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6F2114E6-C2AD-4B70-8E80-FF67AA085379}" xr6:coauthVersionLast="47" xr6:coauthVersionMax="47" xr10:uidLastSave="{00000000-0000-0000-0000-000000000000}"/>
  <bookViews>
    <workbookView xWindow="-30" yWindow="-30" windowWidth="23520" windowHeight="15480" tabRatio="690" activeTab="1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1" i="114" l="1"/>
  <c r="AA20" i="114"/>
  <c r="Q5" i="114"/>
  <c r="S5" i="114" s="1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E2" i="116"/>
  <c r="E3" i="116"/>
  <c r="D3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  <comment ref="AN57" authorId="0" shapeId="0" xr:uid="{C9DB7511-28CE-4EC8-99ED-9F36940466C5}">
      <text>
        <r>
          <rPr>
            <b/>
            <sz val="8"/>
            <color indexed="81"/>
            <rFont val="Arial"/>
            <family val="2"/>
          </rPr>
          <t xml:space="preserve">il a plu:
de 00h04 à 02h02
</t>
        </r>
      </text>
    </comment>
  </commentList>
</comments>
</file>

<file path=xl/sharedStrings.xml><?xml version="1.0" encoding="utf-8"?>
<sst xmlns="http://schemas.openxmlformats.org/spreadsheetml/2006/main" count="474" uniqueCount="262">
  <si>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</si>
  <si>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</si>
  <si>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</si>
  <si>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</si>
  <si>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</si>
  <si>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</si>
  <si>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</si>
  <si>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</si>
  <si>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</si>
  <si>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</si>
  <si>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</si>
  <si>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</si>
  <si>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</si>
  <si>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</si>
  <si>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</si>
  <si>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</si>
  <si>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</si>
  <si>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</si>
  <si>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</si>
  <si>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</si>
  <si>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</si>
  <si>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</si>
  <si>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</si>
  <si>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</si>
  <si>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</si>
  <si>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</si>
  <si>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</si>
  <si>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</si>
  <si>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</si>
  <si>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</si>
  <si>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</si>
  <si>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</si>
  <si>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</si>
  <si>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</si>
  <si>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</si>
  <si>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</si>
  <si>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</si>
  <si>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</si>
  <si>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</si>
  <si>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</si>
  <si>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</si>
  <si>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</si>
  <si>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</si>
  <si>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</si>
  <si>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</si>
  <si>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</si>
  <si>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</si>
  <si>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</si>
  <si>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</si>
  <si>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</si>
  <si>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</si>
  <si>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</si>
  <si>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</si>
  <si>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</si>
  <si>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</si>
  <si>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</si>
  <si>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</si>
  <si>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</si>
  <si>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</si>
  <si>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</si>
  <si>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</si>
  <si>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</si>
  <si>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</si>
  <si>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</si>
  <si>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</si>
  <si>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</si>
  <si>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</si>
  <si>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</si>
  <si>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</si>
  <si>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</si>
  <si>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</si>
  <si>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</si>
  <si>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</si>
  <si>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</si>
  <si>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</si>
  <si>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</si>
  <si>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</si>
  <si>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</si>
  <si>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</si>
  <si>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</si>
  <si>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</si>
  <si>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</si>
  <si>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</si>
  <si>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</si>
  <si>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</si>
  <si>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</si>
  <si>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</si>
  <si>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</si>
  <si>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</si>
  <si>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</si>
  <si>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</si>
  <si>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</si>
  <si>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</si>
  <si>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</si>
  <si>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</si>
  <si>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</si>
  <si>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</si>
  <si>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</si>
  <si>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</si>
  <si>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</si>
  <si>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</si>
  <si>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</si>
  <si>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</si>
  <si>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</si>
  <si>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</si>
  <si>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</si>
  <si>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</si>
  <si>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</si>
  <si>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</si>
  <si>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</si>
  <si>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</si>
  <si>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</si>
  <si>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</si>
  <si>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</si>
  <si>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</si>
  <si>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</si>
  <si>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</si>
  <si>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</si>
  <si>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</si>
  <si>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</si>
  <si>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</si>
  <si>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</si>
  <si>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</si>
  <si>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</si>
  <si>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</si>
  <si>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</si>
  <si>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</si>
  <si>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</si>
  <si>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</si>
  <si>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</si>
  <si>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</si>
  <si>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</si>
  <si>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</si>
  <si>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</si>
  <si>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</si>
  <si>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</si>
  <si>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</si>
  <si>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</si>
  <si>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</si>
  <si>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</si>
  <si>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</si>
  <si>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</si>
  <si>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</si>
  <si>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</si>
  <si>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</si>
  <si>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</si>
  <si>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</si>
  <si>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</si>
  <si>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</si>
  <si>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</si>
  <si>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</si>
  <si>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</si>
  <si>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</si>
  <si>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</si>
  <si>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</si>
  <si>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</si>
  <si>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</si>
  <si>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</si>
  <si>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</si>
  <si>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</si>
  <si>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</si>
  <si>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</si>
  <si>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</si>
  <si>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</si>
  <si>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</si>
  <si>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</si>
  <si>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</si>
  <si>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</si>
  <si>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</si>
  <si>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</si>
  <si>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</si>
  <si>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</si>
  <si>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</si>
  <si>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</si>
  <si>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</si>
  <si>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</si>
  <si>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</si>
  <si>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</si>
  <si>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</si>
  <si>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</si>
  <si>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</si>
  <si>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</si>
  <si>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</si>
  <si>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</si>
  <si>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</si>
  <si>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</si>
  <si>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</si>
  <si>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</si>
  <si>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</si>
  <si>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</si>
  <si>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</si>
  <si>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</si>
  <si>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</si>
  <si>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</si>
  <si>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</si>
  <si>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</si>
  <si>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</si>
  <si>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</si>
  <si>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</si>
  <si>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</si>
  <si>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</si>
  <si>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</si>
  <si>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</si>
  <si>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</si>
  <si>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</si>
  <si>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</si>
  <si>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</si>
  <si>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</si>
  <si>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</si>
  <si>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</si>
  <si>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</si>
  <si>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</si>
  <si>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</si>
  <si>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</si>
  <si>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</si>
  <si>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</si>
  <si>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</si>
  <si>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</si>
  <si>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</si>
  <si>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</si>
  <si>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</si>
  <si>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</si>
  <si>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</si>
  <si>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</si>
  <si>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</si>
  <si>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</si>
  <si>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</si>
  <si>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</si>
  <si>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</si>
  <si>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</si>
  <si>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</si>
  <si>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</si>
  <si>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</si>
  <si>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</si>
  <si>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</si>
  <si>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</si>
  <si>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</si>
  <si>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</si>
  <si>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</si>
  <si>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</si>
  <si>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</si>
  <si>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</si>
  <si>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Décembre_2024</t>
  </si>
  <si>
    <t>Décembre</t>
  </si>
  <si>
    <t xml:space="preserve">Mobile </t>
  </si>
  <si>
    <t>*****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</si>
  <si>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</si>
  <si>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</si>
  <si>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</si>
  <si>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</si>
  <si>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</si>
  <si>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</si>
  <si>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</si>
  <si>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</si>
  <si>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</si>
  <si>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</si>
  <si>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</si>
  <si>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</si>
  <si>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</si>
  <si>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</si>
  <si>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</si>
  <si>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20241227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</si>
</sst>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5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0" fontId="0" fillId="59" borderId="86" xfId="0" applyFill="1" applyBorder="1" applyAlignment="1">
      <alignment horizontal="right"/>
    </xf>
    <xf numFmtId="0" fontId="12" fillId="0" borderId="66" xfId="0" applyFont="1" applyBorder="1" applyAlignment="1">
      <alignment horizontal="center"/>
    </xf>
    <xf numFmtId="0" fontId="2" fillId="0" borderId="66" xfId="0" applyFont="1" applyBorder="1"/>
    <xf numFmtId="0" fontId="7" fillId="0" borderId="66" xfId="0" applyFont="1" applyBorder="1"/>
    <xf numFmtId="0" fontId="7" fillId="0" borderId="91" xfId="0" applyFont="1" applyBorder="1" applyAlignment="1">
      <alignment horizontal="center" vertical="center"/>
    </xf>
    <xf numFmtId="0" fontId="0" fillId="58" borderId="6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8.6</c:v>
                </c:pt>
                <c:pt idx="1">
                  <c:v>3</c:v>
                </c:pt>
                <c:pt idx="2">
                  <c:v>148.4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2.4</c:v>
                </c:pt>
                <c:pt idx="1">
                  <c:v>1.5</c:v>
                </c:pt>
                <c:pt idx="2">
                  <c:v>56.1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0.8</c:v>
                </c:pt>
                <c:pt idx="1">
                  <c:v>1.5</c:v>
                </c:pt>
                <c:pt idx="2">
                  <c:v>57.7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0.30000000000000027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0.30000000000000027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92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91</c:v>
                </c:pt>
                <c:pt idx="299">
                  <c:v>92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92</c:v>
                </c:pt>
                <c:pt idx="336">
                  <c:v>92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94</c:v>
                </c:pt>
                <c:pt idx="455">
                  <c:v>93</c:v>
                </c:pt>
                <c:pt idx="456">
                  <c:v>94</c:v>
                </c:pt>
                <c:pt idx="457">
                  <c:v>93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2.4</c:v>
                </c:pt>
                <c:pt idx="1">
                  <c:v>2.2999999999999998</c:v>
                </c:pt>
                <c:pt idx="2">
                  <c:v>2.2999999999999998</c:v>
                </c:pt>
                <c:pt idx="3">
                  <c:v>2.2999999999999998</c:v>
                </c:pt>
                <c:pt idx="4">
                  <c:v>2.2000000000000002</c:v>
                </c:pt>
                <c:pt idx="5">
                  <c:v>2.2000000000000002</c:v>
                </c:pt>
                <c:pt idx="6">
                  <c:v>2.2000000000000002</c:v>
                </c:pt>
                <c:pt idx="7">
                  <c:v>2.1</c:v>
                </c:pt>
                <c:pt idx="8">
                  <c:v>2.1</c:v>
                </c:pt>
                <c:pt idx="9">
                  <c:v>2.1</c:v>
                </c:pt>
                <c:pt idx="10">
                  <c:v>2.1</c:v>
                </c:pt>
                <c:pt idx="11">
                  <c:v>2.1</c:v>
                </c:pt>
                <c:pt idx="12">
                  <c:v>2.1</c:v>
                </c:pt>
                <c:pt idx="13">
                  <c:v>2.1</c:v>
                </c:pt>
                <c:pt idx="14">
                  <c:v>2.1</c:v>
                </c:pt>
                <c:pt idx="15">
                  <c:v>2.1</c:v>
                </c:pt>
                <c:pt idx="16">
                  <c:v>2.1</c:v>
                </c:pt>
                <c:pt idx="17">
                  <c:v>2.1</c:v>
                </c:pt>
                <c:pt idx="18">
                  <c:v>2.1</c:v>
                </c:pt>
                <c:pt idx="19">
                  <c:v>2.2000000000000002</c:v>
                </c:pt>
                <c:pt idx="20">
                  <c:v>2.2000000000000002</c:v>
                </c:pt>
                <c:pt idx="21">
                  <c:v>2.2000000000000002</c:v>
                </c:pt>
                <c:pt idx="22">
                  <c:v>2.2000000000000002</c:v>
                </c:pt>
                <c:pt idx="23">
                  <c:v>2.2000000000000002</c:v>
                </c:pt>
                <c:pt idx="24">
                  <c:v>2.2000000000000002</c:v>
                </c:pt>
                <c:pt idx="25">
                  <c:v>2.2000000000000002</c:v>
                </c:pt>
                <c:pt idx="26">
                  <c:v>2.2000000000000002</c:v>
                </c:pt>
                <c:pt idx="27">
                  <c:v>2.2000000000000002</c:v>
                </c:pt>
                <c:pt idx="28">
                  <c:v>2.2000000000000002</c:v>
                </c:pt>
                <c:pt idx="29">
                  <c:v>2.2000000000000002</c:v>
                </c:pt>
                <c:pt idx="30">
                  <c:v>2.2000000000000002</c:v>
                </c:pt>
                <c:pt idx="31">
                  <c:v>2.1</c:v>
                </c:pt>
                <c:pt idx="32">
                  <c:v>2.1</c:v>
                </c:pt>
                <c:pt idx="33">
                  <c:v>2.1</c:v>
                </c:pt>
                <c:pt idx="34">
                  <c:v>2.1</c:v>
                </c:pt>
                <c:pt idx="35">
                  <c:v>2.1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2.1</c:v>
                </c:pt>
                <c:pt idx="40">
                  <c:v>2.1</c:v>
                </c:pt>
                <c:pt idx="41">
                  <c:v>2.1</c:v>
                </c:pt>
                <c:pt idx="42">
                  <c:v>2.1</c:v>
                </c:pt>
                <c:pt idx="43">
                  <c:v>2.1</c:v>
                </c:pt>
                <c:pt idx="44">
                  <c:v>2.1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2.1</c:v>
                </c:pt>
                <c:pt idx="50">
                  <c:v>2.1</c:v>
                </c:pt>
                <c:pt idx="51">
                  <c:v>2.1</c:v>
                </c:pt>
                <c:pt idx="52">
                  <c:v>2.1</c:v>
                </c:pt>
                <c:pt idx="53">
                  <c:v>2.1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2.1</c:v>
                </c:pt>
                <c:pt idx="61">
                  <c:v>2.1</c:v>
                </c:pt>
                <c:pt idx="62">
                  <c:v>2.1</c:v>
                </c:pt>
                <c:pt idx="63">
                  <c:v>2.1</c:v>
                </c:pt>
                <c:pt idx="64">
                  <c:v>2.1</c:v>
                </c:pt>
                <c:pt idx="65">
                  <c:v>2.2000000000000002</c:v>
                </c:pt>
                <c:pt idx="66">
                  <c:v>2.1</c:v>
                </c:pt>
                <c:pt idx="67">
                  <c:v>2.1</c:v>
                </c:pt>
                <c:pt idx="68">
                  <c:v>2</c:v>
                </c:pt>
                <c:pt idx="69">
                  <c:v>1.9</c:v>
                </c:pt>
                <c:pt idx="70">
                  <c:v>1.9</c:v>
                </c:pt>
                <c:pt idx="71">
                  <c:v>1.9</c:v>
                </c:pt>
                <c:pt idx="72">
                  <c:v>1.9</c:v>
                </c:pt>
                <c:pt idx="73">
                  <c:v>1.9</c:v>
                </c:pt>
                <c:pt idx="74">
                  <c:v>2</c:v>
                </c:pt>
                <c:pt idx="75">
                  <c:v>2</c:v>
                </c:pt>
                <c:pt idx="76">
                  <c:v>2.1</c:v>
                </c:pt>
                <c:pt idx="77">
                  <c:v>2.1</c:v>
                </c:pt>
                <c:pt idx="78">
                  <c:v>2.2000000000000002</c:v>
                </c:pt>
                <c:pt idx="79">
                  <c:v>2.2000000000000002</c:v>
                </c:pt>
                <c:pt idx="80">
                  <c:v>2.1</c:v>
                </c:pt>
                <c:pt idx="81">
                  <c:v>2.1</c:v>
                </c:pt>
                <c:pt idx="82">
                  <c:v>2.1</c:v>
                </c:pt>
                <c:pt idx="83">
                  <c:v>2</c:v>
                </c:pt>
                <c:pt idx="84">
                  <c:v>2.1</c:v>
                </c:pt>
                <c:pt idx="85">
                  <c:v>2.1</c:v>
                </c:pt>
                <c:pt idx="86">
                  <c:v>2.1</c:v>
                </c:pt>
                <c:pt idx="87">
                  <c:v>2.1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1.9</c:v>
                </c:pt>
                <c:pt idx="99">
                  <c:v>1.9</c:v>
                </c:pt>
                <c:pt idx="100">
                  <c:v>1.9</c:v>
                </c:pt>
                <c:pt idx="101">
                  <c:v>1.8</c:v>
                </c:pt>
                <c:pt idx="102">
                  <c:v>1.8</c:v>
                </c:pt>
                <c:pt idx="103">
                  <c:v>1.8</c:v>
                </c:pt>
                <c:pt idx="104">
                  <c:v>1.8</c:v>
                </c:pt>
                <c:pt idx="105">
                  <c:v>1.8</c:v>
                </c:pt>
                <c:pt idx="106">
                  <c:v>1.8</c:v>
                </c:pt>
                <c:pt idx="107">
                  <c:v>1.8</c:v>
                </c:pt>
                <c:pt idx="108">
                  <c:v>1.8</c:v>
                </c:pt>
                <c:pt idx="109">
                  <c:v>1.7</c:v>
                </c:pt>
                <c:pt idx="110">
                  <c:v>1.7</c:v>
                </c:pt>
                <c:pt idx="111">
                  <c:v>1.7</c:v>
                </c:pt>
                <c:pt idx="112">
                  <c:v>1.7</c:v>
                </c:pt>
                <c:pt idx="113">
                  <c:v>1.7</c:v>
                </c:pt>
                <c:pt idx="114">
                  <c:v>1.7</c:v>
                </c:pt>
                <c:pt idx="115">
                  <c:v>1.7</c:v>
                </c:pt>
                <c:pt idx="116">
                  <c:v>1.8</c:v>
                </c:pt>
                <c:pt idx="117">
                  <c:v>1.7</c:v>
                </c:pt>
                <c:pt idx="118">
                  <c:v>1.7</c:v>
                </c:pt>
                <c:pt idx="119">
                  <c:v>1.6</c:v>
                </c:pt>
                <c:pt idx="120">
                  <c:v>1.6</c:v>
                </c:pt>
                <c:pt idx="121">
                  <c:v>1.6</c:v>
                </c:pt>
                <c:pt idx="122">
                  <c:v>1.7</c:v>
                </c:pt>
                <c:pt idx="123">
                  <c:v>1.8</c:v>
                </c:pt>
                <c:pt idx="124">
                  <c:v>1.8</c:v>
                </c:pt>
                <c:pt idx="125">
                  <c:v>1.8</c:v>
                </c:pt>
                <c:pt idx="126">
                  <c:v>1.8</c:v>
                </c:pt>
                <c:pt idx="127">
                  <c:v>1.8</c:v>
                </c:pt>
                <c:pt idx="128">
                  <c:v>1.8</c:v>
                </c:pt>
                <c:pt idx="129">
                  <c:v>1.7</c:v>
                </c:pt>
                <c:pt idx="130">
                  <c:v>1.7</c:v>
                </c:pt>
                <c:pt idx="131">
                  <c:v>1.7</c:v>
                </c:pt>
                <c:pt idx="132">
                  <c:v>1.7</c:v>
                </c:pt>
                <c:pt idx="133">
                  <c:v>1.6</c:v>
                </c:pt>
                <c:pt idx="134">
                  <c:v>1.6</c:v>
                </c:pt>
                <c:pt idx="135">
                  <c:v>1.6</c:v>
                </c:pt>
                <c:pt idx="136">
                  <c:v>1.5</c:v>
                </c:pt>
                <c:pt idx="137">
                  <c:v>1.4</c:v>
                </c:pt>
                <c:pt idx="138">
                  <c:v>1.4</c:v>
                </c:pt>
                <c:pt idx="139">
                  <c:v>1.4</c:v>
                </c:pt>
                <c:pt idx="140">
                  <c:v>1.4</c:v>
                </c:pt>
                <c:pt idx="141">
                  <c:v>1.3</c:v>
                </c:pt>
                <c:pt idx="142">
                  <c:v>1.4</c:v>
                </c:pt>
                <c:pt idx="143">
                  <c:v>1.4</c:v>
                </c:pt>
                <c:pt idx="144">
                  <c:v>1.5</c:v>
                </c:pt>
                <c:pt idx="145">
                  <c:v>1.5</c:v>
                </c:pt>
                <c:pt idx="146">
                  <c:v>1.5</c:v>
                </c:pt>
                <c:pt idx="147">
                  <c:v>1.5</c:v>
                </c:pt>
                <c:pt idx="148">
                  <c:v>1.5</c:v>
                </c:pt>
                <c:pt idx="149">
                  <c:v>1.5</c:v>
                </c:pt>
                <c:pt idx="150">
                  <c:v>1.5</c:v>
                </c:pt>
                <c:pt idx="151">
                  <c:v>1.5</c:v>
                </c:pt>
                <c:pt idx="152">
                  <c:v>1.5</c:v>
                </c:pt>
                <c:pt idx="153">
                  <c:v>1.5</c:v>
                </c:pt>
                <c:pt idx="154">
                  <c:v>1.5</c:v>
                </c:pt>
                <c:pt idx="155">
                  <c:v>1.5</c:v>
                </c:pt>
                <c:pt idx="156">
                  <c:v>1.5</c:v>
                </c:pt>
                <c:pt idx="157">
                  <c:v>1.5</c:v>
                </c:pt>
                <c:pt idx="158">
                  <c:v>1.4</c:v>
                </c:pt>
                <c:pt idx="159">
                  <c:v>1.4</c:v>
                </c:pt>
                <c:pt idx="160">
                  <c:v>1.3</c:v>
                </c:pt>
                <c:pt idx="161">
                  <c:v>1.3</c:v>
                </c:pt>
                <c:pt idx="162">
                  <c:v>1.2</c:v>
                </c:pt>
                <c:pt idx="163">
                  <c:v>1.2</c:v>
                </c:pt>
                <c:pt idx="164">
                  <c:v>1.2</c:v>
                </c:pt>
                <c:pt idx="165">
                  <c:v>1.2</c:v>
                </c:pt>
                <c:pt idx="166">
                  <c:v>1.2</c:v>
                </c:pt>
                <c:pt idx="167">
                  <c:v>1.2</c:v>
                </c:pt>
                <c:pt idx="168">
                  <c:v>1.2</c:v>
                </c:pt>
                <c:pt idx="169">
                  <c:v>1.2</c:v>
                </c:pt>
                <c:pt idx="170">
                  <c:v>1.2</c:v>
                </c:pt>
                <c:pt idx="171">
                  <c:v>1.2</c:v>
                </c:pt>
                <c:pt idx="172">
                  <c:v>1.2</c:v>
                </c:pt>
                <c:pt idx="173">
                  <c:v>1.2</c:v>
                </c:pt>
                <c:pt idx="174">
                  <c:v>1.2</c:v>
                </c:pt>
                <c:pt idx="175">
                  <c:v>1.1000000000000001</c:v>
                </c:pt>
                <c:pt idx="176">
                  <c:v>1.1000000000000001</c:v>
                </c:pt>
                <c:pt idx="177">
                  <c:v>1.1000000000000001</c:v>
                </c:pt>
                <c:pt idx="178">
                  <c:v>1.1000000000000001</c:v>
                </c:pt>
                <c:pt idx="179">
                  <c:v>1.2</c:v>
                </c:pt>
                <c:pt idx="180">
                  <c:v>1.2</c:v>
                </c:pt>
                <c:pt idx="181">
                  <c:v>1.3</c:v>
                </c:pt>
                <c:pt idx="182">
                  <c:v>1.3</c:v>
                </c:pt>
                <c:pt idx="183">
                  <c:v>1.2</c:v>
                </c:pt>
                <c:pt idx="184">
                  <c:v>1.2</c:v>
                </c:pt>
                <c:pt idx="185">
                  <c:v>1.2</c:v>
                </c:pt>
                <c:pt idx="186">
                  <c:v>1.2</c:v>
                </c:pt>
                <c:pt idx="187">
                  <c:v>1.2</c:v>
                </c:pt>
                <c:pt idx="188">
                  <c:v>1.2</c:v>
                </c:pt>
                <c:pt idx="189">
                  <c:v>1.2</c:v>
                </c:pt>
                <c:pt idx="190">
                  <c:v>1.2</c:v>
                </c:pt>
                <c:pt idx="191">
                  <c:v>1.2</c:v>
                </c:pt>
                <c:pt idx="192">
                  <c:v>1.2</c:v>
                </c:pt>
                <c:pt idx="193">
                  <c:v>1.2</c:v>
                </c:pt>
                <c:pt idx="194">
                  <c:v>1.2</c:v>
                </c:pt>
                <c:pt idx="195">
                  <c:v>1.2</c:v>
                </c:pt>
                <c:pt idx="196">
                  <c:v>1.2</c:v>
                </c:pt>
                <c:pt idx="197">
                  <c:v>1.2</c:v>
                </c:pt>
                <c:pt idx="198">
                  <c:v>1.2</c:v>
                </c:pt>
                <c:pt idx="199">
                  <c:v>1.2</c:v>
                </c:pt>
                <c:pt idx="200">
                  <c:v>1.1000000000000001</c:v>
                </c:pt>
                <c:pt idx="201">
                  <c:v>1.1000000000000001</c:v>
                </c:pt>
                <c:pt idx="202">
                  <c:v>1.1000000000000001</c:v>
                </c:pt>
                <c:pt idx="203">
                  <c:v>1.1000000000000001</c:v>
                </c:pt>
                <c:pt idx="204">
                  <c:v>1.1000000000000001</c:v>
                </c:pt>
                <c:pt idx="205">
                  <c:v>1.1000000000000001</c:v>
                </c:pt>
                <c:pt idx="206">
                  <c:v>1.1000000000000001</c:v>
                </c:pt>
                <c:pt idx="207">
                  <c:v>1.1000000000000001</c:v>
                </c:pt>
                <c:pt idx="208">
                  <c:v>1.1000000000000001</c:v>
                </c:pt>
                <c:pt idx="209">
                  <c:v>1</c:v>
                </c:pt>
                <c:pt idx="210">
                  <c:v>1</c:v>
                </c:pt>
                <c:pt idx="211">
                  <c:v>0.9</c:v>
                </c:pt>
                <c:pt idx="212">
                  <c:v>0.9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0.9</c:v>
                </c:pt>
                <c:pt idx="221">
                  <c:v>0.9</c:v>
                </c:pt>
                <c:pt idx="222">
                  <c:v>0.8</c:v>
                </c:pt>
                <c:pt idx="223">
                  <c:v>0.8</c:v>
                </c:pt>
                <c:pt idx="224">
                  <c:v>0.8</c:v>
                </c:pt>
                <c:pt idx="225">
                  <c:v>0.9</c:v>
                </c:pt>
                <c:pt idx="226">
                  <c:v>0.9</c:v>
                </c:pt>
                <c:pt idx="227">
                  <c:v>0.9</c:v>
                </c:pt>
                <c:pt idx="228">
                  <c:v>0.9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1.1000000000000001</c:v>
                </c:pt>
                <c:pt idx="237">
                  <c:v>1.2</c:v>
                </c:pt>
                <c:pt idx="238">
                  <c:v>1.2</c:v>
                </c:pt>
                <c:pt idx="239">
                  <c:v>1.2</c:v>
                </c:pt>
                <c:pt idx="240">
                  <c:v>1.2</c:v>
                </c:pt>
                <c:pt idx="241">
                  <c:v>1.3</c:v>
                </c:pt>
                <c:pt idx="242">
                  <c:v>1.3</c:v>
                </c:pt>
                <c:pt idx="243">
                  <c:v>1.3</c:v>
                </c:pt>
                <c:pt idx="244">
                  <c:v>1.3</c:v>
                </c:pt>
                <c:pt idx="245">
                  <c:v>1.4</c:v>
                </c:pt>
                <c:pt idx="246">
                  <c:v>1.4</c:v>
                </c:pt>
                <c:pt idx="247">
                  <c:v>1.4</c:v>
                </c:pt>
                <c:pt idx="248">
                  <c:v>1.4</c:v>
                </c:pt>
                <c:pt idx="249">
                  <c:v>1.4</c:v>
                </c:pt>
                <c:pt idx="250">
                  <c:v>1.4</c:v>
                </c:pt>
                <c:pt idx="251">
                  <c:v>1.4</c:v>
                </c:pt>
                <c:pt idx="252">
                  <c:v>1.4</c:v>
                </c:pt>
                <c:pt idx="253">
                  <c:v>1.3</c:v>
                </c:pt>
                <c:pt idx="254">
                  <c:v>1.3</c:v>
                </c:pt>
                <c:pt idx="255">
                  <c:v>1.3</c:v>
                </c:pt>
                <c:pt idx="256">
                  <c:v>1.3</c:v>
                </c:pt>
                <c:pt idx="257">
                  <c:v>1.2</c:v>
                </c:pt>
                <c:pt idx="258">
                  <c:v>1.2</c:v>
                </c:pt>
                <c:pt idx="259">
                  <c:v>1.2</c:v>
                </c:pt>
                <c:pt idx="260">
                  <c:v>1.2</c:v>
                </c:pt>
                <c:pt idx="261">
                  <c:v>1.2</c:v>
                </c:pt>
                <c:pt idx="262">
                  <c:v>1.2</c:v>
                </c:pt>
                <c:pt idx="263">
                  <c:v>1.1000000000000001</c:v>
                </c:pt>
                <c:pt idx="264">
                  <c:v>1.1000000000000001</c:v>
                </c:pt>
                <c:pt idx="265">
                  <c:v>1.1000000000000001</c:v>
                </c:pt>
                <c:pt idx="266">
                  <c:v>1.1000000000000001</c:v>
                </c:pt>
                <c:pt idx="267">
                  <c:v>1.1000000000000001</c:v>
                </c:pt>
                <c:pt idx="268">
                  <c:v>1.1000000000000001</c:v>
                </c:pt>
                <c:pt idx="269">
                  <c:v>1</c:v>
                </c:pt>
                <c:pt idx="270">
                  <c:v>1.1000000000000001</c:v>
                </c:pt>
                <c:pt idx="271">
                  <c:v>1.1000000000000001</c:v>
                </c:pt>
                <c:pt idx="272">
                  <c:v>1.1000000000000001</c:v>
                </c:pt>
                <c:pt idx="273">
                  <c:v>1.1000000000000001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0.9</c:v>
                </c:pt>
                <c:pt idx="280">
                  <c:v>0.9</c:v>
                </c:pt>
                <c:pt idx="281">
                  <c:v>0.9</c:v>
                </c:pt>
                <c:pt idx="282">
                  <c:v>0.9</c:v>
                </c:pt>
                <c:pt idx="283">
                  <c:v>0.9</c:v>
                </c:pt>
                <c:pt idx="284">
                  <c:v>0.9</c:v>
                </c:pt>
                <c:pt idx="285">
                  <c:v>0.9</c:v>
                </c:pt>
                <c:pt idx="286">
                  <c:v>0.9</c:v>
                </c:pt>
                <c:pt idx="287">
                  <c:v>0.9</c:v>
                </c:pt>
                <c:pt idx="288">
                  <c:v>1</c:v>
                </c:pt>
                <c:pt idx="289">
                  <c:v>0.9</c:v>
                </c:pt>
                <c:pt idx="290">
                  <c:v>0.9</c:v>
                </c:pt>
                <c:pt idx="291">
                  <c:v>1</c:v>
                </c:pt>
                <c:pt idx="292">
                  <c:v>0.9</c:v>
                </c:pt>
                <c:pt idx="293">
                  <c:v>0.9</c:v>
                </c:pt>
                <c:pt idx="294">
                  <c:v>0.9</c:v>
                </c:pt>
                <c:pt idx="295">
                  <c:v>0.9</c:v>
                </c:pt>
                <c:pt idx="296">
                  <c:v>0.9</c:v>
                </c:pt>
                <c:pt idx="297">
                  <c:v>0.9</c:v>
                </c:pt>
                <c:pt idx="298">
                  <c:v>0.9</c:v>
                </c:pt>
                <c:pt idx="299">
                  <c:v>0.9</c:v>
                </c:pt>
                <c:pt idx="300">
                  <c:v>0.9</c:v>
                </c:pt>
                <c:pt idx="301">
                  <c:v>0.9</c:v>
                </c:pt>
                <c:pt idx="302">
                  <c:v>0.9</c:v>
                </c:pt>
                <c:pt idx="303">
                  <c:v>0.9</c:v>
                </c:pt>
                <c:pt idx="304">
                  <c:v>0.9</c:v>
                </c:pt>
                <c:pt idx="305">
                  <c:v>0.9</c:v>
                </c:pt>
                <c:pt idx="306">
                  <c:v>0.8</c:v>
                </c:pt>
                <c:pt idx="307">
                  <c:v>0.8</c:v>
                </c:pt>
                <c:pt idx="308">
                  <c:v>0.8</c:v>
                </c:pt>
                <c:pt idx="309">
                  <c:v>0.8</c:v>
                </c:pt>
                <c:pt idx="310">
                  <c:v>0.8</c:v>
                </c:pt>
                <c:pt idx="311">
                  <c:v>0.9</c:v>
                </c:pt>
                <c:pt idx="312">
                  <c:v>0.9</c:v>
                </c:pt>
                <c:pt idx="313">
                  <c:v>0.9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1.1000000000000001</c:v>
                </c:pt>
                <c:pt idx="322">
                  <c:v>1.1000000000000001</c:v>
                </c:pt>
                <c:pt idx="323">
                  <c:v>1.1000000000000001</c:v>
                </c:pt>
                <c:pt idx="324">
                  <c:v>1.1000000000000001</c:v>
                </c:pt>
                <c:pt idx="325">
                  <c:v>1.2</c:v>
                </c:pt>
                <c:pt idx="326">
                  <c:v>1.2</c:v>
                </c:pt>
                <c:pt idx="327">
                  <c:v>1.2</c:v>
                </c:pt>
                <c:pt idx="328">
                  <c:v>1.2</c:v>
                </c:pt>
                <c:pt idx="329">
                  <c:v>1.2</c:v>
                </c:pt>
                <c:pt idx="330">
                  <c:v>1.2</c:v>
                </c:pt>
                <c:pt idx="331">
                  <c:v>1.3</c:v>
                </c:pt>
                <c:pt idx="332">
                  <c:v>1.3</c:v>
                </c:pt>
                <c:pt idx="333">
                  <c:v>1.3</c:v>
                </c:pt>
                <c:pt idx="334">
                  <c:v>1.3</c:v>
                </c:pt>
                <c:pt idx="335">
                  <c:v>1.3</c:v>
                </c:pt>
                <c:pt idx="336">
                  <c:v>1.3</c:v>
                </c:pt>
                <c:pt idx="337">
                  <c:v>1.3</c:v>
                </c:pt>
                <c:pt idx="338">
                  <c:v>1.3</c:v>
                </c:pt>
                <c:pt idx="339">
                  <c:v>1.2</c:v>
                </c:pt>
                <c:pt idx="340">
                  <c:v>1.2</c:v>
                </c:pt>
                <c:pt idx="341">
                  <c:v>1.2</c:v>
                </c:pt>
                <c:pt idx="342">
                  <c:v>1.2</c:v>
                </c:pt>
                <c:pt idx="343">
                  <c:v>1.2</c:v>
                </c:pt>
                <c:pt idx="344">
                  <c:v>1.2</c:v>
                </c:pt>
                <c:pt idx="345">
                  <c:v>1.2</c:v>
                </c:pt>
                <c:pt idx="346">
                  <c:v>1.2</c:v>
                </c:pt>
                <c:pt idx="347">
                  <c:v>1.2</c:v>
                </c:pt>
                <c:pt idx="348">
                  <c:v>1.3</c:v>
                </c:pt>
                <c:pt idx="349">
                  <c:v>1.3</c:v>
                </c:pt>
                <c:pt idx="350">
                  <c:v>1.3</c:v>
                </c:pt>
                <c:pt idx="351">
                  <c:v>1.3</c:v>
                </c:pt>
                <c:pt idx="352">
                  <c:v>1.3</c:v>
                </c:pt>
                <c:pt idx="353">
                  <c:v>1.3</c:v>
                </c:pt>
                <c:pt idx="354">
                  <c:v>1.4</c:v>
                </c:pt>
                <c:pt idx="355">
                  <c:v>1.4</c:v>
                </c:pt>
                <c:pt idx="356">
                  <c:v>1.4</c:v>
                </c:pt>
                <c:pt idx="357">
                  <c:v>1.4</c:v>
                </c:pt>
                <c:pt idx="358">
                  <c:v>1.4</c:v>
                </c:pt>
                <c:pt idx="359">
                  <c:v>1.4</c:v>
                </c:pt>
                <c:pt idx="360">
                  <c:v>1.4</c:v>
                </c:pt>
                <c:pt idx="361">
                  <c:v>1.4</c:v>
                </c:pt>
                <c:pt idx="362">
                  <c:v>1.4</c:v>
                </c:pt>
                <c:pt idx="363">
                  <c:v>1.4</c:v>
                </c:pt>
                <c:pt idx="364">
                  <c:v>1.4</c:v>
                </c:pt>
                <c:pt idx="365">
                  <c:v>1.4</c:v>
                </c:pt>
                <c:pt idx="366">
                  <c:v>1.4</c:v>
                </c:pt>
                <c:pt idx="367">
                  <c:v>1.5</c:v>
                </c:pt>
                <c:pt idx="368">
                  <c:v>1.5</c:v>
                </c:pt>
                <c:pt idx="369">
                  <c:v>1.5</c:v>
                </c:pt>
                <c:pt idx="370">
                  <c:v>1.5</c:v>
                </c:pt>
                <c:pt idx="371">
                  <c:v>1.5</c:v>
                </c:pt>
                <c:pt idx="372">
                  <c:v>1.5</c:v>
                </c:pt>
                <c:pt idx="373">
                  <c:v>1.5</c:v>
                </c:pt>
                <c:pt idx="374">
                  <c:v>1.5</c:v>
                </c:pt>
                <c:pt idx="375">
                  <c:v>1.5</c:v>
                </c:pt>
                <c:pt idx="376">
                  <c:v>1.5</c:v>
                </c:pt>
                <c:pt idx="377">
                  <c:v>1.6</c:v>
                </c:pt>
                <c:pt idx="378">
                  <c:v>1.6</c:v>
                </c:pt>
                <c:pt idx="379">
                  <c:v>1.6</c:v>
                </c:pt>
                <c:pt idx="380">
                  <c:v>1.6</c:v>
                </c:pt>
                <c:pt idx="381">
                  <c:v>1.6</c:v>
                </c:pt>
                <c:pt idx="382">
                  <c:v>1.6</c:v>
                </c:pt>
                <c:pt idx="383">
                  <c:v>1.6</c:v>
                </c:pt>
                <c:pt idx="384">
                  <c:v>1.6</c:v>
                </c:pt>
                <c:pt idx="385">
                  <c:v>1.6</c:v>
                </c:pt>
                <c:pt idx="386">
                  <c:v>1.6</c:v>
                </c:pt>
                <c:pt idx="387">
                  <c:v>1.7</c:v>
                </c:pt>
                <c:pt idx="388">
                  <c:v>1.7</c:v>
                </c:pt>
                <c:pt idx="389">
                  <c:v>1.7</c:v>
                </c:pt>
                <c:pt idx="390">
                  <c:v>1.7</c:v>
                </c:pt>
                <c:pt idx="391">
                  <c:v>1.7</c:v>
                </c:pt>
                <c:pt idx="392">
                  <c:v>1.7</c:v>
                </c:pt>
                <c:pt idx="393">
                  <c:v>1.7</c:v>
                </c:pt>
                <c:pt idx="394">
                  <c:v>1.7</c:v>
                </c:pt>
                <c:pt idx="395">
                  <c:v>1.7</c:v>
                </c:pt>
                <c:pt idx="396">
                  <c:v>1.7</c:v>
                </c:pt>
                <c:pt idx="397">
                  <c:v>1.8</c:v>
                </c:pt>
                <c:pt idx="398">
                  <c:v>1.8</c:v>
                </c:pt>
                <c:pt idx="399">
                  <c:v>1.7</c:v>
                </c:pt>
                <c:pt idx="400">
                  <c:v>1.7</c:v>
                </c:pt>
                <c:pt idx="401">
                  <c:v>1.7</c:v>
                </c:pt>
                <c:pt idx="402">
                  <c:v>1.8</c:v>
                </c:pt>
                <c:pt idx="403">
                  <c:v>1.8</c:v>
                </c:pt>
                <c:pt idx="404">
                  <c:v>1.8</c:v>
                </c:pt>
                <c:pt idx="405">
                  <c:v>1.8</c:v>
                </c:pt>
                <c:pt idx="406">
                  <c:v>1.8</c:v>
                </c:pt>
                <c:pt idx="407">
                  <c:v>1.8</c:v>
                </c:pt>
                <c:pt idx="408">
                  <c:v>1.8</c:v>
                </c:pt>
                <c:pt idx="409">
                  <c:v>1.8</c:v>
                </c:pt>
                <c:pt idx="410">
                  <c:v>1.8</c:v>
                </c:pt>
                <c:pt idx="411">
                  <c:v>1.8</c:v>
                </c:pt>
                <c:pt idx="412">
                  <c:v>1.8</c:v>
                </c:pt>
                <c:pt idx="413">
                  <c:v>1.8</c:v>
                </c:pt>
                <c:pt idx="414">
                  <c:v>1.8</c:v>
                </c:pt>
                <c:pt idx="415">
                  <c:v>1.8</c:v>
                </c:pt>
                <c:pt idx="416">
                  <c:v>1.8</c:v>
                </c:pt>
                <c:pt idx="417">
                  <c:v>1.9</c:v>
                </c:pt>
                <c:pt idx="418">
                  <c:v>1.9</c:v>
                </c:pt>
                <c:pt idx="419">
                  <c:v>1.9</c:v>
                </c:pt>
                <c:pt idx="420">
                  <c:v>1.9</c:v>
                </c:pt>
                <c:pt idx="421">
                  <c:v>1.9</c:v>
                </c:pt>
                <c:pt idx="422">
                  <c:v>1.9</c:v>
                </c:pt>
                <c:pt idx="423">
                  <c:v>1.9</c:v>
                </c:pt>
                <c:pt idx="424">
                  <c:v>1.9</c:v>
                </c:pt>
                <c:pt idx="425">
                  <c:v>1.9</c:v>
                </c:pt>
                <c:pt idx="426">
                  <c:v>2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2.1</c:v>
                </c:pt>
                <c:pt idx="432">
                  <c:v>2.1</c:v>
                </c:pt>
                <c:pt idx="433">
                  <c:v>2.1</c:v>
                </c:pt>
                <c:pt idx="434">
                  <c:v>2.1</c:v>
                </c:pt>
                <c:pt idx="435">
                  <c:v>2.1</c:v>
                </c:pt>
                <c:pt idx="436">
                  <c:v>2.1</c:v>
                </c:pt>
                <c:pt idx="437">
                  <c:v>2.1</c:v>
                </c:pt>
                <c:pt idx="438">
                  <c:v>2.2000000000000002</c:v>
                </c:pt>
                <c:pt idx="439">
                  <c:v>2.2000000000000002</c:v>
                </c:pt>
                <c:pt idx="440">
                  <c:v>2.2000000000000002</c:v>
                </c:pt>
                <c:pt idx="441">
                  <c:v>2.2000000000000002</c:v>
                </c:pt>
                <c:pt idx="442">
                  <c:v>2.2000000000000002</c:v>
                </c:pt>
                <c:pt idx="443">
                  <c:v>2.2000000000000002</c:v>
                </c:pt>
                <c:pt idx="444">
                  <c:v>2.2999999999999998</c:v>
                </c:pt>
                <c:pt idx="445">
                  <c:v>2.2999999999999998</c:v>
                </c:pt>
                <c:pt idx="446">
                  <c:v>2.2999999999999998</c:v>
                </c:pt>
                <c:pt idx="447">
                  <c:v>2.2999999999999998</c:v>
                </c:pt>
                <c:pt idx="448">
                  <c:v>2.2999999999999998</c:v>
                </c:pt>
                <c:pt idx="449">
                  <c:v>2.2999999999999998</c:v>
                </c:pt>
                <c:pt idx="450">
                  <c:v>2.2999999999999998</c:v>
                </c:pt>
                <c:pt idx="451">
                  <c:v>2.2999999999999998</c:v>
                </c:pt>
                <c:pt idx="452">
                  <c:v>2.2999999999999998</c:v>
                </c:pt>
                <c:pt idx="453">
                  <c:v>2.2999999999999998</c:v>
                </c:pt>
                <c:pt idx="454">
                  <c:v>2.2999999999999998</c:v>
                </c:pt>
                <c:pt idx="455">
                  <c:v>2.4</c:v>
                </c:pt>
                <c:pt idx="456">
                  <c:v>2.2999999999999998</c:v>
                </c:pt>
                <c:pt idx="457">
                  <c:v>2.2999999999999998</c:v>
                </c:pt>
                <c:pt idx="458">
                  <c:v>2.2999999999999998</c:v>
                </c:pt>
                <c:pt idx="459">
                  <c:v>2.2999999999999998</c:v>
                </c:pt>
                <c:pt idx="460">
                  <c:v>2.4</c:v>
                </c:pt>
                <c:pt idx="461">
                  <c:v>2.4</c:v>
                </c:pt>
                <c:pt idx="462">
                  <c:v>2.4</c:v>
                </c:pt>
                <c:pt idx="463">
                  <c:v>2.4</c:v>
                </c:pt>
                <c:pt idx="464">
                  <c:v>2.4</c:v>
                </c:pt>
                <c:pt idx="465">
                  <c:v>2.4</c:v>
                </c:pt>
                <c:pt idx="466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1.8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1.8</c:v>
                </c:pt>
                <c:pt idx="7">
                  <c:v>2.5</c:v>
                </c:pt>
                <c:pt idx="8">
                  <c:v>0</c:v>
                </c:pt>
                <c:pt idx="9">
                  <c:v>1.8</c:v>
                </c:pt>
                <c:pt idx="10">
                  <c:v>2.2000000000000002</c:v>
                </c:pt>
                <c:pt idx="11">
                  <c:v>2.9</c:v>
                </c:pt>
                <c:pt idx="12">
                  <c:v>1.8</c:v>
                </c:pt>
                <c:pt idx="13">
                  <c:v>0</c:v>
                </c:pt>
                <c:pt idx="14">
                  <c:v>2.2000000000000002</c:v>
                </c:pt>
                <c:pt idx="15">
                  <c:v>2.9</c:v>
                </c:pt>
                <c:pt idx="16">
                  <c:v>2.5</c:v>
                </c:pt>
                <c:pt idx="17">
                  <c:v>2.9</c:v>
                </c:pt>
                <c:pt idx="18">
                  <c:v>4.7</c:v>
                </c:pt>
                <c:pt idx="19">
                  <c:v>4</c:v>
                </c:pt>
                <c:pt idx="20">
                  <c:v>1.8</c:v>
                </c:pt>
                <c:pt idx="21">
                  <c:v>3.2</c:v>
                </c:pt>
                <c:pt idx="22">
                  <c:v>2.2000000000000002</c:v>
                </c:pt>
                <c:pt idx="23">
                  <c:v>3.2</c:v>
                </c:pt>
                <c:pt idx="24">
                  <c:v>0</c:v>
                </c:pt>
                <c:pt idx="25">
                  <c:v>3.6</c:v>
                </c:pt>
                <c:pt idx="26">
                  <c:v>2.5</c:v>
                </c:pt>
                <c:pt idx="27">
                  <c:v>3.6</c:v>
                </c:pt>
                <c:pt idx="28">
                  <c:v>3.2</c:v>
                </c:pt>
                <c:pt idx="29">
                  <c:v>2.9</c:v>
                </c:pt>
                <c:pt idx="30">
                  <c:v>2.9</c:v>
                </c:pt>
                <c:pt idx="31">
                  <c:v>0</c:v>
                </c:pt>
                <c:pt idx="32">
                  <c:v>4</c:v>
                </c:pt>
                <c:pt idx="33">
                  <c:v>2.5</c:v>
                </c:pt>
                <c:pt idx="34">
                  <c:v>2.2000000000000002</c:v>
                </c:pt>
                <c:pt idx="35">
                  <c:v>0</c:v>
                </c:pt>
                <c:pt idx="36">
                  <c:v>2.2000000000000002</c:v>
                </c:pt>
                <c:pt idx="37">
                  <c:v>0</c:v>
                </c:pt>
                <c:pt idx="38">
                  <c:v>3.2</c:v>
                </c:pt>
                <c:pt idx="39">
                  <c:v>1.8</c:v>
                </c:pt>
                <c:pt idx="40">
                  <c:v>0</c:v>
                </c:pt>
                <c:pt idx="41">
                  <c:v>3.2</c:v>
                </c:pt>
                <c:pt idx="42">
                  <c:v>2.2000000000000002</c:v>
                </c:pt>
                <c:pt idx="43">
                  <c:v>0</c:v>
                </c:pt>
                <c:pt idx="44">
                  <c:v>2.2000000000000002</c:v>
                </c:pt>
                <c:pt idx="45">
                  <c:v>2.5</c:v>
                </c:pt>
                <c:pt idx="46">
                  <c:v>2.9</c:v>
                </c:pt>
                <c:pt idx="47">
                  <c:v>2.5</c:v>
                </c:pt>
                <c:pt idx="48">
                  <c:v>3.2</c:v>
                </c:pt>
                <c:pt idx="49">
                  <c:v>4.3</c:v>
                </c:pt>
                <c:pt idx="50">
                  <c:v>3.2</c:v>
                </c:pt>
                <c:pt idx="51">
                  <c:v>2.9</c:v>
                </c:pt>
                <c:pt idx="52">
                  <c:v>0</c:v>
                </c:pt>
                <c:pt idx="53">
                  <c:v>2.5</c:v>
                </c:pt>
                <c:pt idx="54">
                  <c:v>1.8</c:v>
                </c:pt>
                <c:pt idx="55">
                  <c:v>3.2</c:v>
                </c:pt>
                <c:pt idx="56">
                  <c:v>2.2000000000000002</c:v>
                </c:pt>
                <c:pt idx="57">
                  <c:v>2.9</c:v>
                </c:pt>
                <c:pt idx="58">
                  <c:v>1.8</c:v>
                </c:pt>
                <c:pt idx="59">
                  <c:v>2.5</c:v>
                </c:pt>
                <c:pt idx="60">
                  <c:v>2.9</c:v>
                </c:pt>
                <c:pt idx="61">
                  <c:v>2.5</c:v>
                </c:pt>
                <c:pt idx="62">
                  <c:v>3.2</c:v>
                </c:pt>
                <c:pt idx="63">
                  <c:v>2.2000000000000002</c:v>
                </c:pt>
                <c:pt idx="64">
                  <c:v>5</c:v>
                </c:pt>
                <c:pt idx="65">
                  <c:v>1.8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2.2000000000000002</c:v>
                </c:pt>
                <c:pt idx="71">
                  <c:v>1.8</c:v>
                </c:pt>
                <c:pt idx="72">
                  <c:v>1.8</c:v>
                </c:pt>
                <c:pt idx="73">
                  <c:v>2.2000000000000002</c:v>
                </c:pt>
                <c:pt idx="74">
                  <c:v>3.2</c:v>
                </c:pt>
                <c:pt idx="75">
                  <c:v>3.6</c:v>
                </c:pt>
                <c:pt idx="76">
                  <c:v>3.6</c:v>
                </c:pt>
                <c:pt idx="77">
                  <c:v>4.7</c:v>
                </c:pt>
                <c:pt idx="78">
                  <c:v>4</c:v>
                </c:pt>
                <c:pt idx="79">
                  <c:v>2.9</c:v>
                </c:pt>
                <c:pt idx="80">
                  <c:v>3.6</c:v>
                </c:pt>
                <c:pt idx="81">
                  <c:v>2.5</c:v>
                </c:pt>
                <c:pt idx="82">
                  <c:v>0</c:v>
                </c:pt>
                <c:pt idx="83">
                  <c:v>2.9</c:v>
                </c:pt>
                <c:pt idx="84">
                  <c:v>3.2</c:v>
                </c:pt>
                <c:pt idx="85">
                  <c:v>1.8</c:v>
                </c:pt>
                <c:pt idx="86">
                  <c:v>2.2000000000000002</c:v>
                </c:pt>
                <c:pt idx="87">
                  <c:v>2.2000000000000002</c:v>
                </c:pt>
                <c:pt idx="88">
                  <c:v>2.5</c:v>
                </c:pt>
                <c:pt idx="89">
                  <c:v>2.2000000000000002</c:v>
                </c:pt>
                <c:pt idx="90">
                  <c:v>2.2000000000000002</c:v>
                </c:pt>
                <c:pt idx="91">
                  <c:v>2.2000000000000002</c:v>
                </c:pt>
                <c:pt idx="92">
                  <c:v>2.9</c:v>
                </c:pt>
                <c:pt idx="93">
                  <c:v>2.9</c:v>
                </c:pt>
                <c:pt idx="94">
                  <c:v>2.5</c:v>
                </c:pt>
                <c:pt idx="95">
                  <c:v>2.2000000000000002</c:v>
                </c:pt>
                <c:pt idx="96">
                  <c:v>2.2000000000000002</c:v>
                </c:pt>
                <c:pt idx="97">
                  <c:v>1.8</c:v>
                </c:pt>
                <c:pt idx="98">
                  <c:v>1.8</c:v>
                </c:pt>
                <c:pt idx="99">
                  <c:v>1.8</c:v>
                </c:pt>
                <c:pt idx="100">
                  <c:v>1.8</c:v>
                </c:pt>
                <c:pt idx="101">
                  <c:v>2.2000000000000002</c:v>
                </c:pt>
                <c:pt idx="102">
                  <c:v>2.5</c:v>
                </c:pt>
                <c:pt idx="103">
                  <c:v>1.8</c:v>
                </c:pt>
                <c:pt idx="104">
                  <c:v>1.8</c:v>
                </c:pt>
                <c:pt idx="105">
                  <c:v>1.8</c:v>
                </c:pt>
                <c:pt idx="106">
                  <c:v>3.2</c:v>
                </c:pt>
                <c:pt idx="107">
                  <c:v>1.8</c:v>
                </c:pt>
                <c:pt idx="108">
                  <c:v>0</c:v>
                </c:pt>
                <c:pt idx="109">
                  <c:v>0</c:v>
                </c:pt>
                <c:pt idx="110">
                  <c:v>2.2000000000000002</c:v>
                </c:pt>
                <c:pt idx="111">
                  <c:v>1.8</c:v>
                </c:pt>
                <c:pt idx="112">
                  <c:v>0</c:v>
                </c:pt>
                <c:pt idx="113">
                  <c:v>1.8</c:v>
                </c:pt>
                <c:pt idx="114">
                  <c:v>2.5</c:v>
                </c:pt>
                <c:pt idx="115">
                  <c:v>2.9</c:v>
                </c:pt>
                <c:pt idx="116">
                  <c:v>2.5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2.9</c:v>
                </c:pt>
                <c:pt idx="121">
                  <c:v>2.9</c:v>
                </c:pt>
                <c:pt idx="122">
                  <c:v>3.2</c:v>
                </c:pt>
                <c:pt idx="123">
                  <c:v>2.9</c:v>
                </c:pt>
                <c:pt idx="124">
                  <c:v>2.9</c:v>
                </c:pt>
                <c:pt idx="125">
                  <c:v>3.6</c:v>
                </c:pt>
                <c:pt idx="126">
                  <c:v>2.2000000000000002</c:v>
                </c:pt>
                <c:pt idx="127">
                  <c:v>2.9</c:v>
                </c:pt>
                <c:pt idx="128">
                  <c:v>2.9</c:v>
                </c:pt>
                <c:pt idx="129">
                  <c:v>1.8</c:v>
                </c:pt>
                <c:pt idx="130">
                  <c:v>2.5</c:v>
                </c:pt>
                <c:pt idx="131">
                  <c:v>1.8</c:v>
                </c:pt>
                <c:pt idx="132">
                  <c:v>0</c:v>
                </c:pt>
                <c:pt idx="133">
                  <c:v>2.5</c:v>
                </c:pt>
                <c:pt idx="134">
                  <c:v>2.2000000000000002</c:v>
                </c:pt>
                <c:pt idx="135">
                  <c:v>0</c:v>
                </c:pt>
                <c:pt idx="136">
                  <c:v>0</c:v>
                </c:pt>
                <c:pt idx="137">
                  <c:v>2.5</c:v>
                </c:pt>
                <c:pt idx="138">
                  <c:v>0</c:v>
                </c:pt>
                <c:pt idx="139">
                  <c:v>0</c:v>
                </c:pt>
                <c:pt idx="140">
                  <c:v>2.2000000000000002</c:v>
                </c:pt>
                <c:pt idx="141">
                  <c:v>2.2000000000000002</c:v>
                </c:pt>
                <c:pt idx="142">
                  <c:v>1.8</c:v>
                </c:pt>
                <c:pt idx="143">
                  <c:v>1.8</c:v>
                </c:pt>
                <c:pt idx="144">
                  <c:v>1.8</c:v>
                </c:pt>
                <c:pt idx="145">
                  <c:v>2.2000000000000002</c:v>
                </c:pt>
                <c:pt idx="146">
                  <c:v>2.5</c:v>
                </c:pt>
                <c:pt idx="147">
                  <c:v>0</c:v>
                </c:pt>
                <c:pt idx="148">
                  <c:v>2.9</c:v>
                </c:pt>
                <c:pt idx="149">
                  <c:v>0</c:v>
                </c:pt>
                <c:pt idx="150">
                  <c:v>1.8</c:v>
                </c:pt>
                <c:pt idx="151">
                  <c:v>2.5</c:v>
                </c:pt>
                <c:pt idx="152">
                  <c:v>2.9</c:v>
                </c:pt>
                <c:pt idx="153">
                  <c:v>2.9</c:v>
                </c:pt>
                <c:pt idx="154">
                  <c:v>2.2000000000000002</c:v>
                </c:pt>
                <c:pt idx="155">
                  <c:v>3.2</c:v>
                </c:pt>
                <c:pt idx="156">
                  <c:v>2.2000000000000002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2.2000000000000002</c:v>
                </c:pt>
                <c:pt idx="169">
                  <c:v>0</c:v>
                </c:pt>
                <c:pt idx="170">
                  <c:v>1.8</c:v>
                </c:pt>
                <c:pt idx="171">
                  <c:v>0</c:v>
                </c:pt>
                <c:pt idx="172">
                  <c:v>2.2000000000000002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1.8</c:v>
                </c:pt>
                <c:pt idx="178">
                  <c:v>2.5</c:v>
                </c:pt>
                <c:pt idx="179">
                  <c:v>2.2000000000000002</c:v>
                </c:pt>
                <c:pt idx="180">
                  <c:v>1.8</c:v>
                </c:pt>
                <c:pt idx="181">
                  <c:v>1.8</c:v>
                </c:pt>
                <c:pt idx="182">
                  <c:v>0</c:v>
                </c:pt>
                <c:pt idx="183">
                  <c:v>0</c:v>
                </c:pt>
                <c:pt idx="184">
                  <c:v>2.2000000000000002</c:v>
                </c:pt>
                <c:pt idx="185">
                  <c:v>2.9</c:v>
                </c:pt>
                <c:pt idx="186">
                  <c:v>2.5</c:v>
                </c:pt>
                <c:pt idx="187">
                  <c:v>3.2</c:v>
                </c:pt>
                <c:pt idx="188">
                  <c:v>2.9</c:v>
                </c:pt>
                <c:pt idx="189">
                  <c:v>2.2000000000000002</c:v>
                </c:pt>
                <c:pt idx="190">
                  <c:v>3.2</c:v>
                </c:pt>
                <c:pt idx="191">
                  <c:v>2.9</c:v>
                </c:pt>
                <c:pt idx="192">
                  <c:v>2.5</c:v>
                </c:pt>
                <c:pt idx="193">
                  <c:v>3.2</c:v>
                </c:pt>
                <c:pt idx="194">
                  <c:v>2.5</c:v>
                </c:pt>
                <c:pt idx="195">
                  <c:v>2.5</c:v>
                </c:pt>
                <c:pt idx="196">
                  <c:v>2.9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2.9</c:v>
                </c:pt>
                <c:pt idx="201">
                  <c:v>1.8</c:v>
                </c:pt>
                <c:pt idx="202">
                  <c:v>2.2000000000000002</c:v>
                </c:pt>
                <c:pt idx="203">
                  <c:v>3.2</c:v>
                </c:pt>
                <c:pt idx="204">
                  <c:v>2.9</c:v>
                </c:pt>
                <c:pt idx="205">
                  <c:v>1.8</c:v>
                </c:pt>
                <c:pt idx="206">
                  <c:v>3.6</c:v>
                </c:pt>
                <c:pt idx="207">
                  <c:v>2.2000000000000002</c:v>
                </c:pt>
                <c:pt idx="208">
                  <c:v>1.8</c:v>
                </c:pt>
                <c:pt idx="209">
                  <c:v>0</c:v>
                </c:pt>
                <c:pt idx="210">
                  <c:v>2.5</c:v>
                </c:pt>
                <c:pt idx="211">
                  <c:v>1.8</c:v>
                </c:pt>
                <c:pt idx="212">
                  <c:v>2.5</c:v>
                </c:pt>
                <c:pt idx="213">
                  <c:v>3.2</c:v>
                </c:pt>
                <c:pt idx="214">
                  <c:v>2.2000000000000002</c:v>
                </c:pt>
                <c:pt idx="215">
                  <c:v>2.9</c:v>
                </c:pt>
                <c:pt idx="216">
                  <c:v>2.2000000000000002</c:v>
                </c:pt>
                <c:pt idx="217">
                  <c:v>1.8</c:v>
                </c:pt>
                <c:pt idx="218">
                  <c:v>2.2000000000000002</c:v>
                </c:pt>
                <c:pt idx="219">
                  <c:v>2.5</c:v>
                </c:pt>
                <c:pt idx="220">
                  <c:v>0</c:v>
                </c:pt>
                <c:pt idx="221">
                  <c:v>2.5</c:v>
                </c:pt>
                <c:pt idx="222">
                  <c:v>2.2000000000000002</c:v>
                </c:pt>
                <c:pt idx="223">
                  <c:v>2.2000000000000002</c:v>
                </c:pt>
                <c:pt idx="224">
                  <c:v>2.2000000000000002</c:v>
                </c:pt>
                <c:pt idx="225">
                  <c:v>3.2</c:v>
                </c:pt>
                <c:pt idx="226">
                  <c:v>3.6</c:v>
                </c:pt>
                <c:pt idx="227">
                  <c:v>3.6</c:v>
                </c:pt>
                <c:pt idx="228">
                  <c:v>3.6</c:v>
                </c:pt>
                <c:pt idx="229">
                  <c:v>2.9</c:v>
                </c:pt>
                <c:pt idx="230">
                  <c:v>4</c:v>
                </c:pt>
                <c:pt idx="231">
                  <c:v>3.6</c:v>
                </c:pt>
                <c:pt idx="232">
                  <c:v>4.3</c:v>
                </c:pt>
                <c:pt idx="233">
                  <c:v>4.3</c:v>
                </c:pt>
                <c:pt idx="234">
                  <c:v>4</c:v>
                </c:pt>
                <c:pt idx="235">
                  <c:v>4.7</c:v>
                </c:pt>
                <c:pt idx="236">
                  <c:v>4.7</c:v>
                </c:pt>
                <c:pt idx="237">
                  <c:v>3.6</c:v>
                </c:pt>
                <c:pt idx="238">
                  <c:v>4</c:v>
                </c:pt>
                <c:pt idx="239">
                  <c:v>3.2</c:v>
                </c:pt>
                <c:pt idx="240">
                  <c:v>7.2</c:v>
                </c:pt>
                <c:pt idx="241">
                  <c:v>6.1</c:v>
                </c:pt>
                <c:pt idx="242">
                  <c:v>4.3</c:v>
                </c:pt>
                <c:pt idx="243">
                  <c:v>4.7</c:v>
                </c:pt>
                <c:pt idx="244">
                  <c:v>5.4</c:v>
                </c:pt>
                <c:pt idx="245">
                  <c:v>6.1</c:v>
                </c:pt>
                <c:pt idx="246">
                  <c:v>6.1</c:v>
                </c:pt>
                <c:pt idx="247">
                  <c:v>2.9</c:v>
                </c:pt>
                <c:pt idx="248">
                  <c:v>3.2</c:v>
                </c:pt>
                <c:pt idx="249">
                  <c:v>6.8</c:v>
                </c:pt>
                <c:pt idx="250">
                  <c:v>4</c:v>
                </c:pt>
                <c:pt idx="251">
                  <c:v>4.7</c:v>
                </c:pt>
                <c:pt idx="252">
                  <c:v>2.5</c:v>
                </c:pt>
                <c:pt idx="253">
                  <c:v>2.5</c:v>
                </c:pt>
                <c:pt idx="254">
                  <c:v>3.2</c:v>
                </c:pt>
                <c:pt idx="255">
                  <c:v>3.6</c:v>
                </c:pt>
                <c:pt idx="256">
                  <c:v>3.2</c:v>
                </c:pt>
                <c:pt idx="257">
                  <c:v>3.2</c:v>
                </c:pt>
                <c:pt idx="258">
                  <c:v>4.3</c:v>
                </c:pt>
                <c:pt idx="259">
                  <c:v>4.7</c:v>
                </c:pt>
                <c:pt idx="260">
                  <c:v>2.2000000000000002</c:v>
                </c:pt>
                <c:pt idx="261">
                  <c:v>3.2</c:v>
                </c:pt>
                <c:pt idx="262">
                  <c:v>3.2</c:v>
                </c:pt>
                <c:pt idx="263">
                  <c:v>3.2</c:v>
                </c:pt>
                <c:pt idx="264">
                  <c:v>2.9</c:v>
                </c:pt>
                <c:pt idx="265">
                  <c:v>4</c:v>
                </c:pt>
                <c:pt idx="266">
                  <c:v>3.6</c:v>
                </c:pt>
                <c:pt idx="267">
                  <c:v>4</c:v>
                </c:pt>
                <c:pt idx="268">
                  <c:v>4.7</c:v>
                </c:pt>
                <c:pt idx="269">
                  <c:v>5</c:v>
                </c:pt>
                <c:pt idx="270">
                  <c:v>5</c:v>
                </c:pt>
                <c:pt idx="271">
                  <c:v>5.8</c:v>
                </c:pt>
                <c:pt idx="272">
                  <c:v>2.5</c:v>
                </c:pt>
                <c:pt idx="273">
                  <c:v>3.6</c:v>
                </c:pt>
                <c:pt idx="274">
                  <c:v>4.7</c:v>
                </c:pt>
                <c:pt idx="275">
                  <c:v>4.7</c:v>
                </c:pt>
                <c:pt idx="276">
                  <c:v>4.3</c:v>
                </c:pt>
                <c:pt idx="277">
                  <c:v>4.3</c:v>
                </c:pt>
                <c:pt idx="278">
                  <c:v>2.2000000000000002</c:v>
                </c:pt>
                <c:pt idx="279">
                  <c:v>3.6</c:v>
                </c:pt>
                <c:pt idx="280">
                  <c:v>4.3</c:v>
                </c:pt>
                <c:pt idx="281">
                  <c:v>4</c:v>
                </c:pt>
                <c:pt idx="282">
                  <c:v>5</c:v>
                </c:pt>
                <c:pt idx="283">
                  <c:v>3.6</c:v>
                </c:pt>
                <c:pt idx="284">
                  <c:v>3.6</c:v>
                </c:pt>
                <c:pt idx="285">
                  <c:v>2.9</c:v>
                </c:pt>
                <c:pt idx="286">
                  <c:v>3.6</c:v>
                </c:pt>
                <c:pt idx="287">
                  <c:v>5</c:v>
                </c:pt>
                <c:pt idx="288">
                  <c:v>4.3</c:v>
                </c:pt>
                <c:pt idx="289">
                  <c:v>3.2</c:v>
                </c:pt>
                <c:pt idx="290">
                  <c:v>3.2</c:v>
                </c:pt>
                <c:pt idx="291">
                  <c:v>4.3</c:v>
                </c:pt>
                <c:pt idx="292">
                  <c:v>5</c:v>
                </c:pt>
                <c:pt idx="293">
                  <c:v>3.6</c:v>
                </c:pt>
                <c:pt idx="294">
                  <c:v>4.7</c:v>
                </c:pt>
                <c:pt idx="295">
                  <c:v>5.8</c:v>
                </c:pt>
                <c:pt idx="296">
                  <c:v>5</c:v>
                </c:pt>
                <c:pt idx="297">
                  <c:v>4.7</c:v>
                </c:pt>
                <c:pt idx="298">
                  <c:v>4.3</c:v>
                </c:pt>
                <c:pt idx="299">
                  <c:v>3.2</c:v>
                </c:pt>
                <c:pt idx="300">
                  <c:v>4.7</c:v>
                </c:pt>
                <c:pt idx="301">
                  <c:v>4.3</c:v>
                </c:pt>
                <c:pt idx="302">
                  <c:v>3.6</c:v>
                </c:pt>
                <c:pt idx="303">
                  <c:v>4</c:v>
                </c:pt>
                <c:pt idx="304">
                  <c:v>3.2</c:v>
                </c:pt>
                <c:pt idx="305">
                  <c:v>3.6</c:v>
                </c:pt>
                <c:pt idx="306">
                  <c:v>2.5</c:v>
                </c:pt>
                <c:pt idx="307">
                  <c:v>2.9</c:v>
                </c:pt>
                <c:pt idx="308">
                  <c:v>4.3</c:v>
                </c:pt>
                <c:pt idx="309">
                  <c:v>1.8</c:v>
                </c:pt>
                <c:pt idx="310">
                  <c:v>2.9</c:v>
                </c:pt>
                <c:pt idx="311">
                  <c:v>5</c:v>
                </c:pt>
                <c:pt idx="312">
                  <c:v>4.3</c:v>
                </c:pt>
                <c:pt idx="313">
                  <c:v>3.2</c:v>
                </c:pt>
                <c:pt idx="314">
                  <c:v>3.2</c:v>
                </c:pt>
                <c:pt idx="315">
                  <c:v>3.2</c:v>
                </c:pt>
                <c:pt idx="316">
                  <c:v>3.2</c:v>
                </c:pt>
                <c:pt idx="317">
                  <c:v>2.9</c:v>
                </c:pt>
                <c:pt idx="318">
                  <c:v>4</c:v>
                </c:pt>
                <c:pt idx="319">
                  <c:v>3.2</c:v>
                </c:pt>
                <c:pt idx="320">
                  <c:v>4.3</c:v>
                </c:pt>
                <c:pt idx="321">
                  <c:v>5.8</c:v>
                </c:pt>
                <c:pt idx="322">
                  <c:v>5</c:v>
                </c:pt>
                <c:pt idx="323">
                  <c:v>5</c:v>
                </c:pt>
                <c:pt idx="324">
                  <c:v>5.4</c:v>
                </c:pt>
                <c:pt idx="325">
                  <c:v>4.3</c:v>
                </c:pt>
                <c:pt idx="326">
                  <c:v>4.7</c:v>
                </c:pt>
                <c:pt idx="327">
                  <c:v>4</c:v>
                </c:pt>
                <c:pt idx="328">
                  <c:v>3.6</c:v>
                </c:pt>
                <c:pt idx="329">
                  <c:v>5</c:v>
                </c:pt>
                <c:pt idx="330">
                  <c:v>4.3</c:v>
                </c:pt>
                <c:pt idx="331">
                  <c:v>4.7</c:v>
                </c:pt>
                <c:pt idx="332">
                  <c:v>2.9</c:v>
                </c:pt>
                <c:pt idx="333">
                  <c:v>4.7</c:v>
                </c:pt>
                <c:pt idx="334">
                  <c:v>4</c:v>
                </c:pt>
                <c:pt idx="335">
                  <c:v>5</c:v>
                </c:pt>
                <c:pt idx="336">
                  <c:v>4.3</c:v>
                </c:pt>
                <c:pt idx="337">
                  <c:v>2.5</c:v>
                </c:pt>
                <c:pt idx="338">
                  <c:v>4.3</c:v>
                </c:pt>
                <c:pt idx="339">
                  <c:v>2.9</c:v>
                </c:pt>
                <c:pt idx="340">
                  <c:v>6.1</c:v>
                </c:pt>
                <c:pt idx="341">
                  <c:v>4</c:v>
                </c:pt>
                <c:pt idx="342">
                  <c:v>4.3</c:v>
                </c:pt>
                <c:pt idx="343">
                  <c:v>4.3</c:v>
                </c:pt>
                <c:pt idx="344">
                  <c:v>3.2</c:v>
                </c:pt>
                <c:pt idx="345">
                  <c:v>2.2000000000000002</c:v>
                </c:pt>
                <c:pt idx="346">
                  <c:v>3.2</c:v>
                </c:pt>
                <c:pt idx="347">
                  <c:v>2.9</c:v>
                </c:pt>
                <c:pt idx="348">
                  <c:v>4</c:v>
                </c:pt>
                <c:pt idx="349">
                  <c:v>4.3</c:v>
                </c:pt>
                <c:pt idx="350">
                  <c:v>5.4</c:v>
                </c:pt>
                <c:pt idx="351">
                  <c:v>5.4</c:v>
                </c:pt>
                <c:pt idx="352">
                  <c:v>4</c:v>
                </c:pt>
                <c:pt idx="353">
                  <c:v>3.2</c:v>
                </c:pt>
                <c:pt idx="354">
                  <c:v>1.8</c:v>
                </c:pt>
                <c:pt idx="355">
                  <c:v>3.6</c:v>
                </c:pt>
                <c:pt idx="356">
                  <c:v>5.8</c:v>
                </c:pt>
                <c:pt idx="357">
                  <c:v>4</c:v>
                </c:pt>
                <c:pt idx="358">
                  <c:v>3.2</c:v>
                </c:pt>
                <c:pt idx="359">
                  <c:v>3.6</c:v>
                </c:pt>
                <c:pt idx="360">
                  <c:v>4</c:v>
                </c:pt>
                <c:pt idx="361">
                  <c:v>3.2</c:v>
                </c:pt>
                <c:pt idx="362">
                  <c:v>5.4</c:v>
                </c:pt>
                <c:pt idx="363">
                  <c:v>5.8</c:v>
                </c:pt>
                <c:pt idx="364">
                  <c:v>4</c:v>
                </c:pt>
                <c:pt idx="365">
                  <c:v>2.9</c:v>
                </c:pt>
                <c:pt idx="366">
                  <c:v>6.5</c:v>
                </c:pt>
                <c:pt idx="367">
                  <c:v>6.8</c:v>
                </c:pt>
                <c:pt idx="368">
                  <c:v>4</c:v>
                </c:pt>
                <c:pt idx="369">
                  <c:v>4.3</c:v>
                </c:pt>
                <c:pt idx="370">
                  <c:v>5</c:v>
                </c:pt>
                <c:pt idx="371">
                  <c:v>4</c:v>
                </c:pt>
                <c:pt idx="372">
                  <c:v>4</c:v>
                </c:pt>
                <c:pt idx="373">
                  <c:v>6.1</c:v>
                </c:pt>
                <c:pt idx="374">
                  <c:v>6.5</c:v>
                </c:pt>
                <c:pt idx="375">
                  <c:v>5</c:v>
                </c:pt>
                <c:pt idx="376">
                  <c:v>3.6</c:v>
                </c:pt>
                <c:pt idx="377">
                  <c:v>2.9</c:v>
                </c:pt>
                <c:pt idx="378">
                  <c:v>2.2000000000000002</c:v>
                </c:pt>
                <c:pt idx="379">
                  <c:v>2.2000000000000002</c:v>
                </c:pt>
                <c:pt idx="380">
                  <c:v>4.7</c:v>
                </c:pt>
                <c:pt idx="381">
                  <c:v>2.5</c:v>
                </c:pt>
                <c:pt idx="382">
                  <c:v>4.7</c:v>
                </c:pt>
                <c:pt idx="383">
                  <c:v>5.4</c:v>
                </c:pt>
                <c:pt idx="384">
                  <c:v>2.5</c:v>
                </c:pt>
                <c:pt idx="385">
                  <c:v>5.4</c:v>
                </c:pt>
                <c:pt idx="386">
                  <c:v>3.6</c:v>
                </c:pt>
                <c:pt idx="387">
                  <c:v>4.7</c:v>
                </c:pt>
                <c:pt idx="388">
                  <c:v>2.5</c:v>
                </c:pt>
                <c:pt idx="389">
                  <c:v>4.3</c:v>
                </c:pt>
                <c:pt idx="390">
                  <c:v>3.6</c:v>
                </c:pt>
                <c:pt idx="391">
                  <c:v>1.8</c:v>
                </c:pt>
                <c:pt idx="392">
                  <c:v>2.5</c:v>
                </c:pt>
                <c:pt idx="393">
                  <c:v>4</c:v>
                </c:pt>
                <c:pt idx="394">
                  <c:v>4.3</c:v>
                </c:pt>
                <c:pt idx="395">
                  <c:v>4.3</c:v>
                </c:pt>
                <c:pt idx="396">
                  <c:v>3.6</c:v>
                </c:pt>
                <c:pt idx="397">
                  <c:v>4.7</c:v>
                </c:pt>
                <c:pt idx="398">
                  <c:v>4.3</c:v>
                </c:pt>
                <c:pt idx="399">
                  <c:v>3.6</c:v>
                </c:pt>
                <c:pt idx="400">
                  <c:v>5</c:v>
                </c:pt>
                <c:pt idx="401">
                  <c:v>4.7</c:v>
                </c:pt>
                <c:pt idx="402">
                  <c:v>3.2</c:v>
                </c:pt>
                <c:pt idx="403">
                  <c:v>5.4</c:v>
                </c:pt>
                <c:pt idx="404">
                  <c:v>4.3</c:v>
                </c:pt>
                <c:pt idx="405">
                  <c:v>2.9</c:v>
                </c:pt>
                <c:pt idx="406">
                  <c:v>4.3</c:v>
                </c:pt>
                <c:pt idx="407">
                  <c:v>5.8</c:v>
                </c:pt>
                <c:pt idx="408">
                  <c:v>4.3</c:v>
                </c:pt>
                <c:pt idx="409">
                  <c:v>4.7</c:v>
                </c:pt>
                <c:pt idx="410">
                  <c:v>6.1</c:v>
                </c:pt>
                <c:pt idx="411">
                  <c:v>7.2</c:v>
                </c:pt>
                <c:pt idx="412">
                  <c:v>4.3</c:v>
                </c:pt>
                <c:pt idx="413">
                  <c:v>5</c:v>
                </c:pt>
                <c:pt idx="414">
                  <c:v>4.3</c:v>
                </c:pt>
                <c:pt idx="415">
                  <c:v>2.9</c:v>
                </c:pt>
                <c:pt idx="416">
                  <c:v>2.9</c:v>
                </c:pt>
                <c:pt idx="417">
                  <c:v>0</c:v>
                </c:pt>
                <c:pt idx="418">
                  <c:v>2.2000000000000002</c:v>
                </c:pt>
                <c:pt idx="419">
                  <c:v>2.9</c:v>
                </c:pt>
                <c:pt idx="420">
                  <c:v>3.6</c:v>
                </c:pt>
                <c:pt idx="421">
                  <c:v>4</c:v>
                </c:pt>
                <c:pt idx="422">
                  <c:v>2.9</c:v>
                </c:pt>
                <c:pt idx="423">
                  <c:v>4.7</c:v>
                </c:pt>
                <c:pt idx="424">
                  <c:v>2.2000000000000002</c:v>
                </c:pt>
                <c:pt idx="425">
                  <c:v>2.5</c:v>
                </c:pt>
                <c:pt idx="426">
                  <c:v>6.1</c:v>
                </c:pt>
                <c:pt idx="427">
                  <c:v>3.6</c:v>
                </c:pt>
                <c:pt idx="428">
                  <c:v>2.5</c:v>
                </c:pt>
                <c:pt idx="429">
                  <c:v>4.7</c:v>
                </c:pt>
                <c:pt idx="430">
                  <c:v>5.8</c:v>
                </c:pt>
                <c:pt idx="431">
                  <c:v>6.5</c:v>
                </c:pt>
                <c:pt idx="432">
                  <c:v>4</c:v>
                </c:pt>
                <c:pt idx="433">
                  <c:v>5.4</c:v>
                </c:pt>
                <c:pt idx="434">
                  <c:v>4.7</c:v>
                </c:pt>
                <c:pt idx="435">
                  <c:v>5.8</c:v>
                </c:pt>
                <c:pt idx="436">
                  <c:v>5</c:v>
                </c:pt>
                <c:pt idx="437">
                  <c:v>4.7</c:v>
                </c:pt>
                <c:pt idx="438">
                  <c:v>8.6</c:v>
                </c:pt>
                <c:pt idx="439">
                  <c:v>5</c:v>
                </c:pt>
                <c:pt idx="440">
                  <c:v>4.7</c:v>
                </c:pt>
                <c:pt idx="441">
                  <c:v>2.9</c:v>
                </c:pt>
                <c:pt idx="442">
                  <c:v>5</c:v>
                </c:pt>
                <c:pt idx="443">
                  <c:v>7.6</c:v>
                </c:pt>
                <c:pt idx="444">
                  <c:v>4.7</c:v>
                </c:pt>
                <c:pt idx="445">
                  <c:v>4.7</c:v>
                </c:pt>
                <c:pt idx="446">
                  <c:v>4.7</c:v>
                </c:pt>
                <c:pt idx="447">
                  <c:v>5</c:v>
                </c:pt>
                <c:pt idx="448">
                  <c:v>5.8</c:v>
                </c:pt>
                <c:pt idx="449">
                  <c:v>6.5</c:v>
                </c:pt>
                <c:pt idx="450">
                  <c:v>5</c:v>
                </c:pt>
                <c:pt idx="451">
                  <c:v>2.2000000000000002</c:v>
                </c:pt>
                <c:pt idx="452">
                  <c:v>2.9</c:v>
                </c:pt>
                <c:pt idx="453">
                  <c:v>7.2</c:v>
                </c:pt>
                <c:pt idx="454">
                  <c:v>2.9</c:v>
                </c:pt>
                <c:pt idx="455">
                  <c:v>5.4</c:v>
                </c:pt>
                <c:pt idx="456">
                  <c:v>5.8</c:v>
                </c:pt>
                <c:pt idx="457">
                  <c:v>4.7</c:v>
                </c:pt>
                <c:pt idx="458">
                  <c:v>4.7</c:v>
                </c:pt>
                <c:pt idx="459">
                  <c:v>4</c:v>
                </c:pt>
                <c:pt idx="460">
                  <c:v>3.2</c:v>
                </c:pt>
                <c:pt idx="461">
                  <c:v>4</c:v>
                </c:pt>
                <c:pt idx="462">
                  <c:v>4</c:v>
                </c:pt>
                <c:pt idx="463">
                  <c:v>4.3</c:v>
                </c:pt>
                <c:pt idx="464">
                  <c:v>5.4</c:v>
                </c:pt>
                <c:pt idx="465">
                  <c:v>5.4</c:v>
                </c:pt>
                <c:pt idx="46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</c:v>
                </c:pt>
                <c:pt idx="361">
                  <c:v>-2</c:v>
                </c:pt>
                <c:pt idx="362">
                  <c:v>-1.9</c:v>
                </c:pt>
                <c:pt idx="363">
                  <c:v>-1.9</c:v>
                </c:pt>
                <c:pt idx="364">
                  <c:v>-1.9</c:v>
                </c:pt>
                <c:pt idx="365">
                  <c:v>-1.9</c:v>
                </c:pt>
                <c:pt idx="366">
                  <c:v>-1.9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-2</c:v>
                </c:pt>
                <c:pt idx="371">
                  <c:v>-1.9</c:v>
                </c:pt>
                <c:pt idx="372">
                  <c:v>-2</c:v>
                </c:pt>
                <c:pt idx="373">
                  <c:v>-1.9</c:v>
                </c:pt>
                <c:pt idx="374">
                  <c:v>-1.9</c:v>
                </c:pt>
                <c:pt idx="375">
                  <c:v>-1.9</c:v>
                </c:pt>
                <c:pt idx="376">
                  <c:v>-1.9</c:v>
                </c:pt>
                <c:pt idx="377">
                  <c:v>-2</c:v>
                </c:pt>
                <c:pt idx="378">
                  <c:v>-1.9000000000000001</c:v>
                </c:pt>
                <c:pt idx="379">
                  <c:v>-1.9000000000000001</c:v>
                </c:pt>
                <c:pt idx="380">
                  <c:v>-1.9000000000000001</c:v>
                </c:pt>
                <c:pt idx="382">
                  <c:v>-1.9000000000000001</c:v>
                </c:pt>
                <c:pt idx="383">
                  <c:v>-1.9000000000000001</c:v>
                </c:pt>
                <c:pt idx="384">
                  <c:v>-1.9000000000000001</c:v>
                </c:pt>
                <c:pt idx="385">
                  <c:v>-1.8</c:v>
                </c:pt>
                <c:pt idx="386">
                  <c:v>-1.8</c:v>
                </c:pt>
                <c:pt idx="387">
                  <c:v>-1.9</c:v>
                </c:pt>
                <c:pt idx="388">
                  <c:v>-1.9</c:v>
                </c:pt>
                <c:pt idx="389">
                  <c:v>-1.9</c:v>
                </c:pt>
                <c:pt idx="390">
                  <c:v>-1.9</c:v>
                </c:pt>
                <c:pt idx="391">
                  <c:v>-1.9</c:v>
                </c:pt>
                <c:pt idx="392">
                  <c:v>-1.9</c:v>
                </c:pt>
                <c:pt idx="393">
                  <c:v>-1.8</c:v>
                </c:pt>
                <c:pt idx="394">
                  <c:v>-1.8</c:v>
                </c:pt>
                <c:pt idx="395">
                  <c:v>-1.8</c:v>
                </c:pt>
                <c:pt idx="396">
                  <c:v>-1.8</c:v>
                </c:pt>
                <c:pt idx="397">
                  <c:v>-1.9000000000000001</c:v>
                </c:pt>
                <c:pt idx="398">
                  <c:v>-1.9000000000000001</c:v>
                </c:pt>
                <c:pt idx="399">
                  <c:v>-1.8</c:v>
                </c:pt>
                <c:pt idx="400">
                  <c:v>-1.8</c:v>
                </c:pt>
                <c:pt idx="401">
                  <c:v>-1.8</c:v>
                </c:pt>
                <c:pt idx="402">
                  <c:v>-1.9000000000000001</c:v>
                </c:pt>
                <c:pt idx="403">
                  <c:v>-1.8</c:v>
                </c:pt>
                <c:pt idx="404">
                  <c:v>-1.8</c:v>
                </c:pt>
                <c:pt idx="405">
                  <c:v>-1.8</c:v>
                </c:pt>
                <c:pt idx="406">
                  <c:v>-1.8</c:v>
                </c:pt>
                <c:pt idx="407">
                  <c:v>-1.8</c:v>
                </c:pt>
                <c:pt idx="408">
                  <c:v>-1.8</c:v>
                </c:pt>
                <c:pt idx="409">
                  <c:v>-1.8</c:v>
                </c:pt>
                <c:pt idx="410">
                  <c:v>-1.8</c:v>
                </c:pt>
                <c:pt idx="411">
                  <c:v>-1.8</c:v>
                </c:pt>
                <c:pt idx="412">
                  <c:v>-1.8</c:v>
                </c:pt>
                <c:pt idx="413">
                  <c:v>-1.8</c:v>
                </c:pt>
                <c:pt idx="414">
                  <c:v>-1.8</c:v>
                </c:pt>
                <c:pt idx="415">
                  <c:v>-1.7</c:v>
                </c:pt>
                <c:pt idx="416">
                  <c:v>-1.7</c:v>
                </c:pt>
                <c:pt idx="417">
                  <c:v>-1.7999999999999998</c:v>
                </c:pt>
                <c:pt idx="418">
                  <c:v>-1.7999999999999998</c:v>
                </c:pt>
                <c:pt idx="419">
                  <c:v>-1.7999999999999998</c:v>
                </c:pt>
                <c:pt idx="420">
                  <c:v>-1.7999999999999998</c:v>
                </c:pt>
                <c:pt idx="421">
                  <c:v>-1.7999999999999998</c:v>
                </c:pt>
                <c:pt idx="422">
                  <c:v>-1.7999999999999998</c:v>
                </c:pt>
                <c:pt idx="423">
                  <c:v>-1.7999999999999998</c:v>
                </c:pt>
                <c:pt idx="424">
                  <c:v>-1.7999999999999998</c:v>
                </c:pt>
                <c:pt idx="425">
                  <c:v>-1.7999999999999998</c:v>
                </c:pt>
                <c:pt idx="426">
                  <c:v>-1.7999999999999998</c:v>
                </c:pt>
                <c:pt idx="427">
                  <c:v>-1.7999999999999998</c:v>
                </c:pt>
                <c:pt idx="428">
                  <c:v>-1.7999999999999998</c:v>
                </c:pt>
                <c:pt idx="429">
                  <c:v>-1.7999999999999998</c:v>
                </c:pt>
                <c:pt idx="430">
                  <c:v>-1.7999999999999998</c:v>
                </c:pt>
                <c:pt idx="431">
                  <c:v>-1.9</c:v>
                </c:pt>
                <c:pt idx="432">
                  <c:v>-1.9</c:v>
                </c:pt>
                <c:pt idx="433">
                  <c:v>-1.9</c:v>
                </c:pt>
                <c:pt idx="434">
                  <c:v>-1.9</c:v>
                </c:pt>
                <c:pt idx="435">
                  <c:v>-1.9</c:v>
                </c:pt>
                <c:pt idx="436">
                  <c:v>-1.8000000000000003</c:v>
                </c:pt>
                <c:pt idx="437">
                  <c:v>-1.8000000000000003</c:v>
                </c:pt>
                <c:pt idx="438">
                  <c:v>-1.9000000000000004</c:v>
                </c:pt>
                <c:pt idx="439">
                  <c:v>-1.9000000000000004</c:v>
                </c:pt>
                <c:pt idx="440">
                  <c:v>-1.9000000000000004</c:v>
                </c:pt>
                <c:pt idx="441">
                  <c:v>-1.9000000000000004</c:v>
                </c:pt>
                <c:pt idx="442">
                  <c:v>-1.9000000000000004</c:v>
                </c:pt>
                <c:pt idx="443">
                  <c:v>-1.9000000000000004</c:v>
                </c:pt>
                <c:pt idx="444">
                  <c:v>-1.9</c:v>
                </c:pt>
                <c:pt idx="445">
                  <c:v>-1.9</c:v>
                </c:pt>
                <c:pt idx="446">
                  <c:v>-1.9</c:v>
                </c:pt>
                <c:pt idx="447">
                  <c:v>-1.9</c:v>
                </c:pt>
                <c:pt idx="448">
                  <c:v>-1.9</c:v>
                </c:pt>
                <c:pt idx="449">
                  <c:v>-1.9</c:v>
                </c:pt>
                <c:pt idx="450">
                  <c:v>-2.9</c:v>
                </c:pt>
                <c:pt idx="451">
                  <c:v>-2.9</c:v>
                </c:pt>
                <c:pt idx="452">
                  <c:v>-3.8</c:v>
                </c:pt>
                <c:pt idx="453">
                  <c:v>-3.8</c:v>
                </c:pt>
                <c:pt idx="454">
                  <c:v>-3.8</c:v>
                </c:pt>
                <c:pt idx="455">
                  <c:v>-3.9</c:v>
                </c:pt>
                <c:pt idx="456">
                  <c:v>-3.8</c:v>
                </c:pt>
                <c:pt idx="457">
                  <c:v>-3.8</c:v>
                </c:pt>
                <c:pt idx="458">
                  <c:v>-3.8</c:v>
                </c:pt>
                <c:pt idx="459">
                  <c:v>-3.8</c:v>
                </c:pt>
                <c:pt idx="460">
                  <c:v>-3.8</c:v>
                </c:pt>
                <c:pt idx="461">
                  <c:v>-3.8</c:v>
                </c:pt>
                <c:pt idx="462">
                  <c:v>-3.8</c:v>
                </c:pt>
                <c:pt idx="463">
                  <c:v>-3.8</c:v>
                </c:pt>
                <c:pt idx="464">
                  <c:v>-3.8</c:v>
                </c:pt>
                <c:pt idx="465">
                  <c:v>-3.8</c:v>
                </c:pt>
                <c:pt idx="466">
                  <c:v>-3.8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  <c:pt idx="46" formatCode="0.0\ &quot;°C&quot;">
                  <c:v>10.7</c:v>
                </c:pt>
                <c:pt idx="48" formatCode="0.0\ &quot;°C&quot;">
                  <c:v>8.6</c:v>
                </c:pt>
                <c:pt idx="50" formatCode="0.0\ &quot;°C&quot;">
                  <c:v>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  <c:pt idx="46" formatCode="0.0\ &quot;°C&quot;">
                  <c:v>12.4</c:v>
                </c:pt>
                <c:pt idx="48" formatCode="0.0\ &quot;°C&quot;">
                  <c:v>11</c:v>
                </c:pt>
                <c:pt idx="50" formatCode="0.0\ &quot;°C&quot;">
                  <c:v>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  <c:pt idx="46" formatCode="0.0\ &quot;km/h&quot;">
                  <c:v>20.2</c:v>
                </c:pt>
                <c:pt idx="48" formatCode="0.0\ &quot;km/h&quot;">
                  <c:v>22.3</c:v>
                </c:pt>
                <c:pt idx="50" formatCode="0.0\ &quot;km/h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  <c:pt idx="36" formatCode="0.0\ &quot;mm&quot;">
                  <c:v>11</c:v>
                </c:pt>
                <c:pt idx="38" formatCode="0.0\ &quot;mm&quot;">
                  <c:v>1.7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0.2</c:v>
                </c:pt>
                <c:pt idx="46" formatCode="0.0\ &quot;mm&quot;">
                  <c:v>2.9</c:v>
                </c:pt>
                <c:pt idx="48" formatCode="0.0\ &quot;mm&quot;">
                  <c:v>0</c:v>
                </c:pt>
                <c:pt idx="50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  <c:pt idx="46" formatCode="h\ &quot;h&quot;\ mm\ &quot;mn&quot;">
                  <c:v>0.19305555555555556</c:v>
                </c:pt>
                <c:pt idx="48" formatCode="h\ &quot;h&quot;\ mm\ &quot;mn&quot;">
                  <c:v>4.2361111111111106E-2</c:v>
                </c:pt>
                <c:pt idx="50" formatCode="h\ &quot;h&quot;\ mm\ &quot;mn&quot;">
                  <c:v>0.19305555555555556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8.4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27 décembre 2024 à 07:52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02:09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07:58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14:35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20:28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58.0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84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16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16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1083.5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8.6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88 %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1083.5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61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58.0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58.0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8.6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0.8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12</xdr:col>
      <xdr:colOff>161925</xdr:colOff>
      <xdr:row>34</xdr:row>
      <xdr:rowOff>47625</xdr:rowOff>
    </xdr:from>
    <xdr:to>
      <xdr:col>14</xdr:col>
      <xdr:colOff>265153</xdr:colOff>
      <xdr:row>38</xdr:row>
      <xdr:rowOff>164567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900" y="66960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88900</xdr:rowOff>
    </xdr:from>
    <xdr:to>
      <xdr:col>9</xdr:col>
      <xdr:colOff>695325</xdr:colOff>
      <xdr:row>11</xdr:row>
      <xdr:rowOff>63963</xdr:rowOff>
    </xdr:to>
    <xdr:pic macro="[0]!CopieImage">
      <xdr:nvPicPr>
        <xdr:cNvPr id="53" name="Hublot">
          <a:extLst>
            <a:ext uri="{FF2B5EF4-FFF2-40B4-BE49-F238E27FC236}">
              <a16:creationId xmlns:a16="http://schemas.microsoft.com/office/drawing/2014/main" id="{99267E05-47C8-4B72-9513-04060DC00D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27 décembre 2024 à 07:52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8.6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03h42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84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27 décembre 2024 à 07:52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13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691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style="5" customWidth="1"/>
    <col min="39" max="40" width="7.42578125" style="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7" style="5" bestFit="1" customWidth="1"/>
    <col min="45" max="54" width="11" style="5"/>
    <col min="65" max="65" width="11" style="413"/>
  </cols>
  <sheetData>
    <row r="1" spans="2:54" s="102" customFormat="1" ht="15.75" thickBot="1" x14ac:dyDescent="0.3">
      <c r="B1" s="105"/>
      <c r="C1" s="96"/>
      <c r="D1" s="96"/>
      <c r="E1" s="95"/>
      <c r="F1" s="97"/>
      <c r="G1" s="96"/>
      <c r="H1" s="103"/>
      <c r="I1" s="104"/>
      <c r="J1" s="99"/>
      <c r="K1" s="98" t="s">
        <v>89</v>
      </c>
      <c r="L1" s="100"/>
      <c r="M1" s="99"/>
      <c r="N1" s="101" t="s">
        <v>88</v>
      </c>
      <c r="O1" s="696"/>
      <c r="P1" s="101"/>
      <c r="Q1" s="101" t="s">
        <v>19</v>
      </c>
      <c r="R1" s="425"/>
      <c r="S1" s="101"/>
      <c r="T1" s="101"/>
      <c r="U1" s="101"/>
      <c r="V1"/>
      <c r="W1"/>
      <c r="X1"/>
      <c r="Y1"/>
      <c r="Z1"/>
      <c r="AA1"/>
      <c r="AB1" s="325"/>
      <c r="AC1" s="325"/>
      <c r="AD1" s="325"/>
      <c r="AE1" s="325"/>
      <c r="AF1" s="325"/>
      <c r="AG1" s="325"/>
      <c r="AH1" s="326"/>
      <c r="AI1" s="325"/>
      <c r="AJ1"/>
      <c r="AK1" s="699"/>
    </row>
    <row r="2" spans="2:54" ht="15.75" thickBot="1" x14ac:dyDescent="0.3">
      <c r="B2" s="217" t="s">
        <v>35</v>
      </c>
      <c r="C2" s="234"/>
      <c r="D2" s="222"/>
      <c r="E2" s="226" t="s">
        <v>37</v>
      </c>
      <c r="F2" s="226"/>
      <c r="G2" s="230"/>
      <c r="H2" s="192" t="s">
        <v>41</v>
      </c>
      <c r="I2" s="193"/>
      <c r="J2" s="194"/>
      <c r="K2" s="75" t="s">
        <v>42</v>
      </c>
      <c r="L2" s="77"/>
      <c r="M2" s="78"/>
      <c r="N2" s="694" t="s">
        <v>34</v>
      </c>
      <c r="O2" s="694"/>
      <c r="P2" s="695"/>
      <c r="Q2" s="704"/>
      <c r="R2" s="705"/>
      <c r="S2" s="705"/>
      <c r="T2" s="705"/>
      <c r="U2" s="706"/>
      <c r="W2" s="205"/>
      <c r="X2" s="206" t="s">
        <v>5</v>
      </c>
      <c r="Y2" s="207"/>
      <c r="Z2" s="87"/>
      <c r="AA2" s="237" t="s">
        <v>36</v>
      </c>
      <c r="AB2" s="238"/>
      <c r="AC2" s="239"/>
      <c r="AD2" s="238"/>
      <c r="AE2" s="240"/>
      <c r="AF2" s="238"/>
      <c r="AG2" s="241"/>
      <c r="AH2" s="5" t="s">
        <v>55</v>
      </c>
      <c r="AK2" s="307"/>
    </row>
    <row r="3" spans="2:54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/>
      <c r="O3" s="30"/>
      <c r="P3" s="72" t="s">
        <v>9</v>
      </c>
      <c r="Q3" s="212" t="s">
        <v>10</v>
      </c>
      <c r="R3" s="1" t="s">
        <v>148</v>
      </c>
      <c r="S3" s="213" t="s">
        <v>2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9"/>
      <c r="AH3" s="391">
        <f>$W$1450/60/24</f>
        <v>0</v>
      </c>
      <c r="AI3" s="391">
        <f>Décembre_2024!BA5</f>
        <v>3.5173611111111116</v>
      </c>
      <c r="AK3" s="307"/>
    </row>
    <row r="4" spans="2:54" s="5" customFormat="1" ht="15.75" thickBot="1" x14ac:dyDescent="0.3">
      <c r="B4" s="219"/>
      <c r="C4" s="332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425"/>
      <c r="R4" s="425">
        <v>8.6</v>
      </c>
      <c r="S4" s="249"/>
      <c r="T4" s="407"/>
      <c r="U4" s="249"/>
      <c r="V4" s="26"/>
      <c r="W4" s="278"/>
      <c r="X4" s="3"/>
      <c r="Y4" s="210"/>
      <c r="Z4" s="83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6" t="s">
        <v>25</v>
      </c>
      <c r="AH4" s="406">
        <f>$W$1450</f>
        <v>0</v>
      </c>
      <c r="AI4" s="435">
        <f>$W$1450/60/24</f>
        <v>0</v>
      </c>
      <c r="AK4" s="362"/>
    </row>
    <row r="5" spans="2:54" s="6" customFormat="1" ht="15.75" thickBot="1" x14ac:dyDescent="0.3">
      <c r="B5" s="220">
        <f>MIN(H9:H1448)</f>
        <v>1028.3</v>
      </c>
      <c r="C5" s="332">
        <f>MAX(C9:C1448)/100</f>
        <v>0.94</v>
      </c>
      <c r="D5" s="225">
        <f>VLOOKUP($B5,$H$9:$R$1448,11,0)</f>
        <v>0.22500000000000001</v>
      </c>
      <c r="E5" s="229">
        <f>MAX(H9:H1448)</f>
        <v>1029.5999999999999</v>
      </c>
      <c r="F5" s="31"/>
      <c r="G5" s="233">
        <f>VLOOKUP($E5,$H$9:$R$1448,11,0)</f>
        <v>0.3</v>
      </c>
      <c r="H5" s="200">
        <f>MIN($E$9:$E$1448)</f>
        <v>-1.1000000000000001</v>
      </c>
      <c r="I5" s="201"/>
      <c r="J5" s="202">
        <f>VLOOKUP($H5,$E$9:$R$3327,14,0)</f>
        <v>0.16666666666666699</v>
      </c>
      <c r="K5" s="455">
        <f>MIN($B$9:$B$1448)</f>
        <v>0.8</v>
      </c>
      <c r="L5" s="32"/>
      <c r="M5" s="374">
        <f>VLOOKUP($K5,$B$9:$R$1448,17,0)</f>
        <v>0.15416666666666701</v>
      </c>
      <c r="N5" s="456">
        <f>MAX($B$9:$B$1448)</f>
        <v>2.4</v>
      </c>
      <c r="O5" s="33"/>
      <c r="P5" s="252">
        <f>VLOOKUP($N5,$B$9:$R$1448,17,0)</f>
        <v>0</v>
      </c>
      <c r="Q5" s="266">
        <f>MAX($G$9:$G$1448)</f>
        <v>8.6</v>
      </c>
      <c r="R5" s="191"/>
      <c r="S5" s="426">
        <f>VLOOKUP($Q5,$G$9:$R$1448,12,0)</f>
        <v>0.30416666666666697</v>
      </c>
      <c r="T5" s="407"/>
      <c r="U5" s="688">
        <f>AVERAGE($F$9:$G$1448)</f>
        <v>2.613704496788007</v>
      </c>
      <c r="V5" s="88" t="s">
        <v>49</v>
      </c>
      <c r="W5" s="278">
        <f>MAX($L$9:$L$1448)</f>
        <v>0</v>
      </c>
      <c r="X5" s="216"/>
      <c r="Y5" s="333">
        <f>V1450/60/24</f>
        <v>0</v>
      </c>
      <c r="Z5" s="83"/>
      <c r="AA5" s="242"/>
      <c r="AB5" s="330">
        <f>AA6+AC6</f>
        <v>0</v>
      </c>
      <c r="AC5" s="329"/>
      <c r="AD5" s="216"/>
      <c r="AE5" s="242"/>
      <c r="AF5" s="330">
        <f>AE6+AG6</f>
        <v>0</v>
      </c>
      <c r="AG5" s="486">
        <f>AB5+AF5</f>
        <v>0</v>
      </c>
      <c r="AH5" s="391">
        <f>$W$1450/60/24</f>
        <v>0</v>
      </c>
      <c r="AI5"/>
      <c r="AK5" s="700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2:54" ht="15.75" thickBot="1" x14ac:dyDescent="0.3">
      <c r="B6" s="221"/>
      <c r="C6" s="332"/>
      <c r="D6" s="224"/>
      <c r="E6" s="228"/>
      <c r="F6" s="30"/>
      <c r="G6" s="232"/>
      <c r="H6" s="84"/>
      <c r="I6" s="85"/>
      <c r="J6" s="86"/>
      <c r="K6" s="50"/>
      <c r="L6" s="29"/>
      <c r="M6" s="408"/>
      <c r="N6" s="74"/>
      <c r="O6" s="30"/>
      <c r="P6" s="72"/>
      <c r="Q6" s="214"/>
      <c r="R6" s="1"/>
      <c r="S6" s="215"/>
      <c r="T6" s="26"/>
      <c r="U6" s="250"/>
      <c r="V6" s="235" t="s">
        <v>47</v>
      </c>
      <c r="W6" s="465"/>
      <c r="X6" s="3"/>
      <c r="Y6" s="211"/>
      <c r="Z6" s="3"/>
      <c r="AA6" s="243">
        <f>SUM(V9:V428)/60/24</f>
        <v>0</v>
      </c>
      <c r="AB6" s="345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K6" s="307"/>
      <c r="AL6" s="102">
        <v>1</v>
      </c>
      <c r="AM6" s="102">
        <v>2</v>
      </c>
      <c r="AN6" s="102">
        <v>3</v>
      </c>
      <c r="AO6" s="102">
        <v>4</v>
      </c>
      <c r="AP6" s="102">
        <v>5</v>
      </c>
      <c r="AQ6" s="102">
        <v>6</v>
      </c>
      <c r="AR6" s="102">
        <v>7</v>
      </c>
      <c r="AS6" s="102">
        <v>8</v>
      </c>
      <c r="AT6" s="102">
        <v>9</v>
      </c>
      <c r="AU6" s="102">
        <v>10</v>
      </c>
      <c r="AV6" s="102">
        <v>11</v>
      </c>
      <c r="AW6" s="102">
        <v>12</v>
      </c>
      <c r="AX6" s="102">
        <v>13</v>
      </c>
      <c r="AY6" s="102">
        <v>14</v>
      </c>
      <c r="AZ6" s="102">
        <v>15</v>
      </c>
      <c r="BA6" s="102">
        <v>16</v>
      </c>
      <c r="BB6" s="102">
        <v>17</v>
      </c>
    </row>
    <row r="7" spans="2:54" s="25" customFormat="1" ht="15" customHeight="1" x14ac:dyDescent="0.25">
      <c r="B7" s="45"/>
      <c r="C7" s="463">
        <f>$C$5</f>
        <v>0.94</v>
      </c>
      <c r="D7" s="44"/>
      <c r="E7" s="306"/>
      <c r="F7" s="45"/>
      <c r="G7" s="44"/>
      <c r="H7" s="292"/>
      <c r="I7" s="58"/>
      <c r="J7" s="45"/>
      <c r="K7" s="45"/>
      <c r="L7" s="76"/>
      <c r="M7" s="464">
        <f>AVERAGE($B$9:$B$1448)</f>
        <v>1.5642398286937857</v>
      </c>
      <c r="N7" s="697"/>
      <c r="O7" s="45"/>
      <c r="P7" s="45"/>
      <c r="Q7" s="46"/>
      <c r="R7" s="47"/>
      <c r="S7" s="48"/>
      <c r="U7" s="462"/>
      <c r="W7" s="88" t="s">
        <v>6</v>
      </c>
      <c r="AA7" s="485"/>
      <c r="AB7" s="485"/>
      <c r="AG7" s="484">
        <f>$AB$5+$AF$5</f>
        <v>0</v>
      </c>
      <c r="AH7" s="485"/>
      <c r="AJ7" s="255"/>
      <c r="AK7" s="701"/>
      <c r="AL7" s="5" t="s">
        <v>246</v>
      </c>
      <c r="AM7" s="5" t="s">
        <v>247</v>
      </c>
      <c r="AN7" s="5" t="s">
        <v>248</v>
      </c>
      <c r="AO7" s="5" t="s">
        <v>249</v>
      </c>
      <c r="AP7" s="5" t="s">
        <v>250</v>
      </c>
      <c r="AQ7" s="59" t="s">
        <v>251</v>
      </c>
      <c r="AR7" s="5" t="s">
        <v>252</v>
      </c>
      <c r="AS7" s="5" t="s">
        <v>253</v>
      </c>
      <c r="AT7" s="5" t="s">
        <v>254</v>
      </c>
      <c r="AU7" s="5" t="s">
        <v>255</v>
      </c>
      <c r="AV7" s="5" t="s">
        <v>89</v>
      </c>
      <c r="AW7" s="5" t="s">
        <v>256</v>
      </c>
      <c r="AX7" s="5" t="s">
        <v>257</v>
      </c>
      <c r="AY7" s="5" t="s">
        <v>258</v>
      </c>
      <c r="AZ7" s="5" t="s">
        <v>259</v>
      </c>
      <c r="BA7" s="5" t="s">
        <v>260</v>
      </c>
      <c r="BB7" s="5" t="s">
        <v>88</v>
      </c>
    </row>
    <row r="8" spans="2:54" x14ac:dyDescent="0.25">
      <c r="B8" s="61" t="s">
        <v>28</v>
      </c>
      <c r="C8" s="61" t="s">
        <v>29</v>
      </c>
      <c r="D8" s="360" t="s">
        <v>117</v>
      </c>
      <c r="E8" s="61" t="s">
        <v>16</v>
      </c>
      <c r="F8" s="61" t="s">
        <v>4</v>
      </c>
      <c r="G8" s="61" t="s">
        <v>134</v>
      </c>
      <c r="H8" s="61" t="s">
        <v>11</v>
      </c>
      <c r="I8" s="61" t="s">
        <v>118</v>
      </c>
      <c r="J8" s="61" t="s">
        <v>86</v>
      </c>
      <c r="K8" s="61" t="s">
        <v>30</v>
      </c>
      <c r="L8" s="61" t="s">
        <v>15</v>
      </c>
      <c r="M8" s="702" t="s">
        <v>43</v>
      </c>
      <c r="N8" s="702" t="s">
        <v>18</v>
      </c>
      <c r="O8" s="43" t="s">
        <v>44</v>
      </c>
      <c r="P8" s="93" t="s">
        <v>240</v>
      </c>
      <c r="Q8" s="93" t="s">
        <v>48</v>
      </c>
      <c r="R8" s="61" t="s">
        <v>26</v>
      </c>
      <c r="S8" s="61" t="s">
        <v>0</v>
      </c>
      <c r="T8" s="168" t="s">
        <v>3</v>
      </c>
      <c r="U8" s="170" t="s">
        <v>57</v>
      </c>
      <c r="V8" s="40" t="s">
        <v>5</v>
      </c>
      <c r="W8" s="169" t="s">
        <v>6</v>
      </c>
      <c r="Z8" s="5"/>
      <c r="AA8"/>
      <c r="AC8" s="53" t="s">
        <v>152</v>
      </c>
      <c r="AD8" s="495"/>
      <c r="AE8" s="236"/>
      <c r="AK8" s="307"/>
      <c r="AL8" s="61" t="s">
        <v>28</v>
      </c>
      <c r="AM8" s="61" t="s">
        <v>29</v>
      </c>
      <c r="AN8" s="360" t="s">
        <v>117</v>
      </c>
      <c r="AO8" s="61" t="s">
        <v>16</v>
      </c>
      <c r="AP8" s="61" t="s">
        <v>4</v>
      </c>
      <c r="AQ8" s="61" t="s">
        <v>134</v>
      </c>
      <c r="AR8" s="61" t="s">
        <v>11</v>
      </c>
      <c r="AS8" s="61" t="s">
        <v>118</v>
      </c>
      <c r="AT8" s="61" t="s">
        <v>86</v>
      </c>
      <c r="AU8" s="61" t="s">
        <v>30</v>
      </c>
      <c r="AV8" s="61" t="s">
        <v>15</v>
      </c>
      <c r="AW8" s="702" t="s">
        <v>43</v>
      </c>
      <c r="AX8" s="702" t="s">
        <v>18</v>
      </c>
      <c r="AY8" s="43" t="s">
        <v>44</v>
      </c>
      <c r="AZ8" s="93" t="s">
        <v>240</v>
      </c>
      <c r="BA8" s="93" t="s">
        <v>48</v>
      </c>
      <c r="BB8" s="61" t="s">
        <v>26</v>
      </c>
    </row>
    <row r="9" spans="2:54" x14ac:dyDescent="0.25">
      <c r="B9" s="5">
        <v>2.4</v>
      </c>
      <c r="C9" s="5">
        <v>92</v>
      </c>
      <c r="D9" s="5">
        <v>1.2</v>
      </c>
      <c r="E9" s="5">
        <v>2.4</v>
      </c>
      <c r="F9" s="5">
        <v>0</v>
      </c>
      <c r="G9" s="5">
        <v>2.9</v>
      </c>
      <c r="H9" s="5">
        <v>1029</v>
      </c>
      <c r="I9" s="5">
        <v>0</v>
      </c>
      <c r="J9" s="5">
        <v>0</v>
      </c>
      <c r="K9" s="5">
        <v>0</v>
      </c>
      <c r="L9" s="5">
        <v>0</v>
      </c>
      <c r="M9" s="5">
        <v>3.4</v>
      </c>
      <c r="N9">
        <v>232</v>
      </c>
      <c r="O9">
        <v>1088</v>
      </c>
      <c r="P9">
        <v>1</v>
      </c>
      <c r="Q9">
        <v>1.7</v>
      </c>
      <c r="R9" s="54">
        <v>0</v>
      </c>
      <c r="S9" s="415" t="s">
        <v>261</v>
      </c>
      <c r="T9" s="385"/>
      <c r="U9" s="94"/>
      <c r="V9" s="42" t="str">
        <f>IF($K9&gt;0,1,"")</f>
        <v/>
      </c>
      <c r="W9" s="94"/>
      <c r="X9" s="416"/>
      <c r="Y9" s="5"/>
      <c r="Z9" s="693"/>
      <c r="AA9"/>
      <c r="AC9" s="5">
        <v>1</v>
      </c>
      <c r="AD9" s="54">
        <v>0</v>
      </c>
      <c r="AK9" s="307"/>
      <c r="AL9" s="5">
        <v>10.9</v>
      </c>
      <c r="AM9" s="5">
        <v>92</v>
      </c>
      <c r="AN9" s="5">
        <v>9.6999999999999993</v>
      </c>
      <c r="AO9" s="5">
        <v>10.9</v>
      </c>
      <c r="AP9" s="5">
        <v>2.2000000000000002</v>
      </c>
      <c r="AQ9" s="5">
        <v>2.2000000000000002</v>
      </c>
      <c r="AR9" s="5">
        <v>1026.3</v>
      </c>
      <c r="AS9" s="5">
        <v>0</v>
      </c>
      <c r="AT9" s="5">
        <v>0</v>
      </c>
      <c r="AU9" s="5">
        <v>0</v>
      </c>
      <c r="BB9" s="55">
        <v>0</v>
      </c>
    </row>
    <row r="10" spans="2:54" x14ac:dyDescent="0.25">
      <c r="B10" s="5">
        <v>2.2999999999999998</v>
      </c>
      <c r="C10" s="5">
        <v>92</v>
      </c>
      <c r="D10" s="5">
        <v>1.1000000000000001</v>
      </c>
      <c r="E10" s="5">
        <v>2.2999999999999998</v>
      </c>
      <c r="F10" s="5">
        <v>0</v>
      </c>
      <c r="G10" s="5">
        <v>1.8</v>
      </c>
      <c r="H10" s="5">
        <v>1029.0999999999999</v>
      </c>
      <c r="I10" s="5">
        <v>0</v>
      </c>
      <c r="J10" s="5">
        <v>0</v>
      </c>
      <c r="K10" s="5">
        <v>0</v>
      </c>
      <c r="L10" s="5">
        <v>0</v>
      </c>
      <c r="M10" s="5">
        <v>3.4</v>
      </c>
      <c r="N10">
        <v>232</v>
      </c>
      <c r="O10">
        <v>1088</v>
      </c>
      <c r="P10">
        <v>0.9</v>
      </c>
      <c r="Q10">
        <v>1.7</v>
      </c>
      <c r="R10" s="54">
        <v>6.9444444444444447E-4</v>
      </c>
      <c r="T10" s="91"/>
      <c r="U10" s="94"/>
      <c r="V10" s="90" t="str">
        <f>IF($K10&gt;0,1,"")</f>
        <v/>
      </c>
      <c r="W10" s="94"/>
      <c r="X10" s="91"/>
      <c r="Z10" s="36"/>
      <c r="AC10" s="5"/>
      <c r="AD10" s="54">
        <v>6.9444444444444447E-4</v>
      </c>
      <c r="AF10" s="707" t="s">
        <v>72</v>
      </c>
      <c r="AG10" s="708"/>
      <c r="AH10" s="708"/>
      <c r="AI10" s="708"/>
      <c r="AJ10" s="709"/>
      <c r="AK10" s="307"/>
      <c r="AL10" s="5">
        <v>10.9</v>
      </c>
      <c r="AM10" s="5">
        <v>92</v>
      </c>
      <c r="AN10" s="5">
        <v>9.6999999999999993</v>
      </c>
      <c r="AO10" s="5">
        <v>10.9</v>
      </c>
      <c r="AP10" s="5">
        <v>1.8</v>
      </c>
      <c r="AQ10" s="5">
        <v>3.2</v>
      </c>
      <c r="AR10" s="5">
        <v>1026.3</v>
      </c>
      <c r="AS10" s="5">
        <v>0</v>
      </c>
      <c r="AT10" s="5">
        <v>0</v>
      </c>
      <c r="AU10" s="5">
        <v>0</v>
      </c>
      <c r="BB10" s="55">
        <v>6.9444444444444447E-4</v>
      </c>
    </row>
    <row r="11" spans="2:54" x14ac:dyDescent="0.25">
      <c r="B11" s="5">
        <v>2.2999999999999998</v>
      </c>
      <c r="C11" s="5">
        <v>92</v>
      </c>
      <c r="D11" s="5">
        <v>1.1000000000000001</v>
      </c>
      <c r="E11" s="5">
        <v>2.2999999999999998</v>
      </c>
      <c r="F11" s="5">
        <v>0</v>
      </c>
      <c r="G11" s="5">
        <v>0</v>
      </c>
      <c r="H11" s="5">
        <v>1029.0999999999999</v>
      </c>
      <c r="I11" s="5">
        <v>0</v>
      </c>
      <c r="J11" s="5">
        <v>0</v>
      </c>
      <c r="K11" s="5">
        <v>0</v>
      </c>
      <c r="L11" s="5">
        <v>0</v>
      </c>
      <c r="M11" s="5">
        <v>3.4</v>
      </c>
      <c r="N11">
        <v>232</v>
      </c>
      <c r="O11">
        <v>1088</v>
      </c>
      <c r="P11">
        <v>0.9</v>
      </c>
      <c r="Q11">
        <v>1.7</v>
      </c>
      <c r="R11" s="54">
        <v>1.38888888888889E-3</v>
      </c>
      <c r="T11" s="91"/>
      <c r="U11" s="94"/>
      <c r="V11" s="90" t="str">
        <f t="shared" ref="V11:V74" si="0">IF($K11&gt;0,1,"")</f>
        <v/>
      </c>
      <c r="W11" s="94"/>
      <c r="X11" s="91"/>
      <c r="Y11" s="291">
        <v>45627</v>
      </c>
      <c r="Z11" s="308">
        <v>175</v>
      </c>
      <c r="AA11"/>
      <c r="AC11" s="5">
        <v>2</v>
      </c>
      <c r="AD11" s="54">
        <v>1.38888888888889E-3</v>
      </c>
      <c r="AF11" s="307" t="s">
        <v>19</v>
      </c>
      <c r="AG11" s="338" t="s">
        <v>5</v>
      </c>
      <c r="AH11" s="339"/>
      <c r="AI11" s="340" t="s">
        <v>68</v>
      </c>
      <c r="AJ11" s="698"/>
      <c r="AK11" s="307"/>
      <c r="AL11" s="5">
        <v>10.9</v>
      </c>
      <c r="AM11" s="5">
        <v>92</v>
      </c>
      <c r="AN11" s="5">
        <v>9.6999999999999993</v>
      </c>
      <c r="AO11" s="5">
        <v>10.9</v>
      </c>
      <c r="AP11" s="5">
        <v>0</v>
      </c>
      <c r="AQ11" s="5">
        <v>2.5</v>
      </c>
      <c r="AR11" s="5">
        <v>1026.4000000000001</v>
      </c>
      <c r="AS11" s="5">
        <v>0</v>
      </c>
      <c r="AT11" s="5">
        <v>0</v>
      </c>
      <c r="AU11" s="5">
        <v>0</v>
      </c>
      <c r="BB11" s="55">
        <v>1.38888888888889E-3</v>
      </c>
    </row>
    <row r="12" spans="2:54" x14ac:dyDescent="0.25">
      <c r="B12" s="5">
        <v>2.2999999999999998</v>
      </c>
      <c r="C12" s="5">
        <v>92</v>
      </c>
      <c r="D12" s="5">
        <v>1.1000000000000001</v>
      </c>
      <c r="E12" s="5">
        <v>2.2999999999999998</v>
      </c>
      <c r="F12" s="5">
        <v>0</v>
      </c>
      <c r="G12" s="5">
        <v>0</v>
      </c>
      <c r="H12" s="5">
        <v>1028.9000000000001</v>
      </c>
      <c r="I12" s="5">
        <v>0</v>
      </c>
      <c r="J12" s="5">
        <v>0</v>
      </c>
      <c r="K12" s="5">
        <v>0</v>
      </c>
      <c r="L12" s="5">
        <v>0</v>
      </c>
      <c r="M12" s="5">
        <v>3.4</v>
      </c>
      <c r="N12">
        <v>232</v>
      </c>
      <c r="O12">
        <v>1088</v>
      </c>
      <c r="P12">
        <v>0.9</v>
      </c>
      <c r="Q12">
        <v>1.6</v>
      </c>
      <c r="R12" s="54">
        <v>2.0833333333333298E-3</v>
      </c>
      <c r="T12" s="91"/>
      <c r="U12" s="94"/>
      <c r="V12" s="90" t="str">
        <f t="shared" si="0"/>
        <v/>
      </c>
      <c r="W12" s="94"/>
      <c r="X12" s="417"/>
      <c r="Y12" s="291">
        <v>45629</v>
      </c>
      <c r="Z12" s="308">
        <v>179</v>
      </c>
      <c r="AA12" s="5">
        <f t="shared" ref="AA12:AA21" si="1">Z12-Z11</f>
        <v>4</v>
      </c>
      <c r="AC12" s="5"/>
      <c r="AD12" s="54">
        <v>2.0833333333333298E-3</v>
      </c>
      <c r="AF12" s="307"/>
      <c r="AG12" s="338"/>
      <c r="AH12" s="339"/>
      <c r="AI12" s="340" t="s">
        <v>133</v>
      </c>
      <c r="AJ12" s="339"/>
      <c r="AK12" s="307"/>
      <c r="AL12" s="5">
        <v>10.9</v>
      </c>
      <c r="AM12" s="5">
        <v>92</v>
      </c>
      <c r="AN12" s="5">
        <v>9.6999999999999993</v>
      </c>
      <c r="AO12" s="5">
        <v>10.9</v>
      </c>
      <c r="AP12" s="5">
        <v>2.2000000000000002</v>
      </c>
      <c r="AQ12" s="5">
        <v>4.7</v>
      </c>
      <c r="AR12" s="5">
        <v>1026.0999999999999</v>
      </c>
      <c r="AS12" s="5">
        <v>0</v>
      </c>
      <c r="AT12" s="5">
        <v>0</v>
      </c>
      <c r="AU12" s="5">
        <v>0</v>
      </c>
      <c r="BB12" s="55">
        <v>2.0833333333333298E-3</v>
      </c>
    </row>
    <row r="13" spans="2:54" ht="15.75" x14ac:dyDescent="0.25">
      <c r="B13" s="5">
        <v>2.2000000000000002</v>
      </c>
      <c r="C13" s="5">
        <v>92</v>
      </c>
      <c r="D13" s="5">
        <v>1</v>
      </c>
      <c r="E13" s="5">
        <v>2.2000000000000002</v>
      </c>
      <c r="F13" s="5">
        <v>0</v>
      </c>
      <c r="G13" s="5">
        <v>0</v>
      </c>
      <c r="H13" s="5">
        <v>1029</v>
      </c>
      <c r="I13" s="5">
        <v>0</v>
      </c>
      <c r="J13" s="5">
        <v>0</v>
      </c>
      <c r="K13" s="5">
        <v>0</v>
      </c>
      <c r="L13" s="5">
        <v>0</v>
      </c>
      <c r="M13" s="5">
        <v>3.4</v>
      </c>
      <c r="N13">
        <v>232</v>
      </c>
      <c r="O13">
        <v>1088</v>
      </c>
      <c r="P13">
        <v>0.9</v>
      </c>
      <c r="Q13">
        <v>1.6</v>
      </c>
      <c r="R13" s="54">
        <v>2.7777777777777801E-3</v>
      </c>
      <c r="T13" s="91"/>
      <c r="U13" s="94"/>
      <c r="V13" s="90" t="str">
        <f>IF($K13&gt;0,1,"")</f>
        <v/>
      </c>
      <c r="W13" s="94"/>
      <c r="X13" s="418"/>
      <c r="Y13" s="291">
        <v>45632</v>
      </c>
      <c r="Z13">
        <v>189</v>
      </c>
      <c r="AA13" s="5">
        <f t="shared" si="1"/>
        <v>10</v>
      </c>
      <c r="AB13" s="53"/>
      <c r="AC13" s="5">
        <v>3</v>
      </c>
      <c r="AD13" s="54">
        <v>2.7777777777777801E-3</v>
      </c>
      <c r="AF13" s="307"/>
      <c r="AG13" s="338"/>
      <c r="AH13" s="339"/>
      <c r="AI13" s="344" t="s">
        <v>109</v>
      </c>
      <c r="AJ13" s="339"/>
      <c r="AK13" s="307"/>
      <c r="AL13" s="5">
        <v>10.9</v>
      </c>
      <c r="AM13" s="5">
        <v>92</v>
      </c>
      <c r="AN13" s="5">
        <v>9.6999999999999993</v>
      </c>
      <c r="AO13" s="5">
        <v>10.9</v>
      </c>
      <c r="AP13" s="5">
        <v>2.2000000000000002</v>
      </c>
      <c r="AQ13" s="5">
        <v>2.5</v>
      </c>
      <c r="AR13" s="5">
        <v>1026.4000000000001</v>
      </c>
      <c r="AS13" s="5">
        <v>0</v>
      </c>
      <c r="AT13" s="5">
        <v>0</v>
      </c>
      <c r="AU13" s="5">
        <v>0.1</v>
      </c>
      <c r="BB13" s="55">
        <v>2.7777777777777801E-3</v>
      </c>
    </row>
    <row r="14" spans="2:54" x14ac:dyDescent="0.25">
      <c r="B14" s="5">
        <v>2.2000000000000002</v>
      </c>
      <c r="C14" s="5">
        <v>92</v>
      </c>
      <c r="D14" s="5">
        <v>1</v>
      </c>
      <c r="E14" s="5">
        <v>2.2000000000000002</v>
      </c>
      <c r="F14" s="5">
        <v>0</v>
      </c>
      <c r="G14" s="5">
        <v>0</v>
      </c>
      <c r="H14" s="5">
        <v>1029.2</v>
      </c>
      <c r="I14" s="5">
        <v>0</v>
      </c>
      <c r="J14" s="5">
        <v>0</v>
      </c>
      <c r="K14" s="5">
        <v>0</v>
      </c>
      <c r="L14" s="5">
        <v>0</v>
      </c>
      <c r="M14" s="5">
        <v>3.4</v>
      </c>
      <c r="N14">
        <v>232</v>
      </c>
      <c r="O14">
        <v>1088</v>
      </c>
      <c r="P14">
        <v>0.8</v>
      </c>
      <c r="Q14">
        <v>1.6</v>
      </c>
      <c r="R14" s="54">
        <v>3.4722222222222199E-3</v>
      </c>
      <c r="T14" s="91"/>
      <c r="U14" s="94"/>
      <c r="V14" s="90" t="str">
        <f t="shared" si="0"/>
        <v/>
      </c>
      <c r="W14" s="94"/>
      <c r="X14" s="418"/>
      <c r="Y14" s="291">
        <v>45634</v>
      </c>
      <c r="Z14" s="308">
        <v>198</v>
      </c>
      <c r="AA14" s="5">
        <f t="shared" si="1"/>
        <v>9</v>
      </c>
      <c r="AB14" s="53"/>
      <c r="AC14" s="5"/>
      <c r="AD14" s="54">
        <v>3.4722222222222199E-3</v>
      </c>
      <c r="AF14" s="307"/>
      <c r="AG14" s="341" t="s">
        <v>69</v>
      </c>
      <c r="AH14" s="342"/>
      <c r="AI14" s="343" t="s">
        <v>70</v>
      </c>
      <c r="AJ14" s="342"/>
      <c r="AK14" s="307"/>
      <c r="AL14" s="5">
        <v>10.9</v>
      </c>
      <c r="AM14" s="5">
        <v>92</v>
      </c>
      <c r="AN14" s="5">
        <v>9.6999999999999993</v>
      </c>
      <c r="AO14" s="5">
        <v>10.9</v>
      </c>
      <c r="AP14" s="5">
        <v>2.9</v>
      </c>
      <c r="AQ14" s="5">
        <v>2.9</v>
      </c>
      <c r="AR14" s="5">
        <v>1026.5999999999999</v>
      </c>
      <c r="AS14" s="5">
        <v>0</v>
      </c>
      <c r="AT14" s="5">
        <v>0</v>
      </c>
      <c r="AU14" s="5">
        <v>0.1</v>
      </c>
      <c r="BB14" s="55">
        <v>3.4722222222222199E-3</v>
      </c>
    </row>
    <row r="15" spans="2:54" x14ac:dyDescent="0.25">
      <c r="B15" s="5">
        <v>2.2000000000000002</v>
      </c>
      <c r="C15" s="5">
        <v>92</v>
      </c>
      <c r="D15" s="5">
        <v>1</v>
      </c>
      <c r="E15" s="5">
        <v>2.2000000000000002</v>
      </c>
      <c r="F15" s="5">
        <v>0</v>
      </c>
      <c r="G15" s="5">
        <v>1.8</v>
      </c>
      <c r="H15" s="5">
        <v>1029.2</v>
      </c>
      <c r="I15" s="5">
        <v>0</v>
      </c>
      <c r="J15" s="5">
        <v>0</v>
      </c>
      <c r="K15" s="5">
        <v>0</v>
      </c>
      <c r="L15" s="5">
        <v>0</v>
      </c>
      <c r="M15" s="5">
        <v>3.4</v>
      </c>
      <c r="N15">
        <v>232</v>
      </c>
      <c r="O15">
        <v>1088</v>
      </c>
      <c r="P15">
        <v>0.8</v>
      </c>
      <c r="Q15">
        <v>1.6</v>
      </c>
      <c r="R15" s="54">
        <v>4.1666666666666701E-3</v>
      </c>
      <c r="T15" s="91"/>
      <c r="U15" s="94"/>
      <c r="V15" s="90" t="str">
        <f t="shared" si="0"/>
        <v/>
      </c>
      <c r="W15" s="94"/>
      <c r="X15" s="419"/>
      <c r="Y15" s="690">
        <v>45575</v>
      </c>
      <c r="Z15" s="308">
        <v>200</v>
      </c>
      <c r="AA15" s="5">
        <f t="shared" si="1"/>
        <v>2</v>
      </c>
      <c r="AB15" s="53"/>
      <c r="AC15" s="5">
        <v>4</v>
      </c>
      <c r="AD15" s="54">
        <v>4.1666666666666701E-3</v>
      </c>
      <c r="AF15" s="307"/>
      <c r="AG15" s="327" t="s">
        <v>6</v>
      </c>
      <c r="AH15" s="334"/>
      <c r="AI15" s="335" t="s">
        <v>71</v>
      </c>
      <c r="AJ15" s="334"/>
      <c r="AK15" s="307"/>
      <c r="AL15" s="5">
        <v>10.9</v>
      </c>
      <c r="AM15" s="5">
        <v>92</v>
      </c>
      <c r="AN15" s="5">
        <v>9.6999999999999993</v>
      </c>
      <c r="AO15" s="5">
        <v>10.9</v>
      </c>
      <c r="AP15" s="5">
        <v>2.9</v>
      </c>
      <c r="AQ15" s="5">
        <v>4</v>
      </c>
      <c r="AR15" s="5">
        <v>1026.3</v>
      </c>
      <c r="AS15" s="5">
        <v>0</v>
      </c>
      <c r="AT15" s="5">
        <v>0</v>
      </c>
      <c r="AU15" s="5">
        <v>0.1</v>
      </c>
      <c r="BB15" s="55">
        <v>4.1666666666666701E-3</v>
      </c>
    </row>
    <row r="16" spans="2:54" x14ac:dyDescent="0.25">
      <c r="B16" s="5">
        <v>2.1</v>
      </c>
      <c r="C16" s="5">
        <v>92</v>
      </c>
      <c r="D16" s="5">
        <v>0.9</v>
      </c>
      <c r="E16" s="5">
        <v>2.1</v>
      </c>
      <c r="F16" s="5">
        <v>0</v>
      </c>
      <c r="G16" s="5">
        <v>2.5</v>
      </c>
      <c r="H16" s="5">
        <v>1029</v>
      </c>
      <c r="I16" s="5">
        <v>0</v>
      </c>
      <c r="J16" s="5">
        <v>0</v>
      </c>
      <c r="K16" s="5">
        <v>0</v>
      </c>
      <c r="L16" s="5">
        <v>0</v>
      </c>
      <c r="M16" s="5">
        <v>3.4</v>
      </c>
      <c r="N16">
        <v>232</v>
      </c>
      <c r="O16">
        <v>1088</v>
      </c>
      <c r="P16">
        <v>0.8</v>
      </c>
      <c r="Q16">
        <v>1.6</v>
      </c>
      <c r="R16" s="54">
        <v>4.8611111111111103E-3</v>
      </c>
      <c r="T16" s="91"/>
      <c r="U16" s="94"/>
      <c r="V16" s="90" t="str">
        <f t="shared" si="0"/>
        <v/>
      </c>
      <c r="W16" s="94"/>
      <c r="X16" s="419"/>
      <c r="Y16" s="291">
        <v>45638</v>
      </c>
      <c r="Z16" s="308">
        <v>203</v>
      </c>
      <c r="AA16" s="5">
        <f t="shared" si="1"/>
        <v>3</v>
      </c>
      <c r="AB16" s="53"/>
      <c r="AC16" s="5"/>
      <c r="AD16" s="54">
        <v>4.8611111111111103E-3</v>
      </c>
      <c r="AF16" s="309" t="s">
        <v>110</v>
      </c>
      <c r="AG16" s="328" t="s">
        <v>6</v>
      </c>
      <c r="AH16" s="336"/>
      <c r="AI16" s="337" t="s">
        <v>157</v>
      </c>
      <c r="AJ16" s="336"/>
      <c r="AK16" s="307"/>
      <c r="AL16" s="5">
        <v>10.9</v>
      </c>
      <c r="AM16" s="5">
        <v>92</v>
      </c>
      <c r="AN16" s="5">
        <v>9.6999999999999993</v>
      </c>
      <c r="AO16" s="5">
        <v>10.9</v>
      </c>
      <c r="AP16" s="5">
        <v>2.5</v>
      </c>
      <c r="AQ16" s="5">
        <v>3.2</v>
      </c>
      <c r="AR16" s="5">
        <v>1026.2</v>
      </c>
      <c r="AS16" s="5">
        <v>0</v>
      </c>
      <c r="AT16" s="5">
        <v>0</v>
      </c>
      <c r="AU16" s="5">
        <v>0.2</v>
      </c>
      <c r="BB16" s="55">
        <v>4.8611111111111103E-3</v>
      </c>
    </row>
    <row r="17" spans="2:54" x14ac:dyDescent="0.25">
      <c r="B17" s="5">
        <v>2.1</v>
      </c>
      <c r="C17" s="5">
        <v>92</v>
      </c>
      <c r="D17" s="5">
        <v>0.9</v>
      </c>
      <c r="E17" s="5">
        <v>2.1</v>
      </c>
      <c r="F17" s="5">
        <v>0</v>
      </c>
      <c r="G17" s="5">
        <v>0</v>
      </c>
      <c r="H17" s="5">
        <v>1028.9000000000001</v>
      </c>
      <c r="I17" s="5">
        <v>0</v>
      </c>
      <c r="J17" s="5">
        <v>0</v>
      </c>
      <c r="K17" s="5">
        <v>0</v>
      </c>
      <c r="L17" s="5">
        <v>0</v>
      </c>
      <c r="M17" s="5">
        <v>3.4</v>
      </c>
      <c r="N17">
        <v>232</v>
      </c>
      <c r="O17">
        <v>1088</v>
      </c>
      <c r="P17">
        <v>0.7</v>
      </c>
      <c r="Q17">
        <v>1.5</v>
      </c>
      <c r="R17" s="54">
        <v>5.5555555555555601E-3</v>
      </c>
      <c r="T17" s="91"/>
      <c r="U17" s="94"/>
      <c r="V17" s="90" t="str">
        <f t="shared" si="0"/>
        <v/>
      </c>
      <c r="W17" s="94"/>
      <c r="X17" s="419"/>
      <c r="Y17" s="291">
        <v>45640</v>
      </c>
      <c r="Z17" s="308">
        <v>205</v>
      </c>
      <c r="AA17" s="5">
        <f t="shared" si="1"/>
        <v>2</v>
      </c>
      <c r="AB17" s="53">
        <v>2022</v>
      </c>
      <c r="AC17" s="5">
        <v>5</v>
      </c>
      <c r="AD17" s="54">
        <v>5.5555555555555601E-3</v>
      </c>
      <c r="AF17" s="309" t="s">
        <v>19</v>
      </c>
      <c r="AG17" s="328" t="s">
        <v>6</v>
      </c>
      <c r="AH17" s="336"/>
      <c r="AI17" s="337" t="s">
        <v>158</v>
      </c>
      <c r="AJ17" s="336"/>
      <c r="AK17" s="307"/>
      <c r="AL17" s="5">
        <v>10.9</v>
      </c>
      <c r="AM17" s="5">
        <v>92</v>
      </c>
      <c r="AN17" s="5">
        <v>9.6999999999999993</v>
      </c>
      <c r="AO17" s="5">
        <v>10.9</v>
      </c>
      <c r="AP17" s="5">
        <v>2.5</v>
      </c>
      <c r="AQ17" s="5">
        <v>3.2</v>
      </c>
      <c r="AR17" s="5">
        <v>1026.5</v>
      </c>
      <c r="AS17" s="5">
        <v>0</v>
      </c>
      <c r="AT17" s="5">
        <v>0</v>
      </c>
      <c r="AU17" s="5">
        <v>0.2</v>
      </c>
      <c r="BB17" s="55">
        <v>5.5555555555555601E-3</v>
      </c>
    </row>
    <row r="18" spans="2:54" x14ac:dyDescent="0.25">
      <c r="B18" s="5">
        <v>2.1</v>
      </c>
      <c r="C18" s="5">
        <v>92</v>
      </c>
      <c r="D18" s="5">
        <v>0.9</v>
      </c>
      <c r="E18" s="5">
        <v>2.1</v>
      </c>
      <c r="F18" s="5">
        <v>1.8</v>
      </c>
      <c r="G18" s="5">
        <v>1.8</v>
      </c>
      <c r="H18" s="5">
        <v>1029.0999999999999</v>
      </c>
      <c r="I18" s="5">
        <v>0</v>
      </c>
      <c r="J18" s="5">
        <v>0</v>
      </c>
      <c r="K18" s="5">
        <v>0</v>
      </c>
      <c r="L18" s="5">
        <v>0</v>
      </c>
      <c r="M18" s="5">
        <v>3.4</v>
      </c>
      <c r="N18">
        <v>232</v>
      </c>
      <c r="O18">
        <v>1088</v>
      </c>
      <c r="P18">
        <v>0.7</v>
      </c>
      <c r="Q18">
        <v>1.5</v>
      </c>
      <c r="R18" s="54">
        <v>6.2500000000000003E-3</v>
      </c>
      <c r="T18" s="91"/>
      <c r="U18" s="94"/>
      <c r="V18" s="90" t="str">
        <f t="shared" si="0"/>
        <v/>
      </c>
      <c r="W18" s="94"/>
      <c r="X18" s="419"/>
      <c r="Y18" s="291">
        <v>45642</v>
      </c>
      <c r="Z18" s="308">
        <v>208</v>
      </c>
      <c r="AA18" s="5">
        <f t="shared" si="1"/>
        <v>3</v>
      </c>
      <c r="AC18" s="5"/>
      <c r="AD18" s="54">
        <v>6.2500000000000003E-3</v>
      </c>
      <c r="AK18" s="307"/>
      <c r="AL18" s="5">
        <v>10.9</v>
      </c>
      <c r="AM18" s="5">
        <v>92</v>
      </c>
      <c r="AN18" s="5">
        <v>9.6999999999999993</v>
      </c>
      <c r="AO18" s="5">
        <v>10.9</v>
      </c>
      <c r="AP18" s="5">
        <v>4.3</v>
      </c>
      <c r="AQ18" s="5">
        <v>4.7</v>
      </c>
      <c r="AR18" s="5">
        <v>1026.4000000000001</v>
      </c>
      <c r="AS18" s="5">
        <v>0</v>
      </c>
      <c r="AT18" s="5">
        <v>0</v>
      </c>
      <c r="AU18" s="5">
        <v>0.2</v>
      </c>
      <c r="BB18" s="55">
        <v>6.2500000000000003E-3</v>
      </c>
    </row>
    <row r="19" spans="2:54" x14ac:dyDescent="0.25">
      <c r="B19" s="5">
        <v>2.1</v>
      </c>
      <c r="C19" s="5">
        <v>92</v>
      </c>
      <c r="D19" s="5">
        <v>0.9</v>
      </c>
      <c r="E19" s="5">
        <v>2.1</v>
      </c>
      <c r="F19" s="5">
        <v>0</v>
      </c>
      <c r="G19" s="5">
        <v>2.2000000000000002</v>
      </c>
      <c r="H19" s="5">
        <v>1029</v>
      </c>
      <c r="I19" s="5">
        <v>0</v>
      </c>
      <c r="J19" s="5">
        <v>0</v>
      </c>
      <c r="K19" s="5">
        <v>0</v>
      </c>
      <c r="L19" s="5">
        <v>0</v>
      </c>
      <c r="M19" s="5">
        <v>3.4</v>
      </c>
      <c r="N19">
        <v>232</v>
      </c>
      <c r="O19">
        <v>1088</v>
      </c>
      <c r="P19">
        <v>0.7</v>
      </c>
      <c r="Q19">
        <v>1.5</v>
      </c>
      <c r="R19" s="54">
        <v>6.9444444444444397E-3</v>
      </c>
      <c r="T19" s="91"/>
      <c r="U19" s="94"/>
      <c r="V19" s="90" t="str">
        <f t="shared" si="0"/>
        <v/>
      </c>
      <c r="W19" s="94"/>
      <c r="X19" s="419"/>
      <c r="Y19" s="291">
        <v>45646</v>
      </c>
      <c r="Z19" s="308">
        <v>212</v>
      </c>
      <c r="AA19" s="5">
        <f t="shared" si="1"/>
        <v>4</v>
      </c>
      <c r="AC19" s="5">
        <v>6</v>
      </c>
      <c r="AD19" s="54">
        <v>6.9444444444444397E-3</v>
      </c>
      <c r="AG19" s="310"/>
      <c r="AH19" s="310" t="s">
        <v>98</v>
      </c>
      <c r="AK19" s="307"/>
      <c r="AL19" s="5">
        <v>10.9</v>
      </c>
      <c r="AM19" s="5">
        <v>92</v>
      </c>
      <c r="AN19" s="5">
        <v>9.6999999999999993</v>
      </c>
      <c r="AO19" s="5">
        <v>10.9</v>
      </c>
      <c r="AP19" s="5">
        <v>2.9</v>
      </c>
      <c r="AQ19" s="5">
        <v>5</v>
      </c>
      <c r="AR19" s="5">
        <v>1026.5999999999999</v>
      </c>
      <c r="AS19" s="5">
        <v>0</v>
      </c>
      <c r="AT19" s="5">
        <v>0</v>
      </c>
      <c r="AU19" s="5">
        <v>0.2</v>
      </c>
      <c r="BB19" s="55">
        <v>6.9444444444444397E-3</v>
      </c>
    </row>
    <row r="20" spans="2:54" x14ac:dyDescent="0.25">
      <c r="B20" s="5">
        <v>2.1</v>
      </c>
      <c r="C20" s="5">
        <v>92</v>
      </c>
      <c r="D20" s="5">
        <v>0.9</v>
      </c>
      <c r="E20" s="5">
        <v>2.1</v>
      </c>
      <c r="F20" s="5">
        <v>2.2000000000000002</v>
      </c>
      <c r="G20" s="5">
        <v>2.9</v>
      </c>
      <c r="H20" s="5">
        <v>1028.9000000000001</v>
      </c>
      <c r="I20" s="5">
        <v>0</v>
      </c>
      <c r="J20" s="5">
        <v>0</v>
      </c>
      <c r="K20" s="5">
        <v>0</v>
      </c>
      <c r="L20" s="5">
        <v>0</v>
      </c>
      <c r="M20" s="5">
        <v>3.4</v>
      </c>
      <c r="N20">
        <v>232</v>
      </c>
      <c r="O20">
        <v>1088</v>
      </c>
      <c r="P20">
        <v>0.6</v>
      </c>
      <c r="Q20">
        <v>1.4</v>
      </c>
      <c r="R20" s="54">
        <v>7.6388888888888904E-3</v>
      </c>
      <c r="T20" s="91"/>
      <c r="U20" s="94"/>
      <c r="V20" s="90" t="str">
        <f t="shared" si="0"/>
        <v/>
      </c>
      <c r="W20" s="94"/>
      <c r="X20" s="419"/>
      <c r="Y20" s="254">
        <v>45650</v>
      </c>
      <c r="Z20" s="308">
        <v>228</v>
      </c>
      <c r="AA20" s="5">
        <f t="shared" si="1"/>
        <v>16</v>
      </c>
      <c r="AC20" s="5"/>
      <c r="AD20" s="54">
        <v>7.6388888888888904E-3</v>
      </c>
      <c r="AF20" s="310" t="s">
        <v>26</v>
      </c>
      <c r="AG20" s="322" t="s">
        <v>90</v>
      </c>
      <c r="AH20" s="310">
        <v>60</v>
      </c>
      <c r="AK20" s="307"/>
      <c r="AL20" s="5">
        <v>10.9</v>
      </c>
      <c r="AM20" s="5">
        <v>92</v>
      </c>
      <c r="AN20" s="5">
        <v>9.6999999999999993</v>
      </c>
      <c r="AO20" s="5">
        <v>10.9</v>
      </c>
      <c r="AP20" s="5">
        <v>3.2</v>
      </c>
      <c r="AQ20" s="5">
        <v>4.7</v>
      </c>
      <c r="AR20" s="5">
        <v>1026.4000000000001</v>
      </c>
      <c r="AS20" s="5">
        <v>0</v>
      </c>
      <c r="AT20" s="5">
        <v>0</v>
      </c>
      <c r="AU20" s="5">
        <v>0.2</v>
      </c>
      <c r="BB20" s="55">
        <v>7.6388888888888904E-3</v>
      </c>
    </row>
    <row r="21" spans="2:54" x14ac:dyDescent="0.25">
      <c r="B21" s="5">
        <v>2.1</v>
      </c>
      <c r="C21" s="5">
        <v>92</v>
      </c>
      <c r="D21" s="5">
        <v>0.9</v>
      </c>
      <c r="E21" s="5">
        <v>2.1</v>
      </c>
      <c r="F21" s="5">
        <v>0</v>
      </c>
      <c r="G21" s="5">
        <v>1.8</v>
      </c>
      <c r="H21" s="5">
        <v>1029.2</v>
      </c>
      <c r="I21" s="5">
        <v>0</v>
      </c>
      <c r="J21" s="5">
        <v>0</v>
      </c>
      <c r="K21" s="5">
        <v>0</v>
      </c>
      <c r="L21" s="5">
        <v>0</v>
      </c>
      <c r="M21" s="5">
        <v>3.4</v>
      </c>
      <c r="N21">
        <v>232</v>
      </c>
      <c r="O21">
        <v>1088</v>
      </c>
      <c r="P21">
        <v>0.6</v>
      </c>
      <c r="Q21">
        <v>1.4</v>
      </c>
      <c r="R21" s="54">
        <v>8.3333333333333297E-3</v>
      </c>
      <c r="T21" s="91"/>
      <c r="U21" s="94"/>
      <c r="V21" s="90" t="str">
        <f t="shared" si="0"/>
        <v/>
      </c>
      <c r="W21" s="94"/>
      <c r="X21" s="420"/>
      <c r="Y21" s="331">
        <v>45652</v>
      </c>
      <c r="Z21" s="308">
        <v>232</v>
      </c>
      <c r="AA21" s="5">
        <f t="shared" si="1"/>
        <v>4</v>
      </c>
      <c r="AC21" s="5">
        <v>7</v>
      </c>
      <c r="AD21" s="54">
        <v>8.3333333333333297E-3</v>
      </c>
      <c r="AF21" s="323"/>
      <c r="AG21" s="322" t="s">
        <v>91</v>
      </c>
      <c r="AH21" s="310">
        <f>60+AH20</f>
        <v>120</v>
      </c>
      <c r="AK21" s="307"/>
      <c r="AL21" s="5">
        <v>10.9</v>
      </c>
      <c r="AM21" s="5">
        <v>92</v>
      </c>
      <c r="AN21" s="5">
        <v>9.6999999999999993</v>
      </c>
      <c r="AO21" s="5">
        <v>10.9</v>
      </c>
      <c r="AP21" s="5">
        <v>0</v>
      </c>
      <c r="AQ21" s="5">
        <v>2.5</v>
      </c>
      <c r="AR21" s="5">
        <v>1026.3</v>
      </c>
      <c r="AS21" s="5">
        <v>0</v>
      </c>
      <c r="AT21" s="5">
        <v>0</v>
      </c>
      <c r="AU21" s="5">
        <v>0.3</v>
      </c>
      <c r="BB21" s="55">
        <v>8.3333333333333297E-3</v>
      </c>
    </row>
    <row r="22" spans="2:54" x14ac:dyDescent="0.25">
      <c r="B22" s="5">
        <v>2.1</v>
      </c>
      <c r="C22" s="5">
        <v>92</v>
      </c>
      <c r="D22" s="5">
        <v>0.9</v>
      </c>
      <c r="E22" s="5">
        <v>2.1</v>
      </c>
      <c r="F22" s="5">
        <v>0</v>
      </c>
      <c r="G22" s="5">
        <v>0</v>
      </c>
      <c r="H22" s="5">
        <v>1029.0999999999999</v>
      </c>
      <c r="I22" s="5">
        <v>0</v>
      </c>
      <c r="J22" s="5">
        <v>0</v>
      </c>
      <c r="K22" s="5">
        <v>0</v>
      </c>
      <c r="L22" s="5">
        <v>0</v>
      </c>
      <c r="M22" s="5">
        <v>3.4</v>
      </c>
      <c r="N22">
        <v>232</v>
      </c>
      <c r="O22">
        <v>1088</v>
      </c>
      <c r="P22">
        <v>0.6</v>
      </c>
      <c r="Q22">
        <v>1.4</v>
      </c>
      <c r="R22" s="54">
        <v>9.0277777777777804E-3</v>
      </c>
      <c r="T22" s="91"/>
      <c r="U22" s="94"/>
      <c r="V22" s="90" t="str">
        <f t="shared" si="0"/>
        <v/>
      </c>
      <c r="W22" s="94"/>
      <c r="X22" s="420"/>
      <c r="Y22" s="331"/>
      <c r="AC22" s="5"/>
      <c r="AD22" s="54">
        <v>9.0277777777777804E-3</v>
      </c>
      <c r="AF22" s="323"/>
      <c r="AG22" s="322" t="s">
        <v>92</v>
      </c>
      <c r="AH22" s="310">
        <f t="shared" ref="AH22:AH34" si="2">AH21+$AH$20</f>
        <v>180</v>
      </c>
      <c r="AK22" s="307"/>
      <c r="AL22" s="5">
        <v>10.9</v>
      </c>
      <c r="AM22" s="5">
        <v>92</v>
      </c>
      <c r="AN22" s="5">
        <v>9.6999999999999993</v>
      </c>
      <c r="AO22" s="5">
        <v>10.9</v>
      </c>
      <c r="AP22" s="5">
        <v>0</v>
      </c>
      <c r="AQ22" s="5">
        <v>2.2000000000000002</v>
      </c>
      <c r="AR22" s="5">
        <v>1026.4000000000001</v>
      </c>
      <c r="AS22" s="5">
        <v>0</v>
      </c>
      <c r="AT22" s="5">
        <v>0</v>
      </c>
      <c r="AU22" s="5">
        <v>0.3</v>
      </c>
      <c r="BB22" s="55">
        <v>9.0277777777777804E-3</v>
      </c>
    </row>
    <row r="23" spans="2:54" x14ac:dyDescent="0.25">
      <c r="B23" s="5">
        <v>2.1</v>
      </c>
      <c r="C23" s="5">
        <v>92</v>
      </c>
      <c r="D23" s="5">
        <v>0.9</v>
      </c>
      <c r="E23" s="5">
        <v>2.1</v>
      </c>
      <c r="F23" s="5">
        <v>1.8</v>
      </c>
      <c r="G23" s="5">
        <v>2.2000000000000002</v>
      </c>
      <c r="H23" s="5">
        <v>1029</v>
      </c>
      <c r="I23" s="5">
        <v>0</v>
      </c>
      <c r="J23" s="5">
        <v>0</v>
      </c>
      <c r="K23" s="5">
        <v>0</v>
      </c>
      <c r="L23" s="5">
        <v>0</v>
      </c>
      <c r="M23" s="5">
        <v>3.4</v>
      </c>
      <c r="N23">
        <v>232</v>
      </c>
      <c r="O23">
        <v>1088</v>
      </c>
      <c r="P23">
        <v>0.5</v>
      </c>
      <c r="Q23">
        <v>1.4</v>
      </c>
      <c r="R23" s="54">
        <v>9.7222222222222206E-3</v>
      </c>
      <c r="T23" s="91"/>
      <c r="U23" s="94"/>
      <c r="V23" s="90" t="str">
        <f t="shared" si="0"/>
        <v/>
      </c>
      <c r="W23" s="94"/>
      <c r="X23" s="91"/>
      <c r="Y23" s="331"/>
      <c r="Z23" s="308"/>
      <c r="AA23"/>
      <c r="AC23" s="5">
        <v>8</v>
      </c>
      <c r="AD23" s="54">
        <v>9.7222222222222206E-3</v>
      </c>
      <c r="AF23" s="323"/>
      <c r="AG23" s="322" t="s">
        <v>93</v>
      </c>
      <c r="AH23" s="310">
        <f t="shared" si="2"/>
        <v>240</v>
      </c>
      <c r="AK23" s="307"/>
      <c r="AL23" s="5">
        <v>10.9</v>
      </c>
      <c r="AM23" s="5">
        <v>92</v>
      </c>
      <c r="AN23" s="5">
        <v>9.6999999999999993</v>
      </c>
      <c r="AO23" s="5">
        <v>10.9</v>
      </c>
      <c r="AP23" s="5">
        <v>2.2000000000000002</v>
      </c>
      <c r="AQ23" s="5">
        <v>2.5</v>
      </c>
      <c r="AR23" s="5">
        <v>1026.5999999999999</v>
      </c>
      <c r="AS23" s="5">
        <v>0</v>
      </c>
      <c r="AT23" s="5">
        <v>0</v>
      </c>
      <c r="AU23" s="5">
        <v>0.4</v>
      </c>
      <c r="BB23" s="55">
        <v>9.7222222222222206E-3</v>
      </c>
    </row>
    <row r="24" spans="2:54" x14ac:dyDescent="0.25">
      <c r="B24" s="5">
        <v>2.1</v>
      </c>
      <c r="C24" s="5">
        <v>92</v>
      </c>
      <c r="D24" s="5">
        <v>0.9</v>
      </c>
      <c r="E24" s="5">
        <v>2.1</v>
      </c>
      <c r="F24" s="5">
        <v>2.9</v>
      </c>
      <c r="G24" s="5">
        <v>2.9</v>
      </c>
      <c r="H24" s="5">
        <v>1028.9000000000001</v>
      </c>
      <c r="I24" s="5">
        <v>0</v>
      </c>
      <c r="J24" s="5">
        <v>0</v>
      </c>
      <c r="K24" s="5">
        <v>0</v>
      </c>
      <c r="L24" s="5">
        <v>0</v>
      </c>
      <c r="M24" s="5">
        <v>3.4</v>
      </c>
      <c r="N24">
        <v>232</v>
      </c>
      <c r="O24">
        <v>1088</v>
      </c>
      <c r="P24">
        <v>0.5</v>
      </c>
      <c r="Q24">
        <v>1.4</v>
      </c>
      <c r="R24" s="54">
        <v>1.0416666666666701E-2</v>
      </c>
      <c r="T24" s="91"/>
      <c r="U24" s="94"/>
      <c r="V24" s="90" t="str">
        <f t="shared" si="0"/>
        <v/>
      </c>
      <c r="W24" s="94"/>
      <c r="X24" s="91"/>
      <c r="Y24" s="331"/>
      <c r="Z24" s="308"/>
      <c r="AA24"/>
      <c r="AC24" s="5"/>
      <c r="AD24" s="54">
        <v>1.0416666666666701E-2</v>
      </c>
      <c r="AF24" s="323"/>
      <c r="AG24" s="322" t="s">
        <v>94</v>
      </c>
      <c r="AH24" s="310">
        <f t="shared" si="2"/>
        <v>300</v>
      </c>
      <c r="AK24" s="307"/>
      <c r="AL24" s="5">
        <v>10.9</v>
      </c>
      <c r="AM24" s="5">
        <v>92</v>
      </c>
      <c r="AN24" s="5">
        <v>9.6999999999999993</v>
      </c>
      <c r="AO24" s="5">
        <v>10.9</v>
      </c>
      <c r="AP24" s="5">
        <v>0</v>
      </c>
      <c r="AQ24" s="5">
        <v>2.2000000000000002</v>
      </c>
      <c r="AR24" s="5">
        <v>1026.3</v>
      </c>
      <c r="AS24" s="5">
        <v>0</v>
      </c>
      <c r="AT24" s="5">
        <v>0</v>
      </c>
      <c r="AU24" s="5">
        <v>0.4</v>
      </c>
      <c r="BB24" s="55">
        <v>1.0416666666666701E-2</v>
      </c>
    </row>
    <row r="25" spans="2:54" x14ac:dyDescent="0.25">
      <c r="B25" s="5">
        <v>2.1</v>
      </c>
      <c r="C25" s="5">
        <v>92</v>
      </c>
      <c r="D25" s="5">
        <v>0.9</v>
      </c>
      <c r="E25" s="5">
        <v>2.1</v>
      </c>
      <c r="F25" s="5">
        <v>2.2000000000000002</v>
      </c>
      <c r="G25" s="5">
        <v>2.5</v>
      </c>
      <c r="H25" s="5">
        <v>1028.9000000000001</v>
      </c>
      <c r="I25" s="5">
        <v>0</v>
      </c>
      <c r="J25" s="5">
        <v>0</v>
      </c>
      <c r="K25" s="5">
        <v>0</v>
      </c>
      <c r="L25" s="5">
        <v>0</v>
      </c>
      <c r="M25" s="5">
        <v>3.4</v>
      </c>
      <c r="N25">
        <v>232</v>
      </c>
      <c r="O25">
        <v>1088</v>
      </c>
      <c r="P25">
        <v>0.5</v>
      </c>
      <c r="Q25">
        <v>1.4</v>
      </c>
      <c r="R25" s="54">
        <v>1.1111111111111099E-2</v>
      </c>
      <c r="T25" s="91"/>
      <c r="U25" s="94"/>
      <c r="V25" s="90" t="str">
        <f t="shared" si="0"/>
        <v/>
      </c>
      <c r="W25" s="94"/>
      <c r="X25" s="91"/>
      <c r="Y25" s="254"/>
      <c r="Z25" s="308"/>
      <c r="AA25"/>
      <c r="AC25" s="5">
        <v>9</v>
      </c>
      <c r="AD25" s="54">
        <v>1.1111111111111099E-2</v>
      </c>
      <c r="AF25" s="323"/>
      <c r="AG25" s="322" t="s">
        <v>95</v>
      </c>
      <c r="AH25" s="310">
        <f t="shared" si="2"/>
        <v>360</v>
      </c>
      <c r="AK25" s="307"/>
      <c r="AL25" s="5">
        <v>10.9</v>
      </c>
      <c r="AM25" s="5">
        <v>92</v>
      </c>
      <c r="AN25" s="5">
        <v>9.6999999999999993</v>
      </c>
      <c r="AO25" s="5">
        <v>10.9</v>
      </c>
      <c r="AP25" s="5">
        <v>0</v>
      </c>
      <c r="AQ25" s="5">
        <v>0</v>
      </c>
      <c r="AR25" s="5">
        <v>1026.5</v>
      </c>
      <c r="AS25" s="5">
        <v>0</v>
      </c>
      <c r="AT25" s="5">
        <v>0</v>
      </c>
      <c r="AU25" s="5">
        <v>0.4</v>
      </c>
      <c r="BB25" s="55">
        <v>1.1111111111111099E-2</v>
      </c>
    </row>
    <row r="26" spans="2:54" x14ac:dyDescent="0.25">
      <c r="B26" s="5">
        <v>2.1</v>
      </c>
      <c r="C26" s="5">
        <v>92</v>
      </c>
      <c r="D26" s="5">
        <v>0.9</v>
      </c>
      <c r="E26" s="5">
        <v>2.1</v>
      </c>
      <c r="F26" s="5">
        <v>2.2000000000000002</v>
      </c>
      <c r="G26" s="5">
        <v>2.9</v>
      </c>
      <c r="H26" s="5">
        <v>1028.9000000000001</v>
      </c>
      <c r="I26" s="5">
        <v>0</v>
      </c>
      <c r="J26" s="5">
        <v>0</v>
      </c>
      <c r="K26" s="5">
        <v>0</v>
      </c>
      <c r="L26" s="5">
        <v>0</v>
      </c>
      <c r="M26" s="5">
        <v>3.4</v>
      </c>
      <c r="N26">
        <v>232</v>
      </c>
      <c r="O26">
        <v>1088</v>
      </c>
      <c r="P26">
        <v>0.5</v>
      </c>
      <c r="Q26">
        <v>1.4</v>
      </c>
      <c r="R26" s="54">
        <v>1.18055555555556E-2</v>
      </c>
      <c r="T26" s="91"/>
      <c r="U26" s="94"/>
      <c r="V26" s="90" t="str">
        <f t="shared" si="0"/>
        <v/>
      </c>
      <c r="W26" s="94"/>
      <c r="X26" s="91"/>
      <c r="Y26" s="331"/>
      <c r="Z26" s="308"/>
      <c r="AA26"/>
      <c r="AC26" s="5"/>
      <c r="AD26" s="54">
        <v>1.18055555555556E-2</v>
      </c>
      <c r="AF26" s="323"/>
      <c r="AG26" s="322" t="s">
        <v>96</v>
      </c>
      <c r="AH26" s="310">
        <f t="shared" si="2"/>
        <v>420</v>
      </c>
      <c r="AK26" s="307"/>
      <c r="AL26" s="5">
        <v>10.9</v>
      </c>
      <c r="AM26" s="5">
        <v>92</v>
      </c>
      <c r="AN26" s="5">
        <v>9.6999999999999993</v>
      </c>
      <c r="AO26" s="5">
        <v>10.9</v>
      </c>
      <c r="AP26" s="5">
        <v>0</v>
      </c>
      <c r="AQ26" s="5">
        <v>4</v>
      </c>
      <c r="AR26" s="5">
        <v>1026.3</v>
      </c>
      <c r="AS26" s="5">
        <v>0</v>
      </c>
      <c r="AT26" s="5">
        <v>0</v>
      </c>
      <c r="AU26" s="5">
        <v>0.5</v>
      </c>
      <c r="BB26" s="55">
        <v>1.18055555555556E-2</v>
      </c>
    </row>
    <row r="27" spans="2:54" x14ac:dyDescent="0.25">
      <c r="B27" s="5">
        <v>2.1</v>
      </c>
      <c r="C27" s="5">
        <v>92</v>
      </c>
      <c r="D27" s="5">
        <v>0.9</v>
      </c>
      <c r="E27" s="5">
        <v>2.1</v>
      </c>
      <c r="F27" s="5">
        <v>4.7</v>
      </c>
      <c r="G27" s="5">
        <v>4.7</v>
      </c>
      <c r="H27" s="5">
        <v>1028.8</v>
      </c>
      <c r="I27" s="5">
        <v>0</v>
      </c>
      <c r="J27" s="5">
        <v>0</v>
      </c>
      <c r="K27" s="5">
        <v>0</v>
      </c>
      <c r="L27" s="5">
        <v>0</v>
      </c>
      <c r="M27" s="5">
        <v>3.4</v>
      </c>
      <c r="N27">
        <v>232</v>
      </c>
      <c r="O27">
        <v>1088</v>
      </c>
      <c r="P27">
        <v>0.5</v>
      </c>
      <c r="Q27">
        <v>1.3</v>
      </c>
      <c r="R27" s="54">
        <v>1.2500000000000001E-2</v>
      </c>
      <c r="T27" s="91"/>
      <c r="U27" s="94"/>
      <c r="V27" s="90" t="str">
        <f t="shared" si="0"/>
        <v/>
      </c>
      <c r="W27" s="94"/>
      <c r="X27" s="91"/>
      <c r="Y27" s="331"/>
      <c r="Z27" s="308"/>
      <c r="AA27"/>
      <c r="AC27" s="5">
        <v>10</v>
      </c>
      <c r="AD27" s="54">
        <v>1.2500000000000001E-2</v>
      </c>
      <c r="AF27" s="323"/>
      <c r="AG27" s="322" t="s">
        <v>97</v>
      </c>
      <c r="AH27" s="310">
        <f t="shared" si="2"/>
        <v>480</v>
      </c>
      <c r="AK27" s="307"/>
      <c r="AL27" s="5">
        <v>10.9</v>
      </c>
      <c r="AM27" s="5">
        <v>92</v>
      </c>
      <c r="AN27" s="5">
        <v>9.6999999999999993</v>
      </c>
      <c r="AO27" s="5">
        <v>10.9</v>
      </c>
      <c r="AP27" s="5">
        <v>1.8</v>
      </c>
      <c r="AQ27" s="5">
        <v>3.2</v>
      </c>
      <c r="AR27" s="5">
        <v>1026.5</v>
      </c>
      <c r="AS27" s="5">
        <v>0</v>
      </c>
      <c r="AT27" s="5">
        <v>0</v>
      </c>
      <c r="AU27" s="5">
        <v>0.5</v>
      </c>
      <c r="BB27" s="55">
        <v>1.2500000000000001E-2</v>
      </c>
    </row>
    <row r="28" spans="2:54" x14ac:dyDescent="0.25">
      <c r="B28" s="5">
        <v>2.2000000000000002</v>
      </c>
      <c r="C28" s="5">
        <v>92</v>
      </c>
      <c r="D28" s="5">
        <v>1</v>
      </c>
      <c r="E28" s="5">
        <v>2.2000000000000002</v>
      </c>
      <c r="F28" s="5">
        <v>2.9</v>
      </c>
      <c r="G28" s="5">
        <v>4</v>
      </c>
      <c r="H28" s="5">
        <v>1029</v>
      </c>
      <c r="I28" s="5">
        <v>0</v>
      </c>
      <c r="J28" s="5">
        <v>0</v>
      </c>
      <c r="K28" s="5">
        <v>0</v>
      </c>
      <c r="L28" s="5">
        <v>0</v>
      </c>
      <c r="M28" s="5">
        <v>3.4</v>
      </c>
      <c r="N28">
        <v>232</v>
      </c>
      <c r="O28">
        <v>1088</v>
      </c>
      <c r="P28">
        <v>0.5</v>
      </c>
      <c r="Q28">
        <v>1.3</v>
      </c>
      <c r="R28" s="54">
        <v>1.3194444444444399E-2</v>
      </c>
      <c r="T28" s="91"/>
      <c r="U28" s="94"/>
      <c r="V28" s="90" t="str">
        <f t="shared" si="0"/>
        <v/>
      </c>
      <c r="W28" s="94"/>
      <c r="X28" s="91"/>
      <c r="Y28" s="331"/>
      <c r="Z28" s="308"/>
      <c r="AA28"/>
      <c r="AC28" s="5"/>
      <c r="AD28" s="54">
        <v>1.3194444444444399E-2</v>
      </c>
      <c r="AF28" s="323"/>
      <c r="AG28" s="322" t="s">
        <v>102</v>
      </c>
      <c r="AH28" s="310">
        <f t="shared" si="2"/>
        <v>540</v>
      </c>
      <c r="AK28" s="307"/>
      <c r="AL28" s="5">
        <v>10.9</v>
      </c>
      <c r="AM28" s="5">
        <v>92</v>
      </c>
      <c r="AN28" s="5">
        <v>9.6999999999999993</v>
      </c>
      <c r="AO28" s="5">
        <v>10.9</v>
      </c>
      <c r="AP28" s="5">
        <v>0</v>
      </c>
      <c r="AQ28" s="5">
        <v>2.5</v>
      </c>
      <c r="AR28" s="5">
        <v>1026.5</v>
      </c>
      <c r="AS28" s="5">
        <v>0</v>
      </c>
      <c r="AT28" s="5">
        <v>0</v>
      </c>
      <c r="AU28" s="5">
        <v>0.5</v>
      </c>
      <c r="BB28" s="55">
        <v>1.3194444444444399E-2</v>
      </c>
    </row>
    <row r="29" spans="2:54" x14ac:dyDescent="0.25">
      <c r="B29" s="5">
        <v>2.2000000000000002</v>
      </c>
      <c r="C29" s="5">
        <v>92</v>
      </c>
      <c r="D29" s="5">
        <v>1</v>
      </c>
      <c r="E29" s="5">
        <v>2.2000000000000002</v>
      </c>
      <c r="F29" s="5">
        <v>1.8</v>
      </c>
      <c r="G29" s="5">
        <v>1.8</v>
      </c>
      <c r="H29" s="5">
        <v>1029</v>
      </c>
      <c r="I29" s="5">
        <v>0</v>
      </c>
      <c r="J29" s="5">
        <v>0</v>
      </c>
      <c r="K29" s="5">
        <v>0</v>
      </c>
      <c r="L29" s="5">
        <v>0</v>
      </c>
      <c r="M29" s="5">
        <v>3.4</v>
      </c>
      <c r="N29">
        <v>232</v>
      </c>
      <c r="O29">
        <v>1088</v>
      </c>
      <c r="P29">
        <v>0.5</v>
      </c>
      <c r="Q29">
        <v>1.3</v>
      </c>
      <c r="R29" s="54">
        <v>1.38888888888889E-2</v>
      </c>
      <c r="T29" s="91"/>
      <c r="U29" s="94"/>
      <c r="V29" s="90" t="str">
        <f t="shared" si="0"/>
        <v/>
      </c>
      <c r="W29" s="94"/>
      <c r="X29" s="91"/>
      <c r="Y29" s="331"/>
      <c r="Z29" s="308"/>
      <c r="AA29"/>
      <c r="AC29" s="5">
        <v>11</v>
      </c>
      <c r="AD29" s="54">
        <v>1.38888888888889E-2</v>
      </c>
      <c r="AF29" s="323"/>
      <c r="AG29" s="322" t="s">
        <v>103</v>
      </c>
      <c r="AH29" s="310">
        <f t="shared" si="2"/>
        <v>600</v>
      </c>
      <c r="AK29" s="307"/>
      <c r="AL29" s="5">
        <v>10.9</v>
      </c>
      <c r="AM29" s="5">
        <v>92</v>
      </c>
      <c r="AN29" s="5">
        <v>9.6999999999999993</v>
      </c>
      <c r="AO29" s="5">
        <v>10.9</v>
      </c>
      <c r="AP29" s="5">
        <v>0</v>
      </c>
      <c r="AQ29" s="5">
        <v>2.9</v>
      </c>
      <c r="AR29" s="5">
        <v>1026.5</v>
      </c>
      <c r="AS29" s="5">
        <v>0</v>
      </c>
      <c r="AT29" s="5">
        <v>0</v>
      </c>
      <c r="AU29" s="5">
        <v>0.5</v>
      </c>
      <c r="BB29" s="55">
        <v>1.38888888888889E-2</v>
      </c>
    </row>
    <row r="30" spans="2:54" x14ac:dyDescent="0.25">
      <c r="B30" s="5">
        <v>2.2000000000000002</v>
      </c>
      <c r="C30" s="5">
        <v>92</v>
      </c>
      <c r="D30" s="5">
        <v>1</v>
      </c>
      <c r="E30" s="5">
        <v>2.2000000000000002</v>
      </c>
      <c r="F30" s="5">
        <v>2.2000000000000002</v>
      </c>
      <c r="G30" s="5">
        <v>3.2</v>
      </c>
      <c r="H30" s="5">
        <v>1028.9000000000001</v>
      </c>
      <c r="I30" s="5">
        <v>0</v>
      </c>
      <c r="J30" s="5">
        <v>0</v>
      </c>
      <c r="K30" s="5">
        <v>0</v>
      </c>
      <c r="L30" s="5">
        <v>0</v>
      </c>
      <c r="M30" s="5">
        <v>3.4</v>
      </c>
      <c r="N30">
        <v>232</v>
      </c>
      <c r="O30">
        <v>1088</v>
      </c>
      <c r="P30">
        <v>0.5</v>
      </c>
      <c r="Q30">
        <v>1.3</v>
      </c>
      <c r="R30" s="54">
        <v>1.4583333333333301E-2</v>
      </c>
      <c r="T30" s="91"/>
      <c r="U30" s="94"/>
      <c r="V30" s="90" t="str">
        <f t="shared" si="0"/>
        <v/>
      </c>
      <c r="W30" s="94"/>
      <c r="X30" s="91"/>
      <c r="Y30" s="331"/>
      <c r="Z30" s="308"/>
      <c r="AA30"/>
      <c r="AC30" s="5"/>
      <c r="AD30" s="54">
        <v>1.4583333333333301E-2</v>
      </c>
      <c r="AF30" s="323"/>
      <c r="AG30" s="322" t="s">
        <v>104</v>
      </c>
      <c r="AH30" s="310">
        <f t="shared" si="2"/>
        <v>660</v>
      </c>
      <c r="AK30" s="307"/>
      <c r="AL30" s="5">
        <v>10.9</v>
      </c>
      <c r="AM30" s="5">
        <v>92</v>
      </c>
      <c r="AN30" s="5">
        <v>9.6999999999999993</v>
      </c>
      <c r="AO30" s="5">
        <v>10.9</v>
      </c>
      <c r="AP30" s="5">
        <v>0</v>
      </c>
      <c r="AQ30" s="5">
        <v>5.8</v>
      </c>
      <c r="AR30" s="5">
        <v>1026.4000000000001</v>
      </c>
      <c r="AS30" s="5">
        <v>0</v>
      </c>
      <c r="AT30" s="5">
        <v>0</v>
      </c>
      <c r="AU30" s="5">
        <v>0.5</v>
      </c>
      <c r="BB30" s="55">
        <v>1.4583333333333301E-2</v>
      </c>
    </row>
    <row r="31" spans="2:54" x14ac:dyDescent="0.25">
      <c r="B31" s="5">
        <v>2.2000000000000002</v>
      </c>
      <c r="C31" s="5">
        <v>92</v>
      </c>
      <c r="D31" s="5">
        <v>1</v>
      </c>
      <c r="E31" s="5">
        <v>2.2000000000000002</v>
      </c>
      <c r="F31" s="5">
        <v>1.8</v>
      </c>
      <c r="G31" s="5">
        <v>2.2000000000000002</v>
      </c>
      <c r="H31" s="5">
        <v>1028.9000000000001</v>
      </c>
      <c r="I31" s="5">
        <v>0</v>
      </c>
      <c r="J31" s="5">
        <v>0</v>
      </c>
      <c r="K31" s="5">
        <v>0</v>
      </c>
      <c r="L31" s="5">
        <v>0</v>
      </c>
      <c r="M31" s="5">
        <v>3.4</v>
      </c>
      <c r="N31">
        <v>232</v>
      </c>
      <c r="O31">
        <v>1088</v>
      </c>
      <c r="P31">
        <v>0.5</v>
      </c>
      <c r="Q31">
        <v>1.3</v>
      </c>
      <c r="R31" s="54">
        <v>1.52777777777778E-2</v>
      </c>
      <c r="T31" s="91"/>
      <c r="U31" s="94"/>
      <c r="V31" s="90" t="str">
        <f t="shared" si="0"/>
        <v/>
      </c>
      <c r="W31" s="94"/>
      <c r="X31" s="91"/>
      <c r="Y31" s="331" t="s">
        <v>244</v>
      </c>
      <c r="Z31" s="308">
        <v>11</v>
      </c>
      <c r="AA31"/>
      <c r="AC31" s="5">
        <v>12</v>
      </c>
      <c r="AD31" s="54">
        <v>1.52777777777778E-2</v>
      </c>
      <c r="AF31" s="323"/>
      <c r="AG31" s="322" t="s">
        <v>105</v>
      </c>
      <c r="AH31" s="310">
        <f t="shared" si="2"/>
        <v>720</v>
      </c>
      <c r="AK31" s="307"/>
      <c r="AL31" s="5">
        <v>10.9</v>
      </c>
      <c r="AM31" s="5">
        <v>92</v>
      </c>
      <c r="AN31" s="5">
        <v>9.6999999999999993</v>
      </c>
      <c r="AO31" s="5">
        <v>10.9</v>
      </c>
      <c r="AP31" s="5">
        <v>0</v>
      </c>
      <c r="AQ31" s="5">
        <v>2.9</v>
      </c>
      <c r="AR31" s="5">
        <v>1026.5</v>
      </c>
      <c r="AS31" s="5">
        <v>0</v>
      </c>
      <c r="AT31" s="5">
        <v>0</v>
      </c>
      <c r="AU31" s="5">
        <v>0.6</v>
      </c>
      <c r="BB31" s="55">
        <v>1.52777777777778E-2</v>
      </c>
    </row>
    <row r="32" spans="2:54" x14ac:dyDescent="0.25">
      <c r="B32" s="5">
        <v>2.2000000000000002</v>
      </c>
      <c r="C32" s="5">
        <v>92</v>
      </c>
      <c r="D32" s="5">
        <v>1</v>
      </c>
      <c r="E32" s="5">
        <v>2.2000000000000002</v>
      </c>
      <c r="F32" s="5">
        <v>2.2000000000000002</v>
      </c>
      <c r="G32" s="5">
        <v>3.2</v>
      </c>
      <c r="H32" s="5">
        <v>1028.9000000000001</v>
      </c>
      <c r="I32" s="5">
        <v>0</v>
      </c>
      <c r="J32" s="5">
        <v>0</v>
      </c>
      <c r="K32" s="5">
        <v>0</v>
      </c>
      <c r="L32" s="5">
        <v>0</v>
      </c>
      <c r="M32" s="5">
        <v>3.4</v>
      </c>
      <c r="N32">
        <v>232</v>
      </c>
      <c r="O32">
        <v>1088</v>
      </c>
      <c r="P32">
        <v>0.5</v>
      </c>
      <c r="Q32">
        <v>1.3</v>
      </c>
      <c r="R32" s="54">
        <v>1.59722222222222E-2</v>
      </c>
      <c r="T32" s="91"/>
      <c r="U32" s="94"/>
      <c r="V32" s="90" t="str">
        <f t="shared" si="0"/>
        <v/>
      </c>
      <c r="W32" s="94"/>
      <c r="X32" s="91"/>
      <c r="Y32" s="331"/>
      <c r="Z32" s="308"/>
      <c r="AA32"/>
      <c r="AC32" s="5"/>
      <c r="AD32" s="54">
        <v>1.59722222222222E-2</v>
      </c>
      <c r="AF32" s="323"/>
      <c r="AG32" s="322" t="s">
        <v>106</v>
      </c>
      <c r="AH32" s="310">
        <f t="shared" si="2"/>
        <v>780</v>
      </c>
      <c r="AK32" s="307"/>
      <c r="AL32" s="5">
        <v>10.8</v>
      </c>
      <c r="AM32" s="5">
        <v>92</v>
      </c>
      <c r="AN32" s="5">
        <v>9.6</v>
      </c>
      <c r="AO32" s="5">
        <v>10.8</v>
      </c>
      <c r="AP32" s="5">
        <v>0</v>
      </c>
      <c r="AQ32" s="5">
        <v>2.2000000000000002</v>
      </c>
      <c r="AR32" s="5">
        <v>1026.3</v>
      </c>
      <c r="AS32" s="5">
        <v>0</v>
      </c>
      <c r="AT32" s="5">
        <v>0</v>
      </c>
      <c r="AU32" s="5">
        <v>0.6</v>
      </c>
      <c r="BB32" s="55">
        <v>1.59722222222222E-2</v>
      </c>
    </row>
    <row r="33" spans="2:54" x14ac:dyDescent="0.25">
      <c r="B33" s="5">
        <v>2.2000000000000002</v>
      </c>
      <c r="C33" s="5">
        <v>92</v>
      </c>
      <c r="D33" s="5">
        <v>1</v>
      </c>
      <c r="E33" s="5">
        <v>2.2000000000000002</v>
      </c>
      <c r="F33" s="5">
        <v>0</v>
      </c>
      <c r="G33" s="5">
        <v>0</v>
      </c>
      <c r="H33" s="5">
        <v>1028.9000000000001</v>
      </c>
      <c r="I33" s="5">
        <v>0</v>
      </c>
      <c r="J33" s="5">
        <v>0</v>
      </c>
      <c r="K33" s="5">
        <v>0</v>
      </c>
      <c r="L33" s="5">
        <v>0</v>
      </c>
      <c r="M33" s="5">
        <v>3.4</v>
      </c>
      <c r="N33">
        <v>232</v>
      </c>
      <c r="O33">
        <v>1088</v>
      </c>
      <c r="P33">
        <v>0.5</v>
      </c>
      <c r="Q33">
        <v>1.3</v>
      </c>
      <c r="R33" s="54">
        <v>1.6666666666666701E-2</v>
      </c>
      <c r="T33" s="91"/>
      <c r="U33" s="94"/>
      <c r="V33" s="90" t="str">
        <f t="shared" si="0"/>
        <v/>
      </c>
      <c r="W33" s="94"/>
      <c r="X33" s="91"/>
      <c r="Y33" s="331"/>
      <c r="Z33" s="308"/>
      <c r="AA33"/>
      <c r="AC33" s="5">
        <v>13</v>
      </c>
      <c r="AD33" s="54">
        <v>1.6666666666666701E-2</v>
      </c>
      <c r="AF33" s="323"/>
      <c r="AG33" s="322" t="s">
        <v>107</v>
      </c>
      <c r="AH33" s="310">
        <f t="shared" si="2"/>
        <v>840</v>
      </c>
      <c r="AI33" s="37"/>
      <c r="AJ33" s="5"/>
      <c r="AK33" s="307"/>
      <c r="AL33" s="5">
        <v>10.8</v>
      </c>
      <c r="AM33" s="5">
        <v>92</v>
      </c>
      <c r="AN33" s="5">
        <v>9.6</v>
      </c>
      <c r="AO33" s="5">
        <v>10.8</v>
      </c>
      <c r="AP33" s="5">
        <v>0</v>
      </c>
      <c r="AQ33" s="5">
        <v>2.9</v>
      </c>
      <c r="AR33" s="5">
        <v>1026.5999999999999</v>
      </c>
      <c r="AS33" s="5">
        <v>0</v>
      </c>
      <c r="AT33" s="5">
        <v>0</v>
      </c>
      <c r="AU33" s="5">
        <v>0.6</v>
      </c>
      <c r="BB33" s="55">
        <v>1.6666666666666701E-2</v>
      </c>
    </row>
    <row r="34" spans="2:54" x14ac:dyDescent="0.25">
      <c r="B34" s="5">
        <v>2.2000000000000002</v>
      </c>
      <c r="C34" s="5">
        <v>92</v>
      </c>
      <c r="D34" s="5">
        <v>1</v>
      </c>
      <c r="E34" s="5">
        <v>2.2000000000000002</v>
      </c>
      <c r="F34" s="5">
        <v>3.2</v>
      </c>
      <c r="G34" s="5">
        <v>3.6</v>
      </c>
      <c r="H34" s="5">
        <v>1029</v>
      </c>
      <c r="I34" s="5">
        <v>0</v>
      </c>
      <c r="J34" s="5">
        <v>0</v>
      </c>
      <c r="K34" s="5">
        <v>0</v>
      </c>
      <c r="L34" s="5">
        <v>0</v>
      </c>
      <c r="M34" s="5">
        <v>3.4</v>
      </c>
      <c r="N34">
        <v>232</v>
      </c>
      <c r="O34">
        <v>1088</v>
      </c>
      <c r="P34">
        <v>0.5</v>
      </c>
      <c r="Q34">
        <v>1.3</v>
      </c>
      <c r="R34" s="54">
        <v>1.7361111111111101E-2</v>
      </c>
      <c r="T34" s="91"/>
      <c r="U34" s="94"/>
      <c r="V34" s="90" t="str">
        <f t="shared" si="0"/>
        <v/>
      </c>
      <c r="W34" s="94"/>
      <c r="X34" s="91"/>
      <c r="Y34" s="331"/>
      <c r="Z34" s="308"/>
      <c r="AA34"/>
      <c r="AC34" s="5"/>
      <c r="AD34" s="54">
        <v>1.7361111111111101E-2</v>
      </c>
      <c r="AF34" s="323"/>
      <c r="AG34" s="322" t="s">
        <v>153</v>
      </c>
      <c r="AH34" s="310">
        <f t="shared" si="2"/>
        <v>900</v>
      </c>
      <c r="AK34" s="307"/>
      <c r="AL34" s="5">
        <v>10.8</v>
      </c>
      <c r="AM34" s="5">
        <v>92</v>
      </c>
      <c r="AN34" s="5">
        <v>9.6</v>
      </c>
      <c r="AO34" s="5">
        <v>10.8</v>
      </c>
      <c r="AP34" s="5">
        <v>1.8</v>
      </c>
      <c r="AQ34" s="5">
        <v>2.5</v>
      </c>
      <c r="AR34" s="5">
        <v>1026.4000000000001</v>
      </c>
      <c r="AS34" s="5">
        <v>0</v>
      </c>
      <c r="AT34" s="5">
        <v>0</v>
      </c>
      <c r="AU34" s="5">
        <v>0.6</v>
      </c>
      <c r="BB34" s="55">
        <v>1.7361111111111101E-2</v>
      </c>
    </row>
    <row r="35" spans="2:54" x14ac:dyDescent="0.25">
      <c r="B35" s="5">
        <v>2.2000000000000002</v>
      </c>
      <c r="C35" s="5">
        <v>92</v>
      </c>
      <c r="D35" s="5">
        <v>1</v>
      </c>
      <c r="E35" s="5">
        <v>2.2000000000000002</v>
      </c>
      <c r="F35" s="5">
        <v>2.2000000000000002</v>
      </c>
      <c r="G35" s="5">
        <v>2.5</v>
      </c>
      <c r="H35" s="5">
        <v>1028.5999999999999</v>
      </c>
      <c r="I35" s="5">
        <v>0</v>
      </c>
      <c r="J35" s="5">
        <v>0</v>
      </c>
      <c r="K35" s="5">
        <v>0</v>
      </c>
      <c r="L35" s="5">
        <v>0</v>
      </c>
      <c r="M35" s="5">
        <v>3.4</v>
      </c>
      <c r="N35">
        <v>232</v>
      </c>
      <c r="O35">
        <v>1088</v>
      </c>
      <c r="P35">
        <v>0.5</v>
      </c>
      <c r="Q35">
        <v>1.3</v>
      </c>
      <c r="R35" s="54">
        <v>1.8055555555555599E-2</v>
      </c>
      <c r="T35" s="91"/>
      <c r="U35" s="94"/>
      <c r="V35" s="90" t="str">
        <f t="shared" si="0"/>
        <v/>
      </c>
      <c r="W35" s="94"/>
      <c r="X35" s="91"/>
      <c r="Y35" s="331"/>
      <c r="Z35" s="308"/>
      <c r="AA35"/>
      <c r="AC35" s="5">
        <v>14</v>
      </c>
      <c r="AD35" s="54">
        <v>1.8055555555555599E-2</v>
      </c>
      <c r="AH35" s="291"/>
      <c r="AJ35" s="53"/>
      <c r="AK35" s="307"/>
      <c r="AL35" s="5">
        <v>10.8</v>
      </c>
      <c r="AM35" s="5">
        <v>92</v>
      </c>
      <c r="AN35" s="5">
        <v>9.6</v>
      </c>
      <c r="AO35" s="5">
        <v>10.8</v>
      </c>
      <c r="AP35" s="5">
        <v>2.2000000000000002</v>
      </c>
      <c r="AQ35" s="5">
        <v>3.6</v>
      </c>
      <c r="AR35" s="5">
        <v>1026.5</v>
      </c>
      <c r="AS35" s="5">
        <v>0</v>
      </c>
      <c r="AT35" s="5">
        <v>0</v>
      </c>
      <c r="AU35" s="5">
        <v>0.6</v>
      </c>
      <c r="BB35" s="55">
        <v>1.8055555555555599E-2</v>
      </c>
    </row>
    <row r="36" spans="2:54" x14ac:dyDescent="0.25">
      <c r="B36" s="5">
        <v>2.2000000000000002</v>
      </c>
      <c r="C36" s="5">
        <v>92</v>
      </c>
      <c r="D36" s="5">
        <v>1</v>
      </c>
      <c r="E36" s="5">
        <v>2.2000000000000002</v>
      </c>
      <c r="F36" s="5">
        <v>3.6</v>
      </c>
      <c r="G36" s="5">
        <v>3.6</v>
      </c>
      <c r="H36" s="5">
        <v>1028.9000000000001</v>
      </c>
      <c r="I36" s="5">
        <v>0</v>
      </c>
      <c r="J36" s="5">
        <v>0</v>
      </c>
      <c r="K36" s="5">
        <v>0</v>
      </c>
      <c r="L36" s="5">
        <v>0</v>
      </c>
      <c r="M36" s="5">
        <v>3.4</v>
      </c>
      <c r="N36">
        <v>232</v>
      </c>
      <c r="O36">
        <v>1088</v>
      </c>
      <c r="P36">
        <v>0.5</v>
      </c>
      <c r="Q36">
        <v>1.3</v>
      </c>
      <c r="R36" s="54">
        <v>1.8749999999999999E-2</v>
      </c>
      <c r="T36" s="91"/>
      <c r="U36" s="94"/>
      <c r="V36" s="90" t="str">
        <f t="shared" si="0"/>
        <v/>
      </c>
      <c r="W36" s="94"/>
      <c r="X36" s="91"/>
      <c r="Y36" s="331"/>
      <c r="Z36" s="308"/>
      <c r="AA36" s="53"/>
      <c r="AC36" s="5"/>
      <c r="AD36" s="54">
        <v>1.8749999999999999E-2</v>
      </c>
      <c r="AH36" s="291"/>
      <c r="AJ36" s="53"/>
      <c r="AK36" s="307"/>
      <c r="AL36" s="5">
        <v>10.8</v>
      </c>
      <c r="AM36" s="5">
        <v>92</v>
      </c>
      <c r="AN36" s="5">
        <v>9.6</v>
      </c>
      <c r="AO36" s="5">
        <v>10.8</v>
      </c>
      <c r="AP36" s="5">
        <v>4</v>
      </c>
      <c r="AQ36" s="5">
        <v>4.3</v>
      </c>
      <c r="AR36" s="5">
        <v>1026.5999999999999</v>
      </c>
      <c r="AS36" s="5">
        <v>0</v>
      </c>
      <c r="AT36" s="5">
        <v>0</v>
      </c>
      <c r="AU36" s="5">
        <v>0.6</v>
      </c>
      <c r="BB36" s="55">
        <v>1.8749999999999999E-2</v>
      </c>
    </row>
    <row r="37" spans="2:54" x14ac:dyDescent="0.25">
      <c r="B37" s="5">
        <v>2.2000000000000002</v>
      </c>
      <c r="C37" s="5">
        <v>92</v>
      </c>
      <c r="D37" s="5">
        <v>1</v>
      </c>
      <c r="E37" s="5">
        <v>2.2000000000000002</v>
      </c>
      <c r="F37" s="5">
        <v>3.2</v>
      </c>
      <c r="G37" s="5">
        <v>3.2</v>
      </c>
      <c r="H37" s="5">
        <v>1028.9000000000001</v>
      </c>
      <c r="I37" s="5">
        <v>0</v>
      </c>
      <c r="J37" s="5">
        <v>0</v>
      </c>
      <c r="K37" s="5">
        <v>0</v>
      </c>
      <c r="L37" s="5">
        <v>0</v>
      </c>
      <c r="M37" s="5">
        <v>3.4</v>
      </c>
      <c r="N37">
        <v>232</v>
      </c>
      <c r="O37">
        <v>1088</v>
      </c>
      <c r="P37">
        <v>0.5</v>
      </c>
      <c r="Q37">
        <v>1.3</v>
      </c>
      <c r="R37" s="54">
        <v>1.94444444444444E-2</v>
      </c>
      <c r="T37" s="91"/>
      <c r="U37" s="94"/>
      <c r="V37" s="90" t="str">
        <f t="shared" si="0"/>
        <v/>
      </c>
      <c r="W37" s="94"/>
      <c r="X37" s="91"/>
      <c r="Y37" s="331"/>
      <c r="Z37" s="53"/>
      <c r="AA37"/>
      <c r="AC37" s="5">
        <v>15</v>
      </c>
      <c r="AD37" s="54">
        <v>1.94444444444444E-2</v>
      </c>
      <c r="AH37" s="291"/>
      <c r="AJ37" s="53"/>
      <c r="AK37" s="307"/>
      <c r="AL37" s="5">
        <v>10.8</v>
      </c>
      <c r="AM37" s="5">
        <v>92</v>
      </c>
      <c r="AN37" s="5">
        <v>9.6</v>
      </c>
      <c r="AO37" s="5">
        <v>10.8</v>
      </c>
      <c r="AP37" s="5">
        <v>0</v>
      </c>
      <c r="AQ37" s="5">
        <v>0</v>
      </c>
      <c r="AR37" s="5">
        <v>1026.5</v>
      </c>
      <c r="AS37" s="5">
        <v>0</v>
      </c>
      <c r="AT37" s="5">
        <v>0</v>
      </c>
      <c r="AU37" s="5">
        <v>0.7</v>
      </c>
      <c r="BB37" s="55">
        <v>1.94444444444444E-2</v>
      </c>
    </row>
    <row r="38" spans="2:54" x14ac:dyDescent="0.25">
      <c r="B38" s="5">
        <v>2.2000000000000002</v>
      </c>
      <c r="C38" s="5">
        <v>92</v>
      </c>
      <c r="D38" s="5">
        <v>1</v>
      </c>
      <c r="E38" s="5">
        <v>2.2000000000000002</v>
      </c>
      <c r="F38" s="5">
        <v>1.8</v>
      </c>
      <c r="G38" s="5">
        <v>2.9</v>
      </c>
      <c r="H38" s="5">
        <v>1028.9000000000001</v>
      </c>
      <c r="I38" s="5">
        <v>0</v>
      </c>
      <c r="J38" s="5">
        <v>0</v>
      </c>
      <c r="K38" s="5">
        <v>0</v>
      </c>
      <c r="L38" s="5">
        <v>0</v>
      </c>
      <c r="M38" s="5">
        <v>3.4</v>
      </c>
      <c r="N38">
        <v>232</v>
      </c>
      <c r="O38">
        <v>1088</v>
      </c>
      <c r="P38">
        <v>0.5</v>
      </c>
      <c r="Q38">
        <v>1.3</v>
      </c>
      <c r="R38" s="54">
        <v>2.0138888888888901E-2</v>
      </c>
      <c r="T38" s="91"/>
      <c r="U38" s="94"/>
      <c r="V38" s="90" t="str">
        <f t="shared" si="0"/>
        <v/>
      </c>
      <c r="W38" s="94"/>
      <c r="X38" s="91"/>
      <c r="Y38" s="331"/>
      <c r="Z38" s="53"/>
      <c r="AA38"/>
      <c r="AC38" s="5"/>
      <c r="AD38" s="54">
        <v>2.0138888888888901E-2</v>
      </c>
      <c r="AH38" s="291"/>
      <c r="AJ38" s="53"/>
      <c r="AK38" s="307"/>
      <c r="AL38" s="5">
        <v>10.8</v>
      </c>
      <c r="AM38" s="5">
        <v>92</v>
      </c>
      <c r="AN38" s="5">
        <v>9.6</v>
      </c>
      <c r="AO38" s="5">
        <v>10.8</v>
      </c>
      <c r="AP38" s="5">
        <v>0</v>
      </c>
      <c r="AQ38" s="5">
        <v>3.2</v>
      </c>
      <c r="AR38" s="5">
        <v>1026.4000000000001</v>
      </c>
      <c r="AS38" s="5">
        <v>0</v>
      </c>
      <c r="AT38" s="5">
        <v>0</v>
      </c>
      <c r="AU38" s="5">
        <v>0.8</v>
      </c>
      <c r="BB38" s="55">
        <v>2.0138888888888901E-2</v>
      </c>
    </row>
    <row r="39" spans="2:54" x14ac:dyDescent="0.25">
      <c r="B39" s="5">
        <v>2.2000000000000002</v>
      </c>
      <c r="C39" s="5">
        <v>92</v>
      </c>
      <c r="D39" s="5">
        <v>1</v>
      </c>
      <c r="E39" s="5">
        <v>2.2000000000000002</v>
      </c>
      <c r="F39" s="5">
        <v>2.5</v>
      </c>
      <c r="G39" s="5">
        <v>2.9</v>
      </c>
      <c r="H39" s="5">
        <v>1029</v>
      </c>
      <c r="I39" s="5">
        <v>0</v>
      </c>
      <c r="J39" s="5">
        <v>0</v>
      </c>
      <c r="K39" s="5">
        <v>0</v>
      </c>
      <c r="L39" s="5">
        <v>0</v>
      </c>
      <c r="M39" s="5">
        <v>3.4</v>
      </c>
      <c r="N39">
        <v>232</v>
      </c>
      <c r="O39">
        <v>1088</v>
      </c>
      <c r="P39">
        <v>0.6</v>
      </c>
      <c r="Q39">
        <v>1.3</v>
      </c>
      <c r="R39" s="54">
        <v>2.0833333333333301E-2</v>
      </c>
      <c r="T39" s="91"/>
      <c r="U39" s="94"/>
      <c r="V39" s="90" t="str">
        <f t="shared" si="0"/>
        <v/>
      </c>
      <c r="W39" s="94"/>
      <c r="X39" s="91"/>
      <c r="Z39" s="53"/>
      <c r="AA39"/>
      <c r="AC39" s="5">
        <v>16</v>
      </c>
      <c r="AD39" s="54">
        <v>2.0833333333333301E-2</v>
      </c>
      <c r="AH39" s="291"/>
      <c r="AJ39" s="53"/>
      <c r="AK39" s="307"/>
      <c r="AL39" s="5">
        <v>10.8</v>
      </c>
      <c r="AM39" s="5">
        <v>92</v>
      </c>
      <c r="AN39" s="5">
        <v>9.6</v>
      </c>
      <c r="AO39" s="5">
        <v>10.8</v>
      </c>
      <c r="AP39" s="5">
        <v>2.9</v>
      </c>
      <c r="AQ39" s="5">
        <v>4</v>
      </c>
      <c r="AR39" s="5">
        <v>1026.5999999999999</v>
      </c>
      <c r="AS39" s="5">
        <v>0</v>
      </c>
      <c r="AT39" s="5">
        <v>0</v>
      </c>
      <c r="AU39" s="5">
        <v>1</v>
      </c>
      <c r="BB39" s="55">
        <v>2.0833333333333301E-2</v>
      </c>
    </row>
    <row r="40" spans="2:54" x14ac:dyDescent="0.25">
      <c r="B40" s="5">
        <v>2.1</v>
      </c>
      <c r="C40" s="5">
        <v>92</v>
      </c>
      <c r="D40" s="5">
        <v>0.9</v>
      </c>
      <c r="E40" s="5">
        <v>2.1</v>
      </c>
      <c r="F40" s="5">
        <v>0</v>
      </c>
      <c r="G40" s="5">
        <v>0</v>
      </c>
      <c r="H40" s="5">
        <v>1028.8</v>
      </c>
      <c r="I40" s="5">
        <v>0</v>
      </c>
      <c r="J40" s="5">
        <v>0</v>
      </c>
      <c r="K40" s="5">
        <v>0</v>
      </c>
      <c r="L40" s="5">
        <v>0</v>
      </c>
      <c r="M40" s="5">
        <v>3.4</v>
      </c>
      <c r="N40">
        <v>232</v>
      </c>
      <c r="O40">
        <v>1088</v>
      </c>
      <c r="P40">
        <v>0.6</v>
      </c>
      <c r="Q40">
        <v>1.2</v>
      </c>
      <c r="R40" s="54">
        <v>2.1527777777777798E-2</v>
      </c>
      <c r="T40" s="91"/>
      <c r="U40" s="94"/>
      <c r="V40" s="90" t="str">
        <f t="shared" si="0"/>
        <v/>
      </c>
      <c r="W40" s="94"/>
      <c r="X40" s="91"/>
      <c r="Z40" s="5"/>
      <c r="AA40"/>
      <c r="AC40" s="5"/>
      <c r="AD40" s="54">
        <v>2.1527777777777798E-2</v>
      </c>
      <c r="AK40" s="307"/>
      <c r="AL40" s="5">
        <v>10.8</v>
      </c>
      <c r="AM40" s="5">
        <v>92</v>
      </c>
      <c r="AN40" s="5">
        <v>9.6</v>
      </c>
      <c r="AO40" s="5">
        <v>10.8</v>
      </c>
      <c r="AP40" s="5">
        <v>4.7</v>
      </c>
      <c r="AQ40" s="5">
        <v>4.7</v>
      </c>
      <c r="AR40" s="5">
        <v>1026.5999999999999</v>
      </c>
      <c r="AS40" s="5">
        <v>0</v>
      </c>
      <c r="AT40" s="5">
        <v>0</v>
      </c>
      <c r="AU40" s="5">
        <v>1</v>
      </c>
      <c r="BB40" s="55">
        <v>2.1527777777777798E-2</v>
      </c>
    </row>
    <row r="41" spans="2:54" x14ac:dyDescent="0.25">
      <c r="B41" s="5">
        <v>2.1</v>
      </c>
      <c r="C41" s="5">
        <v>92</v>
      </c>
      <c r="D41" s="5">
        <v>0.9</v>
      </c>
      <c r="E41" s="5">
        <v>2.1</v>
      </c>
      <c r="F41" s="5">
        <v>3.2</v>
      </c>
      <c r="G41" s="5">
        <v>4</v>
      </c>
      <c r="H41" s="5">
        <v>1028.5999999999999</v>
      </c>
      <c r="I41" s="5">
        <v>0</v>
      </c>
      <c r="J41" s="5">
        <v>0</v>
      </c>
      <c r="K41" s="5">
        <v>0</v>
      </c>
      <c r="L41" s="5">
        <v>0</v>
      </c>
      <c r="M41" s="5">
        <v>3.4</v>
      </c>
      <c r="N41">
        <v>232</v>
      </c>
      <c r="O41">
        <v>1088</v>
      </c>
      <c r="P41">
        <v>0.5</v>
      </c>
      <c r="Q41">
        <v>1.2</v>
      </c>
      <c r="R41" s="54">
        <v>2.2222222222222199E-2</v>
      </c>
      <c r="T41" s="91"/>
      <c r="U41" s="94"/>
      <c r="V41" s="90" t="str">
        <f t="shared" si="0"/>
        <v/>
      </c>
      <c r="W41" s="94"/>
      <c r="X41" s="91"/>
      <c r="Z41" s="5"/>
      <c r="AA41"/>
      <c r="AC41" s="5">
        <v>17</v>
      </c>
      <c r="AD41" s="54">
        <v>2.2222222222222199E-2</v>
      </c>
      <c r="AK41" s="307"/>
      <c r="AL41" s="5">
        <v>10.8</v>
      </c>
      <c r="AM41" s="5">
        <v>92</v>
      </c>
      <c r="AN41" s="5">
        <v>9.6</v>
      </c>
      <c r="AO41" s="5">
        <v>10.8</v>
      </c>
      <c r="AP41" s="5">
        <v>5</v>
      </c>
      <c r="AQ41" s="5">
        <v>5</v>
      </c>
      <c r="AR41" s="5">
        <v>1026.5</v>
      </c>
      <c r="AS41" s="5">
        <v>0</v>
      </c>
      <c r="AT41" s="5">
        <v>0</v>
      </c>
      <c r="AU41" s="5">
        <v>1</v>
      </c>
      <c r="BB41" s="55">
        <v>2.2222222222222199E-2</v>
      </c>
    </row>
    <row r="42" spans="2:54" x14ac:dyDescent="0.25">
      <c r="B42" s="5">
        <v>2.1</v>
      </c>
      <c r="C42" s="5">
        <v>92</v>
      </c>
      <c r="D42" s="5">
        <v>0.9</v>
      </c>
      <c r="E42" s="5">
        <v>2.1</v>
      </c>
      <c r="F42" s="5">
        <v>0</v>
      </c>
      <c r="G42" s="5">
        <v>2.5</v>
      </c>
      <c r="H42" s="5">
        <v>1028.9000000000001</v>
      </c>
      <c r="I42" s="5">
        <v>0</v>
      </c>
      <c r="J42" s="5">
        <v>0</v>
      </c>
      <c r="K42" s="5">
        <v>0</v>
      </c>
      <c r="L42" s="5">
        <v>0</v>
      </c>
      <c r="M42" s="5">
        <v>3.4</v>
      </c>
      <c r="N42">
        <v>232</v>
      </c>
      <c r="O42">
        <v>1088</v>
      </c>
      <c r="P42">
        <v>0.6</v>
      </c>
      <c r="Q42">
        <v>1.2</v>
      </c>
      <c r="R42" s="54">
        <v>2.29166666666667E-2</v>
      </c>
      <c r="T42" s="91"/>
      <c r="U42" s="94"/>
      <c r="V42" s="90" t="str">
        <f t="shared" si="0"/>
        <v/>
      </c>
      <c r="W42" s="94"/>
      <c r="X42" s="91"/>
      <c r="Z42" s="5"/>
      <c r="AA42"/>
      <c r="AC42" s="5"/>
      <c r="AD42" s="54">
        <v>2.29166666666667E-2</v>
      </c>
      <c r="AK42" s="307"/>
      <c r="AL42" s="5">
        <v>10.8</v>
      </c>
      <c r="AM42" s="5">
        <v>92</v>
      </c>
      <c r="AN42" s="5">
        <v>9.6</v>
      </c>
      <c r="AO42" s="5">
        <v>10.8</v>
      </c>
      <c r="AP42" s="5">
        <v>0</v>
      </c>
      <c r="AQ42" s="5">
        <v>0</v>
      </c>
      <c r="AR42" s="5">
        <v>1026.8</v>
      </c>
      <c r="AS42" s="5">
        <v>0</v>
      </c>
      <c r="AT42" s="5">
        <v>0</v>
      </c>
      <c r="AU42" s="5">
        <v>1</v>
      </c>
      <c r="BB42" s="55">
        <v>2.29166666666667E-2</v>
      </c>
    </row>
    <row r="43" spans="2:54" x14ac:dyDescent="0.25">
      <c r="B43" s="5">
        <v>2.1</v>
      </c>
      <c r="C43" s="5">
        <v>92</v>
      </c>
      <c r="D43" s="5">
        <v>0.9</v>
      </c>
      <c r="E43" s="5">
        <v>2.1</v>
      </c>
      <c r="F43" s="5">
        <v>0</v>
      </c>
      <c r="G43" s="5">
        <v>2.2000000000000002</v>
      </c>
      <c r="H43" s="5">
        <v>1028.7</v>
      </c>
      <c r="I43" s="5">
        <v>0</v>
      </c>
      <c r="J43" s="5">
        <v>0</v>
      </c>
      <c r="K43" s="5">
        <v>0</v>
      </c>
      <c r="L43" s="5">
        <v>0</v>
      </c>
      <c r="M43" s="5">
        <v>3.4</v>
      </c>
      <c r="N43">
        <v>232</v>
      </c>
      <c r="O43">
        <v>1088</v>
      </c>
      <c r="P43">
        <v>0.6</v>
      </c>
      <c r="Q43">
        <v>1.2</v>
      </c>
      <c r="R43" s="54">
        <v>2.36111111111111E-2</v>
      </c>
      <c r="T43" s="91"/>
      <c r="U43" s="94"/>
      <c r="V43" s="90" t="str">
        <f t="shared" si="0"/>
        <v/>
      </c>
      <c r="W43" s="94"/>
      <c r="X43" s="91"/>
      <c r="Z43" s="5"/>
      <c r="AA43"/>
      <c r="AC43" s="5">
        <v>18</v>
      </c>
      <c r="AD43" s="54">
        <v>2.36111111111111E-2</v>
      </c>
      <c r="AK43" s="307"/>
      <c r="AL43" s="5">
        <v>10.8</v>
      </c>
      <c r="AM43" s="5">
        <v>92</v>
      </c>
      <c r="AN43" s="5">
        <v>9.6</v>
      </c>
      <c r="AO43" s="5">
        <v>10.8</v>
      </c>
      <c r="AP43" s="5">
        <v>1.8</v>
      </c>
      <c r="AQ43" s="5">
        <v>3.6</v>
      </c>
      <c r="AR43" s="5">
        <v>1026.5</v>
      </c>
      <c r="AS43" s="5">
        <v>0</v>
      </c>
      <c r="AT43" s="5">
        <v>0</v>
      </c>
      <c r="AU43" s="5">
        <v>1.1000000000000001</v>
      </c>
      <c r="BB43" s="55">
        <v>2.36111111111111E-2</v>
      </c>
    </row>
    <row r="44" spans="2:54" x14ac:dyDescent="0.25">
      <c r="B44" s="5">
        <v>2.1</v>
      </c>
      <c r="C44" s="5">
        <v>92</v>
      </c>
      <c r="D44" s="5">
        <v>0.9</v>
      </c>
      <c r="E44" s="5">
        <v>2.1</v>
      </c>
      <c r="F44" s="5">
        <v>0</v>
      </c>
      <c r="G44" s="5">
        <v>0</v>
      </c>
      <c r="H44" s="5">
        <v>1028.9000000000001</v>
      </c>
      <c r="I44" s="5">
        <v>0</v>
      </c>
      <c r="J44" s="5">
        <v>0</v>
      </c>
      <c r="K44" s="5">
        <v>0</v>
      </c>
      <c r="L44" s="5">
        <v>0</v>
      </c>
      <c r="M44" s="5">
        <v>3.4</v>
      </c>
      <c r="N44">
        <v>232</v>
      </c>
      <c r="O44">
        <v>1088</v>
      </c>
      <c r="P44">
        <v>0.5</v>
      </c>
      <c r="Q44">
        <v>1.2</v>
      </c>
      <c r="R44" s="54">
        <v>2.4305555555555601E-2</v>
      </c>
      <c r="T44" s="91"/>
      <c r="U44" s="94"/>
      <c r="V44" s="90" t="str">
        <f t="shared" si="0"/>
        <v/>
      </c>
      <c r="W44" s="94"/>
      <c r="X44" s="91"/>
      <c r="Z44" s="5"/>
      <c r="AA44"/>
      <c r="AC44" s="5"/>
      <c r="AD44" s="54">
        <v>2.4305555555555601E-2</v>
      </c>
      <c r="AK44" s="307"/>
      <c r="AL44" s="5">
        <v>10.8</v>
      </c>
      <c r="AM44" s="5">
        <v>92</v>
      </c>
      <c r="AN44" s="5">
        <v>9.6</v>
      </c>
      <c r="AO44" s="5">
        <v>10.8</v>
      </c>
      <c r="AP44" s="5">
        <v>0</v>
      </c>
      <c r="AQ44" s="5">
        <v>3.2</v>
      </c>
      <c r="AR44" s="5">
        <v>1026.5999999999999</v>
      </c>
      <c r="AS44" s="5">
        <v>0</v>
      </c>
      <c r="AT44" s="5">
        <v>0</v>
      </c>
      <c r="AU44" s="5">
        <v>1.1000000000000001</v>
      </c>
      <c r="BB44" s="55">
        <v>2.4305555555555601E-2</v>
      </c>
    </row>
    <row r="45" spans="2:54" x14ac:dyDescent="0.25">
      <c r="B45" s="5">
        <v>2</v>
      </c>
      <c r="C45" s="5">
        <v>92</v>
      </c>
      <c r="D45" s="5">
        <v>0.8</v>
      </c>
      <c r="E45" s="5">
        <v>2</v>
      </c>
      <c r="F45" s="5">
        <v>0</v>
      </c>
      <c r="G45" s="5">
        <v>2.2000000000000002</v>
      </c>
      <c r="H45" s="5">
        <v>1028.8</v>
      </c>
      <c r="I45" s="5">
        <v>0</v>
      </c>
      <c r="J45" s="5">
        <v>0</v>
      </c>
      <c r="K45" s="5">
        <v>0</v>
      </c>
      <c r="L45" s="5">
        <v>0</v>
      </c>
      <c r="M45" s="5">
        <v>3.4</v>
      </c>
      <c r="N45">
        <v>232</v>
      </c>
      <c r="O45">
        <v>1088</v>
      </c>
      <c r="P45">
        <v>0.5</v>
      </c>
      <c r="Q45">
        <v>1.2</v>
      </c>
      <c r="R45" s="54">
        <v>2.5000000000000001E-2</v>
      </c>
      <c r="T45" s="91"/>
      <c r="U45" s="94"/>
      <c r="V45" s="90" t="str">
        <f t="shared" si="0"/>
        <v/>
      </c>
      <c r="W45" s="94"/>
      <c r="X45" s="91"/>
      <c r="Z45" s="5"/>
      <c r="AA45"/>
      <c r="AC45" s="5">
        <v>19</v>
      </c>
      <c r="AD45" s="54">
        <v>2.5000000000000001E-2</v>
      </c>
      <c r="AK45" s="307"/>
      <c r="AL45" s="5">
        <v>10.8</v>
      </c>
      <c r="AM45" s="5">
        <v>92</v>
      </c>
      <c r="AN45" s="5">
        <v>9.6</v>
      </c>
      <c r="AO45" s="5">
        <v>10.8</v>
      </c>
      <c r="AP45" s="5">
        <v>2.2000000000000002</v>
      </c>
      <c r="AQ45" s="5">
        <v>4</v>
      </c>
      <c r="AR45" s="5">
        <v>1026.5999999999999</v>
      </c>
      <c r="AS45" s="5">
        <v>0</v>
      </c>
      <c r="AT45" s="5">
        <v>0</v>
      </c>
      <c r="AU45" s="5">
        <v>1.2</v>
      </c>
      <c r="BB45" s="55">
        <v>2.5000000000000001E-2</v>
      </c>
    </row>
    <row r="46" spans="2:54" x14ac:dyDescent="0.25">
      <c r="B46" s="5">
        <v>2</v>
      </c>
      <c r="C46" s="5">
        <v>92</v>
      </c>
      <c r="D46" s="5">
        <v>0.8</v>
      </c>
      <c r="E46" s="5">
        <v>2</v>
      </c>
      <c r="F46" s="5">
        <v>0</v>
      </c>
      <c r="G46" s="5">
        <v>0</v>
      </c>
      <c r="H46" s="5">
        <v>1028.5999999999999</v>
      </c>
      <c r="I46" s="5">
        <v>0</v>
      </c>
      <c r="J46" s="5">
        <v>0</v>
      </c>
      <c r="K46" s="5">
        <v>0</v>
      </c>
      <c r="L46" s="5">
        <v>0</v>
      </c>
      <c r="M46" s="5">
        <v>3.4</v>
      </c>
      <c r="N46">
        <v>232</v>
      </c>
      <c r="O46">
        <v>1088</v>
      </c>
      <c r="P46">
        <v>0.5</v>
      </c>
      <c r="Q46">
        <v>1.2</v>
      </c>
      <c r="R46" s="54">
        <v>2.5694444444444402E-2</v>
      </c>
      <c r="T46" s="91"/>
      <c r="U46" s="94"/>
      <c r="V46" s="90" t="str">
        <f t="shared" si="0"/>
        <v/>
      </c>
      <c r="W46" s="94"/>
      <c r="X46" s="91"/>
      <c r="Z46" s="5"/>
      <c r="AA46"/>
      <c r="AC46" s="5"/>
      <c r="AD46" s="54">
        <v>2.5694444444444402E-2</v>
      </c>
      <c r="AK46" s="307"/>
      <c r="AL46" s="5">
        <v>10.8</v>
      </c>
      <c r="AM46" s="5">
        <v>92</v>
      </c>
      <c r="AN46" s="5">
        <v>9.6</v>
      </c>
      <c r="AO46" s="5">
        <v>10.8</v>
      </c>
      <c r="AP46" s="5">
        <v>2.2000000000000002</v>
      </c>
      <c r="AQ46" s="5">
        <v>3.6</v>
      </c>
      <c r="AR46" s="5">
        <v>1026.5999999999999</v>
      </c>
      <c r="AS46" s="5">
        <v>10</v>
      </c>
      <c r="AT46" s="5">
        <v>0</v>
      </c>
      <c r="AU46" s="5">
        <v>1.2</v>
      </c>
      <c r="BB46" s="55">
        <v>2.5694444444444402E-2</v>
      </c>
    </row>
    <row r="47" spans="2:54" x14ac:dyDescent="0.25">
      <c r="B47" s="5">
        <v>2</v>
      </c>
      <c r="C47" s="5">
        <v>92</v>
      </c>
      <c r="D47" s="5">
        <v>0.8</v>
      </c>
      <c r="E47" s="5">
        <v>2</v>
      </c>
      <c r="F47" s="5">
        <v>1.8</v>
      </c>
      <c r="G47" s="5">
        <v>3.2</v>
      </c>
      <c r="H47" s="5">
        <v>1028.9000000000001</v>
      </c>
      <c r="I47" s="5">
        <v>0</v>
      </c>
      <c r="J47" s="5">
        <v>0</v>
      </c>
      <c r="K47" s="5">
        <v>0</v>
      </c>
      <c r="L47" s="5">
        <v>0</v>
      </c>
      <c r="M47" s="5">
        <v>3.4</v>
      </c>
      <c r="N47">
        <v>232</v>
      </c>
      <c r="O47">
        <v>1088</v>
      </c>
      <c r="P47">
        <v>0.5</v>
      </c>
      <c r="Q47">
        <v>1.2</v>
      </c>
      <c r="R47" s="54">
        <v>2.6388888888888899E-2</v>
      </c>
      <c r="T47" s="91"/>
      <c r="U47" s="94"/>
      <c r="V47" s="90" t="str">
        <f t="shared" si="0"/>
        <v/>
      </c>
      <c r="W47" s="94"/>
      <c r="X47" s="91"/>
      <c r="Z47" s="5"/>
      <c r="AA47"/>
      <c r="AC47" s="5">
        <v>20</v>
      </c>
      <c r="AD47" s="54">
        <v>2.6388888888888899E-2</v>
      </c>
      <c r="AK47" s="307"/>
      <c r="AL47" s="5">
        <v>10.8</v>
      </c>
      <c r="AM47" s="5">
        <v>92</v>
      </c>
      <c r="AN47" s="5">
        <v>9.6</v>
      </c>
      <c r="AO47" s="5">
        <v>10.8</v>
      </c>
      <c r="AP47" s="5">
        <v>2.2000000000000002</v>
      </c>
      <c r="AQ47" s="5">
        <v>2.2000000000000002</v>
      </c>
      <c r="AR47" s="5">
        <v>1026.7</v>
      </c>
      <c r="AS47" s="5">
        <v>10</v>
      </c>
      <c r="AT47" s="5">
        <v>0</v>
      </c>
      <c r="AU47" s="5">
        <v>1.2</v>
      </c>
      <c r="AZ47">
        <v>11</v>
      </c>
      <c r="BA47">
        <v>11.1</v>
      </c>
      <c r="BB47" s="55">
        <v>2.6388888888888899E-2</v>
      </c>
    </row>
    <row r="48" spans="2:54" x14ac:dyDescent="0.25">
      <c r="B48" s="5">
        <v>2.1</v>
      </c>
      <c r="C48" s="5">
        <v>92</v>
      </c>
      <c r="D48" s="5">
        <v>0.9</v>
      </c>
      <c r="E48" s="5">
        <v>2.1</v>
      </c>
      <c r="F48" s="5">
        <v>1.8</v>
      </c>
      <c r="G48" s="5">
        <v>1.8</v>
      </c>
      <c r="H48" s="5">
        <v>1028.8</v>
      </c>
      <c r="I48" s="5">
        <v>0</v>
      </c>
      <c r="J48" s="5">
        <v>0</v>
      </c>
      <c r="K48" s="5">
        <v>0</v>
      </c>
      <c r="L48" s="5">
        <v>0</v>
      </c>
      <c r="M48" s="5">
        <v>3.4</v>
      </c>
      <c r="N48">
        <v>232</v>
      </c>
      <c r="O48">
        <v>1088</v>
      </c>
      <c r="P48">
        <v>0.5</v>
      </c>
      <c r="Q48">
        <v>1.1000000000000001</v>
      </c>
      <c r="R48" s="54">
        <v>2.70833333333333E-2</v>
      </c>
      <c r="T48" s="91"/>
      <c r="U48" s="94"/>
      <c r="V48" s="90" t="str">
        <f t="shared" si="0"/>
        <v/>
      </c>
      <c r="W48" s="94"/>
      <c r="X48" s="91"/>
      <c r="Z48" s="5"/>
      <c r="AA48"/>
      <c r="AC48" s="5"/>
      <c r="AD48" s="54">
        <v>2.70833333333333E-2</v>
      </c>
      <c r="AK48" s="307"/>
      <c r="AL48" s="5">
        <v>10.8</v>
      </c>
      <c r="AM48" s="5">
        <v>92</v>
      </c>
      <c r="AN48" s="5">
        <v>9.6</v>
      </c>
      <c r="AO48" s="5">
        <v>10.8</v>
      </c>
      <c r="AP48" s="5">
        <v>3.6</v>
      </c>
      <c r="AQ48" s="5">
        <v>3.6</v>
      </c>
      <c r="AR48" s="5">
        <v>1026.5999999999999</v>
      </c>
      <c r="AS48" s="5">
        <v>10</v>
      </c>
      <c r="AT48" s="5">
        <v>0</v>
      </c>
      <c r="AU48" s="5">
        <v>1.2</v>
      </c>
      <c r="AZ48">
        <v>11</v>
      </c>
      <c r="BA48">
        <v>11.2</v>
      </c>
      <c r="BB48" s="55">
        <v>2.70833333333333E-2</v>
      </c>
    </row>
    <row r="49" spans="2:54" x14ac:dyDescent="0.25">
      <c r="B49" s="5">
        <v>2.1</v>
      </c>
      <c r="C49" s="5">
        <v>92</v>
      </c>
      <c r="D49" s="5">
        <v>0.9</v>
      </c>
      <c r="E49" s="5">
        <v>2.1</v>
      </c>
      <c r="F49" s="5">
        <v>0</v>
      </c>
      <c r="G49" s="5">
        <v>0</v>
      </c>
      <c r="H49" s="5">
        <v>1028.8</v>
      </c>
      <c r="I49" s="5">
        <v>0</v>
      </c>
      <c r="J49" s="5">
        <v>0</v>
      </c>
      <c r="K49" s="5">
        <v>0</v>
      </c>
      <c r="L49" s="5">
        <v>0</v>
      </c>
      <c r="M49" s="5">
        <v>3.4</v>
      </c>
      <c r="N49">
        <v>232</v>
      </c>
      <c r="O49">
        <v>1088</v>
      </c>
      <c r="P49">
        <v>0.5</v>
      </c>
      <c r="Q49">
        <v>1.1000000000000001</v>
      </c>
      <c r="R49" s="54">
        <v>2.7777777777777801E-2</v>
      </c>
      <c r="T49" s="91"/>
      <c r="U49" s="94"/>
      <c r="V49" s="90" t="str">
        <f t="shared" si="0"/>
        <v/>
      </c>
      <c r="W49" s="94"/>
      <c r="X49" s="91"/>
      <c r="Z49" s="5"/>
      <c r="AA49"/>
      <c r="AC49" s="5">
        <v>21</v>
      </c>
      <c r="AD49" s="54">
        <v>2.7777777777777801E-2</v>
      </c>
      <c r="AK49" s="307"/>
      <c r="AL49" s="5">
        <v>10.8</v>
      </c>
      <c r="AM49" s="5">
        <v>92</v>
      </c>
      <c r="AN49" s="5">
        <v>9.6</v>
      </c>
      <c r="AO49" s="5">
        <v>10.8</v>
      </c>
      <c r="AP49" s="5">
        <v>2.9</v>
      </c>
      <c r="AQ49" s="5">
        <v>4.7</v>
      </c>
      <c r="AR49" s="5">
        <v>1026.7</v>
      </c>
      <c r="AS49" s="5">
        <v>10</v>
      </c>
      <c r="AT49" s="5">
        <v>0</v>
      </c>
      <c r="AU49" s="5">
        <v>1.2</v>
      </c>
      <c r="AZ49">
        <v>11</v>
      </c>
      <c r="BA49">
        <v>11.1</v>
      </c>
      <c r="BB49" s="55">
        <v>2.7777777777777801E-2</v>
      </c>
    </row>
    <row r="50" spans="2:54" x14ac:dyDescent="0.25">
      <c r="B50" s="5">
        <v>2.1</v>
      </c>
      <c r="C50" s="5">
        <v>92</v>
      </c>
      <c r="D50" s="5">
        <v>0.9</v>
      </c>
      <c r="E50" s="5">
        <v>2.1</v>
      </c>
      <c r="F50" s="5">
        <v>3.2</v>
      </c>
      <c r="G50" s="5">
        <v>3.2</v>
      </c>
      <c r="H50" s="5">
        <v>1028.8</v>
      </c>
      <c r="I50" s="5">
        <v>0</v>
      </c>
      <c r="J50" s="5">
        <v>0</v>
      </c>
      <c r="K50" s="5">
        <v>0</v>
      </c>
      <c r="L50" s="5">
        <v>0</v>
      </c>
      <c r="M50" s="5">
        <v>3.4</v>
      </c>
      <c r="N50">
        <v>232</v>
      </c>
      <c r="O50">
        <v>1088</v>
      </c>
      <c r="P50">
        <v>0.5</v>
      </c>
      <c r="Q50">
        <v>1.1000000000000001</v>
      </c>
      <c r="R50" s="54">
        <v>2.8472222222222201E-2</v>
      </c>
      <c r="T50" s="91"/>
      <c r="U50" s="94"/>
      <c r="V50" s="90" t="str">
        <f t="shared" si="0"/>
        <v/>
      </c>
      <c r="W50" s="94"/>
      <c r="X50" s="91"/>
      <c r="Z50" s="5"/>
      <c r="AA50"/>
      <c r="AC50" s="5"/>
      <c r="AD50" s="54">
        <v>2.8472222222222201E-2</v>
      </c>
      <c r="AK50" s="307"/>
      <c r="AL50" s="5">
        <v>10.8</v>
      </c>
      <c r="AM50" s="5">
        <v>92</v>
      </c>
      <c r="AN50" s="5">
        <v>9.6</v>
      </c>
      <c r="AO50" s="5">
        <v>10.8</v>
      </c>
      <c r="AP50" s="5">
        <v>2.9</v>
      </c>
      <c r="AQ50" s="5">
        <v>2.9</v>
      </c>
      <c r="AR50" s="5">
        <v>1026.7</v>
      </c>
      <c r="AS50" s="5">
        <v>20</v>
      </c>
      <c r="AT50" s="5">
        <v>0</v>
      </c>
      <c r="AU50" s="5">
        <v>1.3</v>
      </c>
      <c r="AZ50">
        <v>11</v>
      </c>
      <c r="BA50">
        <v>11.1</v>
      </c>
      <c r="BB50" s="55">
        <v>2.8472222222222201E-2</v>
      </c>
    </row>
    <row r="51" spans="2:54" x14ac:dyDescent="0.25">
      <c r="B51" s="5">
        <v>2.1</v>
      </c>
      <c r="C51" s="5">
        <v>92</v>
      </c>
      <c r="D51" s="5">
        <v>0.9</v>
      </c>
      <c r="E51" s="5">
        <v>2.1</v>
      </c>
      <c r="F51" s="5">
        <v>1.8</v>
      </c>
      <c r="G51" s="5">
        <v>2.2000000000000002</v>
      </c>
      <c r="H51" s="5">
        <v>1028.8</v>
      </c>
      <c r="I51" s="5">
        <v>0</v>
      </c>
      <c r="J51" s="5">
        <v>0</v>
      </c>
      <c r="K51" s="5">
        <v>0</v>
      </c>
      <c r="L51" s="5">
        <v>0</v>
      </c>
      <c r="M51" s="5">
        <v>3.4</v>
      </c>
      <c r="N51">
        <v>232</v>
      </c>
      <c r="O51">
        <v>1088</v>
      </c>
      <c r="P51">
        <v>0.5</v>
      </c>
      <c r="Q51">
        <v>1.1000000000000001</v>
      </c>
      <c r="R51" s="54">
        <v>2.9166666666666698E-2</v>
      </c>
      <c r="T51" s="91"/>
      <c r="U51" s="94"/>
      <c r="V51" s="90" t="str">
        <f t="shared" si="0"/>
        <v/>
      </c>
      <c r="W51" s="94"/>
      <c r="X51" s="91"/>
      <c r="Z51" s="5"/>
      <c r="AA51"/>
      <c r="AC51" s="5">
        <v>22</v>
      </c>
      <c r="AD51" s="54">
        <v>2.9166666666666698E-2</v>
      </c>
      <c r="AK51" s="307"/>
      <c r="AL51" s="5">
        <v>10.8</v>
      </c>
      <c r="AM51" s="5">
        <v>92</v>
      </c>
      <c r="AN51" s="5">
        <v>9.6</v>
      </c>
      <c r="AO51" s="5">
        <v>10.8</v>
      </c>
      <c r="AP51" s="5">
        <v>4.3</v>
      </c>
      <c r="AQ51" s="5">
        <v>4.3</v>
      </c>
      <c r="AR51" s="5">
        <v>1026.7</v>
      </c>
      <c r="AS51" s="5">
        <v>20</v>
      </c>
      <c r="AT51" s="5">
        <v>0</v>
      </c>
      <c r="AU51" s="5">
        <v>1.3</v>
      </c>
      <c r="AZ51">
        <v>11</v>
      </c>
      <c r="BA51">
        <v>11.1</v>
      </c>
      <c r="BB51" s="55">
        <v>2.9166666666666698E-2</v>
      </c>
    </row>
    <row r="52" spans="2:54" x14ac:dyDescent="0.25">
      <c r="B52" s="5">
        <v>2.1</v>
      </c>
      <c r="C52" s="5">
        <v>92</v>
      </c>
      <c r="D52" s="5">
        <v>0.9</v>
      </c>
      <c r="E52" s="5">
        <v>2.1</v>
      </c>
      <c r="F52" s="5">
        <v>0</v>
      </c>
      <c r="G52" s="5">
        <v>0</v>
      </c>
      <c r="H52" s="5">
        <v>1028.7</v>
      </c>
      <c r="I52" s="5">
        <v>0</v>
      </c>
      <c r="J52" s="5">
        <v>0</v>
      </c>
      <c r="K52" s="5">
        <v>0</v>
      </c>
      <c r="L52" s="5">
        <v>0</v>
      </c>
      <c r="M52" s="5">
        <v>3.4</v>
      </c>
      <c r="N52">
        <v>232</v>
      </c>
      <c r="O52">
        <v>1088</v>
      </c>
      <c r="P52">
        <v>0.4</v>
      </c>
      <c r="Q52">
        <v>1.1000000000000001</v>
      </c>
      <c r="R52" s="54">
        <v>2.9861111111111099E-2</v>
      </c>
      <c r="T52" s="91"/>
      <c r="U52" s="94"/>
      <c r="V52" s="90" t="str">
        <f t="shared" si="0"/>
        <v/>
      </c>
      <c r="W52" s="94"/>
      <c r="X52" s="91"/>
      <c r="Z52" s="5"/>
      <c r="AA52"/>
      <c r="AC52" s="5"/>
      <c r="AD52" s="54">
        <v>2.9861111111111099E-2</v>
      </c>
      <c r="AK52" s="307"/>
      <c r="AL52" s="5">
        <v>10.8</v>
      </c>
      <c r="AM52" s="5">
        <v>92</v>
      </c>
      <c r="AN52" s="5">
        <v>9.6</v>
      </c>
      <c r="AO52" s="5">
        <v>10.8</v>
      </c>
      <c r="AP52" s="5">
        <v>3.2</v>
      </c>
      <c r="AQ52" s="5">
        <v>3.2</v>
      </c>
      <c r="AR52" s="5">
        <v>1026.5999999999999</v>
      </c>
      <c r="AS52" s="5">
        <v>20</v>
      </c>
      <c r="AT52" s="5">
        <v>0</v>
      </c>
      <c r="AU52" s="5">
        <v>1.3</v>
      </c>
      <c r="AZ52">
        <v>11</v>
      </c>
      <c r="BA52">
        <v>11.1</v>
      </c>
      <c r="BB52" s="55">
        <v>2.9861111111111099E-2</v>
      </c>
    </row>
    <row r="53" spans="2:54" x14ac:dyDescent="0.25">
      <c r="B53" s="5">
        <v>2.1</v>
      </c>
      <c r="C53" s="5">
        <v>92</v>
      </c>
      <c r="D53" s="5">
        <v>0.9</v>
      </c>
      <c r="E53" s="5">
        <v>2.1</v>
      </c>
      <c r="F53" s="5">
        <v>1.8</v>
      </c>
      <c r="G53" s="5">
        <v>2.2000000000000002</v>
      </c>
      <c r="H53" s="5">
        <v>1028.8</v>
      </c>
      <c r="I53" s="5">
        <v>0</v>
      </c>
      <c r="J53" s="5">
        <v>0</v>
      </c>
      <c r="K53" s="5">
        <v>0</v>
      </c>
      <c r="L53" s="5">
        <v>0</v>
      </c>
      <c r="M53" s="5">
        <v>3.4</v>
      </c>
      <c r="N53">
        <v>232</v>
      </c>
      <c r="O53">
        <v>1088</v>
      </c>
      <c r="P53">
        <v>0.4</v>
      </c>
      <c r="Q53">
        <v>1.1000000000000001</v>
      </c>
      <c r="R53" s="54">
        <v>3.05555555555556E-2</v>
      </c>
      <c r="T53" s="91"/>
      <c r="U53" s="94"/>
      <c r="V53" s="90" t="str">
        <f t="shared" si="0"/>
        <v/>
      </c>
      <c r="W53" s="94"/>
      <c r="X53" s="91"/>
      <c r="Z53" s="5"/>
      <c r="AA53"/>
      <c r="AC53" s="5">
        <v>23</v>
      </c>
      <c r="AD53" s="54">
        <v>3.05555555555556E-2</v>
      </c>
      <c r="AK53" s="307"/>
      <c r="AL53" s="5">
        <v>10.8</v>
      </c>
      <c r="AM53" s="5">
        <v>92</v>
      </c>
      <c r="AN53" s="5">
        <v>9.6</v>
      </c>
      <c r="AO53" s="5">
        <v>10.8</v>
      </c>
      <c r="AP53" s="5">
        <v>2.5</v>
      </c>
      <c r="AQ53" s="5">
        <v>3.2</v>
      </c>
      <c r="AR53" s="5">
        <v>1026.5999999999999</v>
      </c>
      <c r="AS53" s="5">
        <v>30</v>
      </c>
      <c r="AT53" s="5">
        <v>0</v>
      </c>
      <c r="AU53" s="5">
        <v>1.4</v>
      </c>
      <c r="AZ53">
        <v>11</v>
      </c>
      <c r="BA53">
        <v>11.1</v>
      </c>
      <c r="BB53" s="55">
        <v>3.05555555555556E-2</v>
      </c>
    </row>
    <row r="54" spans="2:54" x14ac:dyDescent="0.25">
      <c r="B54" s="5">
        <v>2</v>
      </c>
      <c r="C54" s="5">
        <v>92</v>
      </c>
      <c r="D54" s="5">
        <v>0.8</v>
      </c>
      <c r="E54" s="5">
        <v>2</v>
      </c>
      <c r="F54" s="5">
        <v>1.8</v>
      </c>
      <c r="G54" s="5">
        <v>2.5</v>
      </c>
      <c r="H54" s="5">
        <v>1028.8</v>
      </c>
      <c r="I54" s="5">
        <v>0</v>
      </c>
      <c r="J54" s="5">
        <v>0</v>
      </c>
      <c r="K54" s="5">
        <v>0</v>
      </c>
      <c r="L54" s="5">
        <v>0</v>
      </c>
      <c r="M54" s="5">
        <v>3.4</v>
      </c>
      <c r="N54">
        <v>232</v>
      </c>
      <c r="O54">
        <v>1088</v>
      </c>
      <c r="P54">
        <v>0.4</v>
      </c>
      <c r="Q54">
        <v>1.1000000000000001</v>
      </c>
      <c r="R54" s="54">
        <v>3.125E-2</v>
      </c>
      <c r="T54" s="91"/>
      <c r="U54" s="94"/>
      <c r="V54" s="90" t="str">
        <f t="shared" si="0"/>
        <v/>
      </c>
      <c r="W54" s="94"/>
      <c r="X54" s="91"/>
      <c r="Z54" s="5"/>
      <c r="AA54"/>
      <c r="AC54" s="5"/>
      <c r="AD54" s="54">
        <v>3.125E-2</v>
      </c>
      <c r="AK54" s="307"/>
      <c r="AL54" s="5">
        <v>10.9</v>
      </c>
      <c r="AM54" s="5">
        <v>92</v>
      </c>
      <c r="AN54" s="5">
        <v>9.6999999999999993</v>
      </c>
      <c r="AO54" s="5">
        <v>10.9</v>
      </c>
      <c r="AP54" s="5">
        <v>2.2000000000000002</v>
      </c>
      <c r="AQ54" s="5">
        <v>2.2000000000000002</v>
      </c>
      <c r="AR54" s="5">
        <v>1026.3</v>
      </c>
      <c r="AS54" s="5">
        <v>0</v>
      </c>
      <c r="AT54" s="5">
        <v>0</v>
      </c>
      <c r="AU54" s="5">
        <v>1.4</v>
      </c>
      <c r="AZ54">
        <v>11</v>
      </c>
      <c r="BA54">
        <v>11.1</v>
      </c>
      <c r="BB54" s="55">
        <v>3.125E-2</v>
      </c>
    </row>
    <row r="55" spans="2:54" x14ac:dyDescent="0.25">
      <c r="B55" s="5">
        <v>2</v>
      </c>
      <c r="C55" s="5">
        <v>92</v>
      </c>
      <c r="D55" s="5">
        <v>0.8</v>
      </c>
      <c r="E55" s="5">
        <v>2</v>
      </c>
      <c r="F55" s="5">
        <v>2.9</v>
      </c>
      <c r="G55" s="5">
        <v>2.9</v>
      </c>
      <c r="H55" s="5">
        <v>1028.9000000000001</v>
      </c>
      <c r="I55" s="5">
        <v>0</v>
      </c>
      <c r="J55" s="5">
        <v>0</v>
      </c>
      <c r="K55" s="5">
        <v>0</v>
      </c>
      <c r="L55" s="5">
        <v>0</v>
      </c>
      <c r="M55" s="5">
        <v>3.4</v>
      </c>
      <c r="N55">
        <v>232</v>
      </c>
      <c r="O55">
        <v>1088</v>
      </c>
      <c r="P55">
        <v>0.4</v>
      </c>
      <c r="Q55">
        <v>1</v>
      </c>
      <c r="R55" s="54">
        <v>3.19444444444444E-2</v>
      </c>
      <c r="T55" s="91"/>
      <c r="U55" s="94"/>
      <c r="V55" s="90" t="str">
        <f t="shared" si="0"/>
        <v/>
      </c>
      <c r="W55" s="94"/>
      <c r="X55" s="91"/>
      <c r="Z55" s="5"/>
      <c r="AA55"/>
      <c r="AC55" s="5">
        <v>24</v>
      </c>
      <c r="AD55" s="54">
        <v>3.19444444444444E-2</v>
      </c>
      <c r="AK55" s="307"/>
      <c r="AL55" s="5">
        <v>10.9</v>
      </c>
      <c r="AM55" s="5">
        <v>92</v>
      </c>
      <c r="AN55" s="5">
        <v>9.6999999999999993</v>
      </c>
      <c r="AO55" s="5">
        <v>10.9</v>
      </c>
      <c r="AP55" s="5">
        <v>1.8</v>
      </c>
      <c r="AQ55" s="5">
        <v>3.2</v>
      </c>
      <c r="AR55" s="5">
        <v>1026.3</v>
      </c>
      <c r="AS55" s="5">
        <v>0</v>
      </c>
      <c r="AT55" s="5">
        <v>0</v>
      </c>
      <c r="AU55" s="5">
        <v>1.4</v>
      </c>
      <c r="AZ55">
        <v>11</v>
      </c>
      <c r="BA55">
        <v>11.1</v>
      </c>
      <c r="BB55" s="55">
        <v>3.19444444444444E-2</v>
      </c>
    </row>
    <row r="56" spans="2:54" x14ac:dyDescent="0.25">
      <c r="B56" s="5">
        <v>2</v>
      </c>
      <c r="C56" s="5">
        <v>92</v>
      </c>
      <c r="D56" s="5">
        <v>0.8</v>
      </c>
      <c r="E56" s="5">
        <v>2</v>
      </c>
      <c r="F56" s="5">
        <v>0</v>
      </c>
      <c r="G56" s="5">
        <v>2.5</v>
      </c>
      <c r="H56" s="5">
        <v>1028.8</v>
      </c>
      <c r="I56" s="5">
        <v>0</v>
      </c>
      <c r="J56" s="5">
        <v>0</v>
      </c>
      <c r="K56" s="5">
        <v>0</v>
      </c>
      <c r="L56" s="5">
        <v>0</v>
      </c>
      <c r="M56" s="5">
        <v>3.4</v>
      </c>
      <c r="N56">
        <v>232</v>
      </c>
      <c r="O56">
        <v>1088</v>
      </c>
      <c r="P56">
        <v>0.4</v>
      </c>
      <c r="Q56">
        <v>1</v>
      </c>
      <c r="R56" s="54">
        <v>3.2638888888888898E-2</v>
      </c>
      <c r="T56" s="91"/>
      <c r="U56" s="94"/>
      <c r="V56" s="90" t="str">
        <f t="shared" si="0"/>
        <v/>
      </c>
      <c r="W56" s="94"/>
      <c r="X56" s="91"/>
      <c r="Z56" s="5"/>
      <c r="AA56"/>
      <c r="AC56" s="5"/>
      <c r="AD56" s="54">
        <v>3.2638888888888898E-2</v>
      </c>
      <c r="AK56" s="307"/>
      <c r="AL56" s="5">
        <v>10.9</v>
      </c>
      <c r="AM56" s="5">
        <v>92</v>
      </c>
      <c r="AN56" s="5">
        <v>9.6999999999999993</v>
      </c>
      <c r="AO56" s="5">
        <v>10.9</v>
      </c>
      <c r="AP56" s="5">
        <v>0</v>
      </c>
      <c r="AQ56" s="5">
        <v>2.5</v>
      </c>
      <c r="AR56" s="5">
        <v>1026.4000000000001</v>
      </c>
      <c r="AS56" s="5">
        <v>0</v>
      </c>
      <c r="AT56" s="5">
        <v>0</v>
      </c>
      <c r="AU56" s="5">
        <v>1.4</v>
      </c>
      <c r="AZ56">
        <v>11</v>
      </c>
      <c r="BA56">
        <v>11.1</v>
      </c>
      <c r="BB56" s="55">
        <v>3.2638888888888898E-2</v>
      </c>
    </row>
    <row r="57" spans="2:54" x14ac:dyDescent="0.25">
      <c r="B57" s="5">
        <v>2</v>
      </c>
      <c r="C57" s="5">
        <v>92</v>
      </c>
      <c r="D57" s="5">
        <v>0.8</v>
      </c>
      <c r="E57" s="5">
        <v>2</v>
      </c>
      <c r="F57" s="5">
        <v>2.9</v>
      </c>
      <c r="G57" s="5">
        <v>3.2</v>
      </c>
      <c r="H57" s="5">
        <v>1028.9000000000001</v>
      </c>
      <c r="I57" s="5">
        <v>0</v>
      </c>
      <c r="J57" s="5">
        <v>0</v>
      </c>
      <c r="K57" s="5">
        <v>0</v>
      </c>
      <c r="L57" s="5">
        <v>0</v>
      </c>
      <c r="M57" s="5">
        <v>3.4</v>
      </c>
      <c r="N57">
        <v>232</v>
      </c>
      <c r="O57">
        <v>1088</v>
      </c>
      <c r="P57">
        <v>0.4</v>
      </c>
      <c r="Q57">
        <v>1</v>
      </c>
      <c r="R57" s="54">
        <v>3.3333333333333298E-2</v>
      </c>
      <c r="T57" s="91"/>
      <c r="U57" s="94"/>
      <c r="V57" s="90" t="str">
        <f t="shared" si="0"/>
        <v/>
      </c>
      <c r="W57" s="94"/>
      <c r="X57" s="91"/>
      <c r="Z57" s="5"/>
      <c r="AA57"/>
      <c r="AC57" s="5">
        <v>25</v>
      </c>
      <c r="AD57" s="54">
        <v>3.3333333333333298E-2</v>
      </c>
      <c r="AK57" s="307"/>
      <c r="AL57" s="5">
        <v>10.9</v>
      </c>
      <c r="AM57" s="5">
        <v>92</v>
      </c>
      <c r="AN57" s="5">
        <v>9.6999999999999993</v>
      </c>
      <c r="AO57" s="5">
        <v>10.9</v>
      </c>
      <c r="AP57" s="5">
        <v>2.2000000000000002</v>
      </c>
      <c r="AQ57" s="5">
        <v>4.7</v>
      </c>
      <c r="AR57" s="5">
        <v>1026.0999999999999</v>
      </c>
      <c r="AS57" s="5">
        <v>0</v>
      </c>
      <c r="AT57" s="5">
        <v>0</v>
      </c>
      <c r="AU57" s="5">
        <v>1.5</v>
      </c>
      <c r="AZ57">
        <v>11</v>
      </c>
      <c r="BA57">
        <v>11.1</v>
      </c>
      <c r="BB57" s="55">
        <v>3.3333333333333298E-2</v>
      </c>
    </row>
    <row r="58" spans="2:54" x14ac:dyDescent="0.25">
      <c r="B58" s="5">
        <v>2.1</v>
      </c>
      <c r="C58" s="5">
        <v>92</v>
      </c>
      <c r="D58" s="5">
        <v>0.9</v>
      </c>
      <c r="E58" s="5">
        <v>2.1</v>
      </c>
      <c r="F58" s="5">
        <v>4.3</v>
      </c>
      <c r="G58" s="5">
        <v>4.3</v>
      </c>
      <c r="H58" s="5">
        <v>1028.7</v>
      </c>
      <c r="I58" s="5">
        <v>0</v>
      </c>
      <c r="J58" s="5">
        <v>0</v>
      </c>
      <c r="K58" s="5">
        <v>0</v>
      </c>
      <c r="L58" s="5">
        <v>0</v>
      </c>
      <c r="M58" s="5">
        <v>3.4</v>
      </c>
      <c r="N58">
        <v>232</v>
      </c>
      <c r="O58">
        <v>1088</v>
      </c>
      <c r="P58">
        <v>0.4</v>
      </c>
      <c r="Q58">
        <v>1</v>
      </c>
      <c r="R58" s="54">
        <v>3.4027777777777803E-2</v>
      </c>
      <c r="T58" s="91"/>
      <c r="U58" s="94"/>
      <c r="V58" s="90" t="str">
        <f t="shared" si="0"/>
        <v/>
      </c>
      <c r="W58" s="94"/>
      <c r="X58" s="91"/>
      <c r="Z58" s="5"/>
      <c r="AA58"/>
      <c r="AC58" s="5"/>
      <c r="AD58" s="54">
        <v>3.4027777777777803E-2</v>
      </c>
      <c r="AK58" s="307"/>
      <c r="AL58" s="5">
        <v>10.9</v>
      </c>
      <c r="AM58" s="5">
        <v>92</v>
      </c>
      <c r="AN58" s="5">
        <v>9.6999999999999993</v>
      </c>
      <c r="AO58" s="5">
        <v>10.9</v>
      </c>
      <c r="AP58" s="5">
        <v>2.2000000000000002</v>
      </c>
      <c r="AQ58" s="5">
        <v>2.5</v>
      </c>
      <c r="AR58" s="5">
        <v>1026.4000000000001</v>
      </c>
      <c r="AS58" s="5">
        <v>0</v>
      </c>
      <c r="AT58" s="5">
        <v>0</v>
      </c>
      <c r="AU58" s="5">
        <v>1.5</v>
      </c>
      <c r="AZ58">
        <v>11</v>
      </c>
      <c r="BA58">
        <v>11.1</v>
      </c>
      <c r="BB58" s="55">
        <v>3.4027777777777803E-2</v>
      </c>
    </row>
    <row r="59" spans="2:54" x14ac:dyDescent="0.25">
      <c r="B59" s="5">
        <v>2.1</v>
      </c>
      <c r="C59" s="5">
        <v>92</v>
      </c>
      <c r="D59" s="5">
        <v>0.9</v>
      </c>
      <c r="E59" s="5">
        <v>2.1</v>
      </c>
      <c r="F59" s="5">
        <v>1.8</v>
      </c>
      <c r="G59" s="5">
        <v>3.2</v>
      </c>
      <c r="H59" s="5">
        <v>1029</v>
      </c>
      <c r="I59" s="5">
        <v>0</v>
      </c>
      <c r="J59" s="5">
        <v>0</v>
      </c>
      <c r="K59" s="5">
        <v>0</v>
      </c>
      <c r="L59" s="5">
        <v>0</v>
      </c>
      <c r="M59" s="5">
        <v>3.4</v>
      </c>
      <c r="N59">
        <v>232</v>
      </c>
      <c r="O59">
        <v>1088</v>
      </c>
      <c r="P59">
        <v>0.4</v>
      </c>
      <c r="Q59">
        <v>1</v>
      </c>
      <c r="R59" s="54">
        <v>3.4722222222222203E-2</v>
      </c>
      <c r="T59" s="91"/>
      <c r="U59" s="94"/>
      <c r="V59" s="90" t="str">
        <f t="shared" si="0"/>
        <v/>
      </c>
      <c r="W59" s="94"/>
      <c r="X59" s="91"/>
      <c r="Z59" s="5"/>
      <c r="AA59"/>
      <c r="AC59" s="5">
        <v>26</v>
      </c>
      <c r="AD59" s="54">
        <v>3.4722222222222203E-2</v>
      </c>
      <c r="AK59" s="307"/>
      <c r="AL59" s="5">
        <v>10.9</v>
      </c>
      <c r="AM59" s="5">
        <v>92</v>
      </c>
      <c r="AN59" s="5">
        <v>9.6999999999999993</v>
      </c>
      <c r="AO59" s="5">
        <v>10.9</v>
      </c>
      <c r="AP59" s="5">
        <v>2.9</v>
      </c>
      <c r="AQ59" s="5">
        <v>2.9</v>
      </c>
      <c r="AR59" s="5">
        <v>1026.5999999999999</v>
      </c>
      <c r="AS59" s="5">
        <v>0</v>
      </c>
      <c r="AT59" s="5">
        <v>0</v>
      </c>
      <c r="AU59" s="5">
        <v>1.6</v>
      </c>
      <c r="AZ59">
        <v>11</v>
      </c>
      <c r="BA59">
        <v>11.1</v>
      </c>
      <c r="BB59" s="55">
        <v>3.4722222222222203E-2</v>
      </c>
    </row>
    <row r="60" spans="2:54" x14ac:dyDescent="0.25">
      <c r="B60" s="5">
        <v>2.1</v>
      </c>
      <c r="C60" s="5">
        <v>92</v>
      </c>
      <c r="D60" s="5">
        <v>0.9</v>
      </c>
      <c r="E60" s="5">
        <v>2.1</v>
      </c>
      <c r="F60" s="5">
        <v>1.8</v>
      </c>
      <c r="G60" s="5">
        <v>2.9</v>
      </c>
      <c r="H60" s="5">
        <v>1028.5999999999999</v>
      </c>
      <c r="I60" s="5">
        <v>0</v>
      </c>
      <c r="J60" s="5">
        <v>0</v>
      </c>
      <c r="K60" s="5">
        <v>0</v>
      </c>
      <c r="L60" s="5">
        <v>0</v>
      </c>
      <c r="M60" s="5">
        <v>3.4</v>
      </c>
      <c r="N60">
        <v>232</v>
      </c>
      <c r="O60">
        <v>1088</v>
      </c>
      <c r="P60">
        <v>0.4</v>
      </c>
      <c r="Q60">
        <v>1</v>
      </c>
      <c r="R60" s="54">
        <v>3.54166666666667E-2</v>
      </c>
      <c r="T60" s="91"/>
      <c r="U60" s="94"/>
      <c r="V60" s="90" t="str">
        <f t="shared" si="0"/>
        <v/>
      </c>
      <c r="W60" s="94"/>
      <c r="X60" s="91"/>
      <c r="Z60" s="5"/>
      <c r="AA60"/>
      <c r="AC60" s="5"/>
      <c r="AD60" s="54">
        <v>3.54166666666667E-2</v>
      </c>
      <c r="AK60" s="307"/>
      <c r="AL60" s="5">
        <v>10.9</v>
      </c>
      <c r="AM60" s="5">
        <v>92</v>
      </c>
      <c r="AN60" s="5">
        <v>9.6999999999999993</v>
      </c>
      <c r="AO60" s="5">
        <v>10.9</v>
      </c>
      <c r="AP60" s="5">
        <v>2.9</v>
      </c>
      <c r="AQ60" s="5">
        <v>4</v>
      </c>
      <c r="AR60" s="5">
        <v>1026.3</v>
      </c>
      <c r="AS60" s="5">
        <v>0</v>
      </c>
      <c r="AT60" s="5">
        <v>0</v>
      </c>
      <c r="AU60" s="5">
        <v>1.6</v>
      </c>
      <c r="AZ60">
        <v>11</v>
      </c>
      <c r="BA60">
        <v>11.1</v>
      </c>
      <c r="BB60" s="55">
        <v>3.54166666666667E-2</v>
      </c>
    </row>
    <row r="61" spans="2:54" x14ac:dyDescent="0.25">
      <c r="B61" s="5">
        <v>2.1</v>
      </c>
      <c r="C61" s="5">
        <v>92</v>
      </c>
      <c r="D61" s="5">
        <v>0.9</v>
      </c>
      <c r="E61" s="5">
        <v>2.1</v>
      </c>
      <c r="F61" s="5">
        <v>0</v>
      </c>
      <c r="G61" s="5">
        <v>0</v>
      </c>
      <c r="H61" s="5">
        <v>1028.5999999999999</v>
      </c>
      <c r="I61" s="5">
        <v>0</v>
      </c>
      <c r="J61" s="5">
        <v>0</v>
      </c>
      <c r="K61" s="5">
        <v>0</v>
      </c>
      <c r="L61" s="5">
        <v>0</v>
      </c>
      <c r="M61" s="5">
        <v>3.4</v>
      </c>
      <c r="N61">
        <v>232</v>
      </c>
      <c r="O61">
        <v>1088</v>
      </c>
      <c r="P61">
        <v>0.4</v>
      </c>
      <c r="Q61">
        <v>1</v>
      </c>
      <c r="R61" s="54">
        <v>3.6111111111111101E-2</v>
      </c>
      <c r="T61" s="91"/>
      <c r="U61" s="94"/>
      <c r="V61" s="90" t="str">
        <f t="shared" si="0"/>
        <v/>
      </c>
      <c r="W61" s="94"/>
      <c r="X61" s="91"/>
      <c r="Z61" s="5"/>
      <c r="AA61"/>
      <c r="AC61" s="5">
        <v>27</v>
      </c>
      <c r="AD61" s="54">
        <v>3.6111111111111101E-2</v>
      </c>
      <c r="AK61" s="307"/>
      <c r="AL61" s="5">
        <v>10.9</v>
      </c>
      <c r="AM61" s="5">
        <v>92</v>
      </c>
      <c r="AN61" s="5">
        <v>9.6999999999999993</v>
      </c>
      <c r="AO61" s="5">
        <v>10.9</v>
      </c>
      <c r="AP61" s="5">
        <v>2.5</v>
      </c>
      <c r="AQ61" s="5">
        <v>3.2</v>
      </c>
      <c r="AR61" s="5">
        <v>1026.2</v>
      </c>
      <c r="AS61" s="5">
        <v>0</v>
      </c>
      <c r="AT61" s="5">
        <v>0</v>
      </c>
      <c r="AU61" s="5">
        <v>1.7</v>
      </c>
      <c r="AZ61">
        <v>11</v>
      </c>
      <c r="BA61">
        <v>11.1</v>
      </c>
      <c r="BB61" s="55">
        <v>3.6111111111111101E-2</v>
      </c>
    </row>
    <row r="62" spans="2:54" x14ac:dyDescent="0.25">
      <c r="B62" s="5">
        <v>2.1</v>
      </c>
      <c r="C62" s="5">
        <v>92</v>
      </c>
      <c r="D62" s="5">
        <v>0.9</v>
      </c>
      <c r="E62" s="5">
        <v>2.1</v>
      </c>
      <c r="F62" s="5">
        <v>0</v>
      </c>
      <c r="G62" s="5">
        <v>2.5</v>
      </c>
      <c r="H62" s="5">
        <v>1028.9000000000001</v>
      </c>
      <c r="I62" s="5">
        <v>0</v>
      </c>
      <c r="J62" s="5">
        <v>0</v>
      </c>
      <c r="K62" s="5">
        <v>0</v>
      </c>
      <c r="L62" s="5">
        <v>0</v>
      </c>
      <c r="M62" s="5">
        <v>3.4</v>
      </c>
      <c r="N62">
        <v>232</v>
      </c>
      <c r="O62">
        <v>1088</v>
      </c>
      <c r="P62">
        <v>0.4</v>
      </c>
      <c r="Q62">
        <v>1</v>
      </c>
      <c r="R62" s="54">
        <v>3.6805555555555598E-2</v>
      </c>
      <c r="T62" s="91"/>
      <c r="U62" s="94"/>
      <c r="V62" s="90" t="str">
        <f t="shared" si="0"/>
        <v/>
      </c>
      <c r="W62" s="94"/>
      <c r="X62" s="91"/>
      <c r="Z62" s="5"/>
      <c r="AA62"/>
      <c r="AC62" s="5"/>
      <c r="AD62" s="54">
        <v>3.6805555555555598E-2</v>
      </c>
      <c r="AK62" s="307"/>
      <c r="AL62" s="5">
        <v>10.9</v>
      </c>
      <c r="AM62" s="5">
        <v>92</v>
      </c>
      <c r="AN62" s="5">
        <v>9.6999999999999993</v>
      </c>
      <c r="AO62" s="5">
        <v>10.9</v>
      </c>
      <c r="AP62" s="5">
        <v>2.5</v>
      </c>
      <c r="AQ62" s="5">
        <v>3.2</v>
      </c>
      <c r="AR62" s="5">
        <v>1026.5</v>
      </c>
      <c r="AS62" s="5">
        <v>0</v>
      </c>
      <c r="AT62" s="5">
        <v>0</v>
      </c>
      <c r="AU62" s="5">
        <v>1.7</v>
      </c>
      <c r="AZ62">
        <v>11</v>
      </c>
      <c r="BA62">
        <v>11.1</v>
      </c>
      <c r="BB62" s="55">
        <v>3.6805555555555598E-2</v>
      </c>
    </row>
    <row r="63" spans="2:54" x14ac:dyDescent="0.25">
      <c r="B63" s="5">
        <v>2</v>
      </c>
      <c r="C63" s="5">
        <v>92</v>
      </c>
      <c r="D63" s="5">
        <v>0.8</v>
      </c>
      <c r="E63" s="5">
        <v>2</v>
      </c>
      <c r="F63" s="5">
        <v>1.8</v>
      </c>
      <c r="G63" s="5">
        <v>1.8</v>
      </c>
      <c r="H63" s="5">
        <v>1028.8</v>
      </c>
      <c r="I63" s="5">
        <v>0</v>
      </c>
      <c r="J63" s="5">
        <v>0</v>
      </c>
      <c r="K63" s="5">
        <v>0</v>
      </c>
      <c r="L63" s="5">
        <v>0</v>
      </c>
      <c r="M63" s="5">
        <v>3.4</v>
      </c>
      <c r="N63">
        <v>232</v>
      </c>
      <c r="O63">
        <v>1088</v>
      </c>
      <c r="P63">
        <v>0.4</v>
      </c>
      <c r="Q63">
        <v>1</v>
      </c>
      <c r="R63" s="54">
        <v>3.7499999999999999E-2</v>
      </c>
      <c r="T63" s="91"/>
      <c r="U63" s="94"/>
      <c r="V63" s="90" t="str">
        <f t="shared" si="0"/>
        <v/>
      </c>
      <c r="W63" s="94"/>
      <c r="X63" s="91"/>
      <c r="Z63" s="5"/>
      <c r="AA63"/>
      <c r="AC63" s="5">
        <v>28</v>
      </c>
      <c r="AD63" s="54">
        <v>3.7499999999999999E-2</v>
      </c>
      <c r="AK63" s="307"/>
      <c r="AL63" s="5">
        <v>10.9</v>
      </c>
      <c r="AM63" s="5">
        <v>92</v>
      </c>
      <c r="AN63" s="5">
        <v>9.6999999999999993</v>
      </c>
      <c r="AO63" s="5">
        <v>10.9</v>
      </c>
      <c r="AP63" s="5">
        <v>4.3</v>
      </c>
      <c r="AQ63" s="5">
        <v>4.7</v>
      </c>
      <c r="AR63" s="5">
        <v>1026.4000000000001</v>
      </c>
      <c r="AS63" s="5">
        <v>0</v>
      </c>
      <c r="AT63" s="5">
        <v>0</v>
      </c>
      <c r="AU63" s="5">
        <v>1.7</v>
      </c>
      <c r="AZ63">
        <v>11</v>
      </c>
      <c r="BA63">
        <v>11.1</v>
      </c>
      <c r="BB63" s="55">
        <v>3.7499999999999999E-2</v>
      </c>
    </row>
    <row r="64" spans="2:54" x14ac:dyDescent="0.25">
      <c r="B64" s="5">
        <v>2</v>
      </c>
      <c r="C64" s="5">
        <v>92</v>
      </c>
      <c r="D64" s="5">
        <v>0.8</v>
      </c>
      <c r="E64" s="5">
        <v>2</v>
      </c>
      <c r="F64" s="5">
        <v>2.5</v>
      </c>
      <c r="G64" s="5">
        <v>3.2</v>
      </c>
      <c r="H64" s="5">
        <v>1028.5999999999999</v>
      </c>
      <c r="I64" s="5">
        <v>0</v>
      </c>
      <c r="J64" s="5">
        <v>0</v>
      </c>
      <c r="K64" s="5">
        <v>0</v>
      </c>
      <c r="L64" s="5">
        <v>0</v>
      </c>
      <c r="M64" s="5">
        <v>3.4</v>
      </c>
      <c r="N64">
        <v>232</v>
      </c>
      <c r="O64">
        <v>1088</v>
      </c>
      <c r="P64">
        <v>0.4</v>
      </c>
      <c r="Q64">
        <v>1</v>
      </c>
      <c r="R64" s="54">
        <v>3.8194444444444399E-2</v>
      </c>
      <c r="T64" s="91"/>
      <c r="U64" s="94"/>
      <c r="V64" s="90" t="str">
        <f t="shared" si="0"/>
        <v/>
      </c>
      <c r="W64" s="94"/>
      <c r="X64" s="91"/>
      <c r="Z64" s="5"/>
      <c r="AA64"/>
      <c r="AC64" s="5"/>
      <c r="AD64" s="54">
        <v>3.8194444444444399E-2</v>
      </c>
      <c r="AK64" s="307"/>
      <c r="AL64" s="5">
        <v>10.9</v>
      </c>
      <c r="AM64" s="5">
        <v>92</v>
      </c>
      <c r="AN64" s="5">
        <v>9.6999999999999993</v>
      </c>
      <c r="AO64" s="5">
        <v>10.9</v>
      </c>
      <c r="AP64" s="5">
        <v>2.9</v>
      </c>
      <c r="AQ64" s="5">
        <v>5</v>
      </c>
      <c r="AR64" s="5">
        <v>1026.5999999999999</v>
      </c>
      <c r="AS64" s="5">
        <v>0</v>
      </c>
      <c r="AT64" s="5">
        <v>0</v>
      </c>
      <c r="AU64" s="5">
        <v>1.8</v>
      </c>
      <c r="AZ64">
        <v>11</v>
      </c>
      <c r="BA64">
        <v>11.1</v>
      </c>
      <c r="BB64" s="55">
        <v>3.8194444444444399E-2</v>
      </c>
    </row>
    <row r="65" spans="2:54" x14ac:dyDescent="0.25">
      <c r="B65" s="5">
        <v>2</v>
      </c>
      <c r="C65" s="5">
        <v>92</v>
      </c>
      <c r="D65" s="5">
        <v>0.8</v>
      </c>
      <c r="E65" s="5">
        <v>2</v>
      </c>
      <c r="F65" s="5">
        <v>1.8</v>
      </c>
      <c r="G65" s="5">
        <v>2.2000000000000002</v>
      </c>
      <c r="H65" s="5">
        <v>1028.9000000000001</v>
      </c>
      <c r="I65" s="5">
        <v>0</v>
      </c>
      <c r="J65" s="5">
        <v>0</v>
      </c>
      <c r="K65" s="5">
        <v>0</v>
      </c>
      <c r="L65" s="5">
        <v>0</v>
      </c>
      <c r="M65" s="5">
        <v>3.4</v>
      </c>
      <c r="N65">
        <v>232</v>
      </c>
      <c r="O65">
        <v>1088</v>
      </c>
      <c r="P65">
        <v>0.4</v>
      </c>
      <c r="Q65">
        <v>1</v>
      </c>
      <c r="R65" s="54">
        <v>3.8888888888888903E-2</v>
      </c>
      <c r="T65" s="91"/>
      <c r="U65" s="94"/>
      <c r="V65" s="90" t="str">
        <f t="shared" si="0"/>
        <v/>
      </c>
      <c r="W65" s="94"/>
      <c r="X65" s="91"/>
      <c r="Z65" s="5"/>
      <c r="AA65"/>
      <c r="AC65" s="5">
        <v>29</v>
      </c>
      <c r="AD65" s="54">
        <v>3.8888888888888903E-2</v>
      </c>
      <c r="AK65" s="307"/>
      <c r="AL65" s="5">
        <v>10.9</v>
      </c>
      <c r="AM65" s="5">
        <v>92</v>
      </c>
      <c r="AN65" s="5">
        <v>9.6999999999999993</v>
      </c>
      <c r="AO65" s="5">
        <v>10.9</v>
      </c>
      <c r="AP65" s="5">
        <v>3.2</v>
      </c>
      <c r="AQ65" s="5">
        <v>4.7</v>
      </c>
      <c r="AR65" s="5">
        <v>1026.4000000000001</v>
      </c>
      <c r="AS65" s="5">
        <v>0</v>
      </c>
      <c r="AT65" s="5">
        <v>0</v>
      </c>
      <c r="AU65" s="5">
        <v>1.8</v>
      </c>
      <c r="AZ65">
        <v>11</v>
      </c>
      <c r="BA65">
        <v>11.1</v>
      </c>
      <c r="BB65" s="55">
        <v>3.8888888888888903E-2</v>
      </c>
    </row>
    <row r="66" spans="2:54" x14ac:dyDescent="0.25">
      <c r="B66" s="5">
        <v>2</v>
      </c>
      <c r="C66" s="5">
        <v>92</v>
      </c>
      <c r="D66" s="5">
        <v>0.8</v>
      </c>
      <c r="E66" s="5">
        <v>2</v>
      </c>
      <c r="F66" s="5">
        <v>1.8</v>
      </c>
      <c r="G66" s="5">
        <v>2.9</v>
      </c>
      <c r="H66" s="5">
        <v>1028.9000000000001</v>
      </c>
      <c r="I66" s="5">
        <v>0</v>
      </c>
      <c r="J66" s="5">
        <v>0</v>
      </c>
      <c r="K66" s="5">
        <v>0</v>
      </c>
      <c r="L66" s="5">
        <v>0</v>
      </c>
      <c r="M66" s="5">
        <v>3.4</v>
      </c>
      <c r="N66">
        <v>232</v>
      </c>
      <c r="O66">
        <v>1088</v>
      </c>
      <c r="P66">
        <v>0.4</v>
      </c>
      <c r="Q66">
        <v>1</v>
      </c>
      <c r="R66" s="54">
        <v>3.9583333333333297E-2</v>
      </c>
      <c r="T66" s="91"/>
      <c r="U66" s="94"/>
      <c r="V66" s="90" t="str">
        <f t="shared" si="0"/>
        <v/>
      </c>
      <c r="W66" s="94"/>
      <c r="X66" s="91"/>
      <c r="Z66" s="5"/>
      <c r="AA66"/>
      <c r="AC66" s="5"/>
      <c r="AD66" s="54">
        <v>3.9583333333333297E-2</v>
      </c>
      <c r="AK66" s="307"/>
      <c r="AL66" s="5">
        <v>10.9</v>
      </c>
      <c r="AM66" s="5">
        <v>92</v>
      </c>
      <c r="AN66" s="5">
        <v>9.6999999999999993</v>
      </c>
      <c r="AO66" s="5">
        <v>10.9</v>
      </c>
      <c r="AP66" s="5">
        <v>0</v>
      </c>
      <c r="AQ66" s="5">
        <v>2.5</v>
      </c>
      <c r="AR66" s="5">
        <v>1026.3</v>
      </c>
      <c r="AS66" s="5">
        <v>0</v>
      </c>
      <c r="AT66" s="5">
        <v>0</v>
      </c>
      <c r="AU66" s="5">
        <v>1.8</v>
      </c>
      <c r="AZ66">
        <v>11</v>
      </c>
      <c r="BA66">
        <v>11.1</v>
      </c>
      <c r="BB66" s="55">
        <v>3.9583333333333297E-2</v>
      </c>
    </row>
    <row r="67" spans="2:54" x14ac:dyDescent="0.25">
      <c r="B67" s="5">
        <v>2</v>
      </c>
      <c r="C67" s="5">
        <v>92</v>
      </c>
      <c r="D67" s="5">
        <v>0.8</v>
      </c>
      <c r="E67" s="5">
        <v>2</v>
      </c>
      <c r="F67" s="5">
        <v>1.8</v>
      </c>
      <c r="G67" s="5">
        <v>1.8</v>
      </c>
      <c r="H67" s="5">
        <v>1028.7</v>
      </c>
      <c r="I67" s="5">
        <v>0</v>
      </c>
      <c r="J67" s="5">
        <v>0</v>
      </c>
      <c r="K67" s="5">
        <v>0</v>
      </c>
      <c r="L67" s="5">
        <v>0</v>
      </c>
      <c r="M67" s="5">
        <v>3.4</v>
      </c>
      <c r="N67">
        <v>232</v>
      </c>
      <c r="O67">
        <v>1088</v>
      </c>
      <c r="P67">
        <v>0.4</v>
      </c>
      <c r="Q67">
        <v>1</v>
      </c>
      <c r="R67" s="54">
        <v>4.0277777777777801E-2</v>
      </c>
      <c r="T67" s="91"/>
      <c r="U67" s="94"/>
      <c r="V67" s="90" t="str">
        <f t="shared" si="0"/>
        <v/>
      </c>
      <c r="W67" s="94"/>
      <c r="X67" s="91"/>
      <c r="Z67" s="5"/>
      <c r="AA67"/>
      <c r="AC67" s="5">
        <v>30</v>
      </c>
      <c r="AD67" s="54">
        <v>4.0277777777777801E-2</v>
      </c>
      <c r="AK67" s="307"/>
      <c r="AL67" s="5">
        <v>10.9</v>
      </c>
      <c r="AM67" s="5">
        <v>92</v>
      </c>
      <c r="AN67" s="5">
        <v>9.6999999999999993</v>
      </c>
      <c r="AO67" s="5">
        <v>10.9</v>
      </c>
      <c r="AP67" s="5">
        <v>0</v>
      </c>
      <c r="AQ67" s="5">
        <v>2.2000000000000002</v>
      </c>
      <c r="AR67" s="5">
        <v>1026.4000000000001</v>
      </c>
      <c r="AS67" s="5">
        <v>0</v>
      </c>
      <c r="AT67" s="5">
        <v>0</v>
      </c>
      <c r="AU67" s="5">
        <v>1.8</v>
      </c>
      <c r="AZ67">
        <v>11</v>
      </c>
      <c r="BA67">
        <v>11.1</v>
      </c>
      <c r="BB67" s="55">
        <v>4.0277777777777801E-2</v>
      </c>
    </row>
    <row r="68" spans="2:54" x14ac:dyDescent="0.25">
      <c r="B68" s="5">
        <v>2</v>
      </c>
      <c r="C68" s="5">
        <v>92</v>
      </c>
      <c r="D68" s="5">
        <v>0.8</v>
      </c>
      <c r="E68" s="5">
        <v>2</v>
      </c>
      <c r="F68" s="5">
        <v>2.2000000000000002</v>
      </c>
      <c r="G68" s="5">
        <v>2.5</v>
      </c>
      <c r="H68" s="5">
        <v>1028.7</v>
      </c>
      <c r="I68" s="5">
        <v>0</v>
      </c>
      <c r="J68" s="5">
        <v>0</v>
      </c>
      <c r="K68" s="5">
        <v>0</v>
      </c>
      <c r="L68" s="5">
        <v>0</v>
      </c>
      <c r="M68" s="5">
        <v>3.4</v>
      </c>
      <c r="N68">
        <v>232</v>
      </c>
      <c r="O68">
        <v>1088</v>
      </c>
      <c r="P68">
        <v>0.4</v>
      </c>
      <c r="Q68">
        <v>1</v>
      </c>
      <c r="R68" s="54">
        <v>4.0972222222222202E-2</v>
      </c>
      <c r="T68" s="91"/>
      <c r="U68" s="94"/>
      <c r="V68" s="90" t="str">
        <f t="shared" si="0"/>
        <v/>
      </c>
      <c r="W68" s="94"/>
      <c r="X68" s="91"/>
      <c r="Z68" s="5"/>
      <c r="AA68"/>
      <c r="AC68" s="5"/>
      <c r="AD68" s="54">
        <v>4.0972222222222202E-2</v>
      </c>
      <c r="AK68" s="307"/>
      <c r="AL68" s="5">
        <v>10.9</v>
      </c>
      <c r="AM68" s="5">
        <v>92</v>
      </c>
      <c r="AN68" s="5">
        <v>9.6999999999999993</v>
      </c>
      <c r="AO68" s="5">
        <v>10.9</v>
      </c>
      <c r="AP68" s="5">
        <v>2.2000000000000002</v>
      </c>
      <c r="AQ68" s="5">
        <v>2.5</v>
      </c>
      <c r="AR68" s="5">
        <v>1026.5999999999999</v>
      </c>
      <c r="AS68" s="5">
        <v>0</v>
      </c>
      <c r="AT68" s="5">
        <v>0</v>
      </c>
      <c r="AU68" s="5">
        <v>1.9</v>
      </c>
      <c r="AZ68">
        <v>11</v>
      </c>
      <c r="BA68">
        <v>11.1</v>
      </c>
      <c r="BB68" s="55">
        <v>4.0972222222222202E-2</v>
      </c>
    </row>
    <row r="69" spans="2:54" x14ac:dyDescent="0.25">
      <c r="B69" s="5">
        <v>2.1</v>
      </c>
      <c r="C69" s="5">
        <v>92</v>
      </c>
      <c r="D69" s="5">
        <v>0.9</v>
      </c>
      <c r="E69" s="5">
        <v>2.1</v>
      </c>
      <c r="F69" s="5">
        <v>0</v>
      </c>
      <c r="G69" s="5">
        <v>2.9</v>
      </c>
      <c r="H69" s="5">
        <v>1028.9000000000001</v>
      </c>
      <c r="I69" s="5">
        <v>0</v>
      </c>
      <c r="J69" s="5">
        <v>0</v>
      </c>
      <c r="K69" s="5">
        <v>0</v>
      </c>
      <c r="L69" s="5">
        <v>0</v>
      </c>
      <c r="M69" s="5">
        <v>3.4</v>
      </c>
      <c r="N69">
        <v>232</v>
      </c>
      <c r="O69">
        <v>1088</v>
      </c>
      <c r="P69">
        <v>0.3</v>
      </c>
      <c r="Q69">
        <v>1</v>
      </c>
      <c r="R69" s="54">
        <v>4.1666666666666699E-2</v>
      </c>
      <c r="T69" s="91"/>
      <c r="U69" s="94"/>
      <c r="V69" s="90" t="str">
        <f t="shared" si="0"/>
        <v/>
      </c>
      <c r="W69" s="94"/>
      <c r="X69" s="91"/>
      <c r="Z69" s="5"/>
      <c r="AA69"/>
      <c r="AC69" s="5">
        <v>31</v>
      </c>
      <c r="AD69" s="54">
        <v>4.1666666666666699E-2</v>
      </c>
      <c r="AK69" s="307"/>
      <c r="AL69" s="5">
        <v>10.9</v>
      </c>
      <c r="AM69" s="5">
        <v>92</v>
      </c>
      <c r="AN69" s="5">
        <v>9.6999999999999993</v>
      </c>
      <c r="AO69" s="5">
        <v>10.9</v>
      </c>
      <c r="AP69" s="5">
        <v>0</v>
      </c>
      <c r="AQ69" s="5">
        <v>2.2000000000000002</v>
      </c>
      <c r="AR69" s="5">
        <v>1026.3</v>
      </c>
      <c r="AS69" s="5">
        <v>0</v>
      </c>
      <c r="AT69" s="5">
        <v>0</v>
      </c>
      <c r="AU69" s="5">
        <v>1.9</v>
      </c>
      <c r="AZ69">
        <v>11</v>
      </c>
      <c r="BA69">
        <v>11.1</v>
      </c>
      <c r="BB69" s="55">
        <v>4.1666666666666699E-2</v>
      </c>
    </row>
    <row r="70" spans="2:54" x14ac:dyDescent="0.25">
      <c r="B70" s="5">
        <v>2.1</v>
      </c>
      <c r="C70" s="5">
        <v>92</v>
      </c>
      <c r="D70" s="5">
        <v>0.9</v>
      </c>
      <c r="E70" s="5">
        <v>2.1</v>
      </c>
      <c r="F70" s="5">
        <v>2.2000000000000002</v>
      </c>
      <c r="G70" s="5">
        <v>2.5</v>
      </c>
      <c r="H70" s="5">
        <v>1028.8</v>
      </c>
      <c r="I70" s="5">
        <v>0</v>
      </c>
      <c r="J70" s="5">
        <v>0</v>
      </c>
      <c r="K70" s="5">
        <v>0</v>
      </c>
      <c r="L70" s="5">
        <v>0</v>
      </c>
      <c r="M70" s="5">
        <v>3.4</v>
      </c>
      <c r="N70">
        <v>232</v>
      </c>
      <c r="O70">
        <v>1088</v>
      </c>
      <c r="P70">
        <v>0.3</v>
      </c>
      <c r="Q70">
        <v>1</v>
      </c>
      <c r="R70" s="54">
        <v>4.2361111111111099E-2</v>
      </c>
      <c r="T70" s="91"/>
      <c r="U70" s="94"/>
      <c r="V70" s="90" t="str">
        <f t="shared" si="0"/>
        <v/>
      </c>
      <c r="W70" s="94"/>
      <c r="X70" s="91"/>
      <c r="Z70" s="5"/>
      <c r="AA70"/>
      <c r="AC70" s="5"/>
      <c r="AD70" s="54">
        <v>4.2361111111111099E-2</v>
      </c>
      <c r="AK70" s="307"/>
      <c r="AL70" s="5">
        <v>10.9</v>
      </c>
      <c r="AM70" s="5">
        <v>92</v>
      </c>
      <c r="AN70" s="5">
        <v>9.6999999999999993</v>
      </c>
      <c r="AO70" s="5">
        <v>10.9</v>
      </c>
      <c r="AP70" s="5">
        <v>0</v>
      </c>
      <c r="AQ70" s="5">
        <v>0</v>
      </c>
      <c r="AR70" s="5">
        <v>1026.5</v>
      </c>
      <c r="AS70" s="5">
        <v>0</v>
      </c>
      <c r="AT70" s="5">
        <v>0</v>
      </c>
      <c r="AU70" s="5">
        <v>1.9</v>
      </c>
      <c r="AZ70">
        <v>11</v>
      </c>
      <c r="BA70">
        <v>11.1</v>
      </c>
      <c r="BB70" s="55">
        <v>4.2361111111111099E-2</v>
      </c>
    </row>
    <row r="71" spans="2:54" x14ac:dyDescent="0.25">
      <c r="B71" s="5">
        <v>2.1</v>
      </c>
      <c r="C71" s="5">
        <v>92</v>
      </c>
      <c r="D71" s="5">
        <v>0.9</v>
      </c>
      <c r="E71" s="5">
        <v>2.1</v>
      </c>
      <c r="F71" s="5">
        <v>3.2</v>
      </c>
      <c r="G71" s="5">
        <v>3.2</v>
      </c>
      <c r="H71" s="5">
        <v>1028.8</v>
      </c>
      <c r="I71" s="5">
        <v>0</v>
      </c>
      <c r="J71" s="5">
        <v>0</v>
      </c>
      <c r="K71" s="5">
        <v>0</v>
      </c>
      <c r="L71" s="5">
        <v>0</v>
      </c>
      <c r="M71" s="5">
        <v>3.4</v>
      </c>
      <c r="N71">
        <v>232</v>
      </c>
      <c r="O71">
        <v>1088</v>
      </c>
      <c r="P71">
        <v>0.3</v>
      </c>
      <c r="Q71">
        <v>1.1000000000000001</v>
      </c>
      <c r="R71" s="54">
        <v>4.3055555555555597E-2</v>
      </c>
      <c r="T71" s="91"/>
      <c r="U71" s="94"/>
      <c r="V71" s="90" t="str">
        <f t="shared" si="0"/>
        <v/>
      </c>
      <c r="W71" s="94"/>
      <c r="X71" s="91"/>
      <c r="Z71" s="5"/>
      <c r="AA71"/>
      <c r="AC71" s="5"/>
      <c r="AD71" s="54">
        <v>4.3055555555555597E-2</v>
      </c>
      <c r="AK71" s="307"/>
      <c r="AL71" s="5">
        <v>10.9</v>
      </c>
      <c r="AM71" s="5">
        <v>92</v>
      </c>
      <c r="AN71" s="5">
        <v>9.6999999999999993</v>
      </c>
      <c r="AO71" s="5">
        <v>10.9</v>
      </c>
      <c r="AP71" s="5">
        <v>0</v>
      </c>
      <c r="AQ71" s="5">
        <v>4</v>
      </c>
      <c r="AR71" s="5">
        <v>1026.3</v>
      </c>
      <c r="AS71" s="5">
        <v>0</v>
      </c>
      <c r="AT71" s="5">
        <v>0</v>
      </c>
      <c r="AU71" s="5">
        <v>2</v>
      </c>
      <c r="AZ71">
        <v>11</v>
      </c>
      <c r="BA71">
        <v>11.1</v>
      </c>
      <c r="BB71" s="55">
        <v>4.3055555555555555E-2</v>
      </c>
    </row>
    <row r="72" spans="2:54" x14ac:dyDescent="0.25">
      <c r="B72" s="5">
        <v>2.1</v>
      </c>
      <c r="C72" s="5">
        <v>92</v>
      </c>
      <c r="D72" s="5">
        <v>0.9</v>
      </c>
      <c r="E72" s="5">
        <v>2.1</v>
      </c>
      <c r="F72" s="5">
        <v>1.8</v>
      </c>
      <c r="G72" s="5">
        <v>2.2000000000000002</v>
      </c>
      <c r="H72" s="5">
        <v>1028.5999999999999</v>
      </c>
      <c r="I72" s="5">
        <v>0</v>
      </c>
      <c r="J72" s="5">
        <v>0</v>
      </c>
      <c r="K72" s="5">
        <v>0</v>
      </c>
      <c r="L72" s="5">
        <v>0</v>
      </c>
      <c r="M72" s="5">
        <v>3.4</v>
      </c>
      <c r="N72">
        <v>232</v>
      </c>
      <c r="O72">
        <v>1088</v>
      </c>
      <c r="P72">
        <v>0.3</v>
      </c>
      <c r="Q72">
        <v>1</v>
      </c>
      <c r="R72" s="54">
        <v>4.3749999999999997E-2</v>
      </c>
      <c r="T72" s="91"/>
      <c r="U72" s="94"/>
      <c r="V72" s="90" t="str">
        <f t="shared" si="0"/>
        <v/>
      </c>
      <c r="W72" s="94"/>
      <c r="X72" s="91"/>
      <c r="Z72" s="5"/>
      <c r="AA72"/>
      <c r="AC72" s="373"/>
      <c r="AD72" s="54">
        <v>4.3749999999999997E-2</v>
      </c>
      <c r="AK72" s="307"/>
      <c r="AL72" s="5">
        <v>10.9</v>
      </c>
      <c r="AM72" s="5">
        <v>92</v>
      </c>
      <c r="AN72" s="5">
        <v>9.6999999999999993</v>
      </c>
      <c r="AO72" s="5">
        <v>10.9</v>
      </c>
      <c r="AP72" s="5">
        <v>1.8</v>
      </c>
      <c r="AQ72" s="5">
        <v>3.2</v>
      </c>
      <c r="AR72" s="5">
        <v>1026.5</v>
      </c>
      <c r="AS72" s="5">
        <v>0</v>
      </c>
      <c r="AT72" s="5">
        <v>0</v>
      </c>
      <c r="AU72" s="5">
        <v>2</v>
      </c>
      <c r="AZ72">
        <v>11</v>
      </c>
      <c r="BA72">
        <v>11.1</v>
      </c>
      <c r="BB72" s="55">
        <v>4.3749999999999997E-2</v>
      </c>
    </row>
    <row r="73" spans="2:54" x14ac:dyDescent="0.25">
      <c r="B73" s="5">
        <v>2.1</v>
      </c>
      <c r="C73" s="5">
        <v>92</v>
      </c>
      <c r="D73" s="5">
        <v>0.9</v>
      </c>
      <c r="E73" s="5">
        <v>2.1</v>
      </c>
      <c r="F73" s="5">
        <v>4</v>
      </c>
      <c r="G73" s="5">
        <v>5</v>
      </c>
      <c r="H73" s="5">
        <v>1028.5999999999999</v>
      </c>
      <c r="I73" s="5">
        <v>0</v>
      </c>
      <c r="J73" s="5">
        <v>0</v>
      </c>
      <c r="K73" s="5">
        <v>0</v>
      </c>
      <c r="L73" s="5">
        <v>0</v>
      </c>
      <c r="M73" s="5">
        <v>3.4</v>
      </c>
      <c r="N73">
        <v>232</v>
      </c>
      <c r="O73">
        <v>1088</v>
      </c>
      <c r="P73">
        <v>0.3</v>
      </c>
      <c r="Q73">
        <v>1</v>
      </c>
      <c r="R73" s="54">
        <v>4.4444444444444398E-2</v>
      </c>
      <c r="T73" s="91"/>
      <c r="U73" s="94"/>
      <c r="V73" s="90" t="str">
        <f t="shared" si="0"/>
        <v/>
      </c>
      <c r="W73" s="94"/>
      <c r="X73" s="91"/>
      <c r="Z73" s="5"/>
      <c r="AA73"/>
      <c r="AC73" s="373"/>
      <c r="AD73" s="54">
        <v>4.4444444444444398E-2</v>
      </c>
      <c r="AK73" s="307"/>
      <c r="AL73" s="5">
        <v>10.9</v>
      </c>
      <c r="AM73" s="5">
        <v>92</v>
      </c>
      <c r="AN73" s="5">
        <v>9.6999999999999993</v>
      </c>
      <c r="AO73" s="5">
        <v>10.9</v>
      </c>
      <c r="AP73" s="5">
        <v>0</v>
      </c>
      <c r="AQ73" s="5">
        <v>2.5</v>
      </c>
      <c r="AR73" s="5">
        <v>1026.5</v>
      </c>
      <c r="AS73" s="5">
        <v>0</v>
      </c>
      <c r="AT73" s="5">
        <v>0</v>
      </c>
      <c r="AU73" s="5">
        <v>1.4</v>
      </c>
      <c r="AZ73">
        <v>11</v>
      </c>
      <c r="BA73">
        <v>11.1</v>
      </c>
      <c r="BB73" s="55">
        <v>4.4444444444444398E-2</v>
      </c>
    </row>
    <row r="74" spans="2:54" x14ac:dyDescent="0.25">
      <c r="B74" s="5">
        <v>2.2000000000000002</v>
      </c>
      <c r="C74" s="5">
        <v>92</v>
      </c>
      <c r="D74" s="5">
        <v>1</v>
      </c>
      <c r="E74" s="5">
        <v>2.2000000000000002</v>
      </c>
      <c r="F74" s="5">
        <v>0</v>
      </c>
      <c r="G74" s="5">
        <v>1.8</v>
      </c>
      <c r="H74" s="5">
        <v>1028.5999999999999</v>
      </c>
      <c r="I74" s="5">
        <v>0</v>
      </c>
      <c r="J74" s="5">
        <v>0</v>
      </c>
      <c r="K74" s="5">
        <v>0</v>
      </c>
      <c r="L74" s="5">
        <v>0</v>
      </c>
      <c r="M74" s="5">
        <v>3.4</v>
      </c>
      <c r="N74">
        <v>232</v>
      </c>
      <c r="O74">
        <v>1088</v>
      </c>
      <c r="P74">
        <v>0.3</v>
      </c>
      <c r="Q74">
        <v>1</v>
      </c>
      <c r="R74" s="54">
        <v>4.5138888888888902E-2</v>
      </c>
      <c r="T74" s="91"/>
      <c r="U74" s="94"/>
      <c r="V74" s="90" t="str">
        <f t="shared" si="0"/>
        <v/>
      </c>
      <c r="W74" s="94"/>
      <c r="X74" s="91"/>
      <c r="Z74" s="5"/>
      <c r="AA74"/>
      <c r="AC74" s="373"/>
      <c r="AD74" s="54">
        <v>4.5138888888888902E-2</v>
      </c>
      <c r="AK74" s="307"/>
      <c r="AL74" s="5">
        <v>10.9</v>
      </c>
      <c r="AM74" s="5">
        <v>92</v>
      </c>
      <c r="AN74" s="5">
        <v>9.6999999999999993</v>
      </c>
      <c r="AO74" s="5">
        <v>10.9</v>
      </c>
      <c r="AP74" s="5">
        <v>0</v>
      </c>
      <c r="AQ74" s="5">
        <v>2.9</v>
      </c>
      <c r="AR74" s="5">
        <v>1026.5</v>
      </c>
      <c r="AS74" s="5">
        <v>0</v>
      </c>
      <c r="AT74" s="5">
        <v>0</v>
      </c>
      <c r="AU74" s="5">
        <v>1.4</v>
      </c>
      <c r="AZ74">
        <v>11</v>
      </c>
      <c r="BA74">
        <v>11.1</v>
      </c>
      <c r="BB74" s="55">
        <v>4.5138888888888902E-2</v>
      </c>
    </row>
    <row r="75" spans="2:54" x14ac:dyDescent="0.25">
      <c r="B75" s="5">
        <v>2.1</v>
      </c>
      <c r="C75" s="5">
        <v>92</v>
      </c>
      <c r="D75" s="5">
        <v>0.9</v>
      </c>
      <c r="E75" s="5">
        <v>2.1</v>
      </c>
      <c r="F75" s="5">
        <v>0</v>
      </c>
      <c r="G75" s="5">
        <v>0</v>
      </c>
      <c r="H75" s="5">
        <v>1028.9000000000001</v>
      </c>
      <c r="I75" s="5">
        <v>0</v>
      </c>
      <c r="J75" s="5">
        <v>0</v>
      </c>
      <c r="K75" s="5">
        <v>0</v>
      </c>
      <c r="L75" s="5">
        <v>0</v>
      </c>
      <c r="M75" s="5">
        <v>3.4</v>
      </c>
      <c r="N75">
        <v>232</v>
      </c>
      <c r="O75">
        <v>1088</v>
      </c>
      <c r="P75">
        <v>0.3</v>
      </c>
      <c r="Q75">
        <v>1</v>
      </c>
      <c r="R75" s="54">
        <v>4.5833333333333302E-2</v>
      </c>
      <c r="T75" s="91"/>
      <c r="U75" s="94"/>
      <c r="V75" s="90" t="str">
        <f t="shared" ref="V75:V138" si="3">IF($K75&gt;0,1,"")</f>
        <v/>
      </c>
      <c r="W75" s="94"/>
      <c r="X75" s="91"/>
      <c r="Z75" s="5"/>
      <c r="AA75"/>
      <c r="AC75" s="373"/>
      <c r="AD75" s="54">
        <v>4.5833333333333302E-2</v>
      </c>
      <c r="AK75" s="307"/>
      <c r="AL75" s="5">
        <v>10.9</v>
      </c>
      <c r="AM75" s="5">
        <v>92</v>
      </c>
      <c r="AN75" s="5">
        <v>9.6999999999999993</v>
      </c>
      <c r="AO75" s="5">
        <v>10.9</v>
      </c>
      <c r="AP75" s="5">
        <v>0</v>
      </c>
      <c r="AQ75" s="5">
        <v>5.8</v>
      </c>
      <c r="AR75" s="5">
        <v>1026.4000000000001</v>
      </c>
      <c r="AS75" s="5">
        <v>0</v>
      </c>
      <c r="AT75" s="5">
        <v>0</v>
      </c>
      <c r="AU75" s="5">
        <v>1.4</v>
      </c>
      <c r="AZ75">
        <v>10.9</v>
      </c>
      <c r="BA75">
        <v>11.1</v>
      </c>
      <c r="BB75" s="55">
        <v>4.5833333333333302E-2</v>
      </c>
    </row>
    <row r="76" spans="2:54" x14ac:dyDescent="0.25">
      <c r="B76" s="5">
        <v>2.1</v>
      </c>
      <c r="C76" s="5">
        <v>92</v>
      </c>
      <c r="D76" s="5">
        <v>0.9</v>
      </c>
      <c r="E76" s="5">
        <v>2.1</v>
      </c>
      <c r="F76" s="5">
        <v>0</v>
      </c>
      <c r="G76" s="5">
        <v>0</v>
      </c>
      <c r="H76" s="5">
        <v>1028.8</v>
      </c>
      <c r="I76" s="5">
        <v>0</v>
      </c>
      <c r="J76" s="5">
        <v>0</v>
      </c>
      <c r="K76" s="5">
        <v>0</v>
      </c>
      <c r="L76" s="5">
        <v>0</v>
      </c>
      <c r="M76" s="5">
        <v>3.4</v>
      </c>
      <c r="N76">
        <v>232</v>
      </c>
      <c r="O76">
        <v>1088</v>
      </c>
      <c r="P76">
        <v>0.4</v>
      </c>
      <c r="Q76">
        <v>1</v>
      </c>
      <c r="R76" s="54">
        <v>4.65277777777778E-2</v>
      </c>
      <c r="T76" s="91"/>
      <c r="U76" s="94"/>
      <c r="V76" s="90" t="str">
        <f t="shared" si="3"/>
        <v/>
      </c>
      <c r="W76" s="94"/>
      <c r="X76" s="91"/>
      <c r="Z76" s="5"/>
      <c r="AA76"/>
      <c r="AC76" s="373"/>
      <c r="AD76" s="54">
        <v>4.65277777777778E-2</v>
      </c>
      <c r="AK76" s="307"/>
      <c r="AL76" s="5">
        <v>10.9</v>
      </c>
      <c r="AM76" s="5">
        <v>92</v>
      </c>
      <c r="AN76" s="5">
        <v>9.6999999999999993</v>
      </c>
      <c r="AO76" s="5">
        <v>10.9</v>
      </c>
      <c r="AP76" s="5">
        <v>0</v>
      </c>
      <c r="AQ76" s="5">
        <v>2.9</v>
      </c>
      <c r="AR76" s="5">
        <v>1026.5</v>
      </c>
      <c r="AS76" s="5">
        <v>0</v>
      </c>
      <c r="AT76" s="5">
        <v>0</v>
      </c>
      <c r="AU76" s="5">
        <v>1.4</v>
      </c>
      <c r="AZ76">
        <v>10.9</v>
      </c>
      <c r="BA76">
        <v>11</v>
      </c>
      <c r="BB76" s="55">
        <v>4.65277777777778E-2</v>
      </c>
    </row>
    <row r="77" spans="2:54" x14ac:dyDescent="0.25">
      <c r="B77" s="5">
        <v>2</v>
      </c>
      <c r="C77" s="5">
        <v>92</v>
      </c>
      <c r="D77" s="5">
        <v>0.8</v>
      </c>
      <c r="E77" s="5">
        <v>2</v>
      </c>
      <c r="F77" s="5">
        <v>0</v>
      </c>
      <c r="G77" s="5">
        <v>1.8</v>
      </c>
      <c r="H77" s="5">
        <v>1028.7</v>
      </c>
      <c r="I77" s="5">
        <v>0</v>
      </c>
      <c r="J77" s="5">
        <v>0</v>
      </c>
      <c r="K77" s="5">
        <v>0</v>
      </c>
      <c r="L77" s="5">
        <v>0</v>
      </c>
      <c r="M77" s="5">
        <v>3.4</v>
      </c>
      <c r="N77">
        <v>232</v>
      </c>
      <c r="O77">
        <v>1088</v>
      </c>
      <c r="P77">
        <v>0.4</v>
      </c>
      <c r="Q77">
        <v>1</v>
      </c>
      <c r="R77" s="54">
        <v>4.72222222222222E-2</v>
      </c>
      <c r="T77" s="91"/>
      <c r="U77" s="94"/>
      <c r="V77" s="90" t="str">
        <f t="shared" si="3"/>
        <v/>
      </c>
      <c r="W77" s="94"/>
      <c r="X77" s="91"/>
      <c r="Z77" s="5"/>
      <c r="AA77"/>
      <c r="AC77" s="373"/>
      <c r="AD77" s="54">
        <v>4.72222222222222E-2</v>
      </c>
      <c r="AK77" s="307"/>
      <c r="AL77" s="5">
        <v>10.8</v>
      </c>
      <c r="AM77" s="5">
        <v>92</v>
      </c>
      <c r="AN77" s="5">
        <v>9.6</v>
      </c>
      <c r="AO77" s="5">
        <v>10.8</v>
      </c>
      <c r="AP77" s="5">
        <v>0</v>
      </c>
      <c r="AQ77" s="5">
        <v>2.2000000000000002</v>
      </c>
      <c r="AR77" s="5">
        <v>1026.3</v>
      </c>
      <c r="AS77" s="5">
        <v>0</v>
      </c>
      <c r="AT77" s="5">
        <v>0</v>
      </c>
      <c r="AU77" s="5">
        <v>1.4</v>
      </c>
      <c r="AZ77">
        <v>10.9</v>
      </c>
      <c r="BA77">
        <v>11</v>
      </c>
      <c r="BB77" s="55">
        <v>4.72222222222222E-2</v>
      </c>
    </row>
    <row r="78" spans="2:54" x14ac:dyDescent="0.25">
      <c r="B78" s="5">
        <v>1.9</v>
      </c>
      <c r="C78" s="5">
        <v>92</v>
      </c>
      <c r="D78" s="5">
        <v>0.7</v>
      </c>
      <c r="E78" s="5">
        <v>1.9</v>
      </c>
      <c r="F78" s="5">
        <v>0</v>
      </c>
      <c r="G78" s="5">
        <v>0</v>
      </c>
      <c r="H78" s="5">
        <v>1028.9000000000001</v>
      </c>
      <c r="I78" s="5">
        <v>0</v>
      </c>
      <c r="J78" s="5">
        <v>0</v>
      </c>
      <c r="K78" s="5">
        <v>0</v>
      </c>
      <c r="L78" s="5">
        <v>0</v>
      </c>
      <c r="M78" s="5">
        <v>3.4</v>
      </c>
      <c r="N78">
        <v>232</v>
      </c>
      <c r="O78">
        <v>1088</v>
      </c>
      <c r="P78">
        <v>0.3</v>
      </c>
      <c r="Q78">
        <v>1</v>
      </c>
      <c r="R78" s="54">
        <v>4.7916666666666698E-2</v>
      </c>
      <c r="T78" s="91"/>
      <c r="U78" s="94"/>
      <c r="V78" s="90" t="str">
        <f t="shared" si="3"/>
        <v/>
      </c>
      <c r="W78" s="94"/>
      <c r="X78" s="91"/>
      <c r="Z78" s="5"/>
      <c r="AA78"/>
      <c r="AC78" s="373"/>
      <c r="AD78" s="54">
        <v>4.7916666666666698E-2</v>
      </c>
      <c r="AK78" s="307"/>
      <c r="AL78" s="5">
        <v>10.8</v>
      </c>
      <c r="AM78" s="5">
        <v>92</v>
      </c>
      <c r="AN78" s="5">
        <v>9.6</v>
      </c>
      <c r="AO78" s="5">
        <v>10.8</v>
      </c>
      <c r="AP78" s="5">
        <v>0</v>
      </c>
      <c r="AQ78" s="5">
        <v>2.9</v>
      </c>
      <c r="AR78" s="5">
        <v>1026.5999999999999</v>
      </c>
      <c r="AS78" s="5">
        <v>0</v>
      </c>
      <c r="AT78" s="5">
        <v>0</v>
      </c>
      <c r="AU78" s="5">
        <v>1.4</v>
      </c>
      <c r="AZ78">
        <v>10.9</v>
      </c>
      <c r="BA78">
        <v>11</v>
      </c>
      <c r="BB78" s="55">
        <v>4.7916666666666698E-2</v>
      </c>
    </row>
    <row r="79" spans="2:54" x14ac:dyDescent="0.25">
      <c r="B79" s="5">
        <v>1.9</v>
      </c>
      <c r="C79" s="5">
        <v>92</v>
      </c>
      <c r="D79" s="5">
        <v>0.7</v>
      </c>
      <c r="E79" s="5">
        <v>1.9</v>
      </c>
      <c r="F79" s="5">
        <v>0</v>
      </c>
      <c r="G79" s="5">
        <v>2.2000000000000002</v>
      </c>
      <c r="H79" s="5">
        <v>1028.7</v>
      </c>
      <c r="I79" s="5">
        <v>0</v>
      </c>
      <c r="J79" s="5">
        <v>0</v>
      </c>
      <c r="K79" s="5">
        <v>0</v>
      </c>
      <c r="L79" s="5">
        <v>0</v>
      </c>
      <c r="M79" s="5">
        <v>3.4</v>
      </c>
      <c r="N79">
        <v>232</v>
      </c>
      <c r="O79">
        <v>1088</v>
      </c>
      <c r="P79">
        <v>0.3</v>
      </c>
      <c r="Q79">
        <v>1</v>
      </c>
      <c r="R79" s="54">
        <v>4.8611111111111098E-2</v>
      </c>
      <c r="T79" s="91"/>
      <c r="U79" s="94"/>
      <c r="V79" s="90" t="str">
        <f t="shared" si="3"/>
        <v/>
      </c>
      <c r="W79" s="94"/>
      <c r="X79" s="91"/>
      <c r="Z79" s="5"/>
      <c r="AA79"/>
      <c r="AC79" s="373"/>
      <c r="AD79" s="54">
        <v>4.8611111111111098E-2</v>
      </c>
      <c r="AK79" s="307"/>
      <c r="AL79" s="5">
        <v>10.8</v>
      </c>
      <c r="AM79" s="5">
        <v>92</v>
      </c>
      <c r="AN79" s="5">
        <v>9.6</v>
      </c>
      <c r="AO79" s="5">
        <v>10.8</v>
      </c>
      <c r="AP79" s="5">
        <v>1.8</v>
      </c>
      <c r="AQ79" s="5">
        <v>2.5</v>
      </c>
      <c r="AR79" s="5">
        <v>1026.4000000000001</v>
      </c>
      <c r="AS79" s="5">
        <v>0</v>
      </c>
      <c r="AT79" s="5">
        <v>0</v>
      </c>
      <c r="AU79" s="5">
        <v>2.5</v>
      </c>
      <c r="AZ79">
        <v>10.9</v>
      </c>
      <c r="BA79">
        <v>11</v>
      </c>
      <c r="BB79" s="55">
        <v>4.8611111111111098E-2</v>
      </c>
    </row>
    <row r="80" spans="2:54" x14ac:dyDescent="0.25">
      <c r="B80" s="5">
        <v>1.9</v>
      </c>
      <c r="C80" s="5">
        <v>92</v>
      </c>
      <c r="D80" s="5">
        <v>0.7</v>
      </c>
      <c r="E80" s="5">
        <v>1.9</v>
      </c>
      <c r="F80" s="5">
        <v>1.8</v>
      </c>
      <c r="G80" s="5">
        <v>1.8</v>
      </c>
      <c r="H80" s="5">
        <v>1028.5999999999999</v>
      </c>
      <c r="I80" s="5">
        <v>0</v>
      </c>
      <c r="J80" s="5">
        <v>0</v>
      </c>
      <c r="K80" s="5">
        <v>0</v>
      </c>
      <c r="L80" s="5">
        <v>0</v>
      </c>
      <c r="M80" s="5">
        <v>3.4</v>
      </c>
      <c r="N80">
        <v>232</v>
      </c>
      <c r="O80">
        <v>1088</v>
      </c>
      <c r="P80">
        <v>0.3</v>
      </c>
      <c r="Q80">
        <v>1</v>
      </c>
      <c r="R80" s="54">
        <v>4.9305555555555602E-2</v>
      </c>
      <c r="T80" s="91"/>
      <c r="U80" s="94"/>
      <c r="V80" s="90" t="str">
        <f t="shared" si="3"/>
        <v/>
      </c>
      <c r="W80" s="94"/>
      <c r="X80" s="91"/>
      <c r="Z80" s="5"/>
      <c r="AA80"/>
      <c r="AC80" s="373"/>
      <c r="AD80" s="54">
        <v>4.9305555555555602E-2</v>
      </c>
      <c r="AK80" s="307"/>
      <c r="AL80" s="5">
        <v>10.8</v>
      </c>
      <c r="AM80" s="5">
        <v>92</v>
      </c>
      <c r="AN80" s="5">
        <v>9.6</v>
      </c>
      <c r="AO80" s="5">
        <v>10.8</v>
      </c>
      <c r="AP80" s="5">
        <v>2.2000000000000002</v>
      </c>
      <c r="AQ80" s="5">
        <v>3.6</v>
      </c>
      <c r="AR80" s="5">
        <v>1026.5</v>
      </c>
      <c r="AS80" s="5">
        <v>0</v>
      </c>
      <c r="AT80" s="5">
        <v>0</v>
      </c>
      <c r="AU80" s="5">
        <v>2.5</v>
      </c>
      <c r="AZ80">
        <v>10.9</v>
      </c>
      <c r="BA80">
        <v>11</v>
      </c>
      <c r="BB80" s="55">
        <v>4.9305555555555602E-2</v>
      </c>
    </row>
    <row r="81" spans="2:54" x14ac:dyDescent="0.25">
      <c r="B81" s="5">
        <v>1.9</v>
      </c>
      <c r="C81" s="5">
        <v>92</v>
      </c>
      <c r="D81" s="5">
        <v>0.7</v>
      </c>
      <c r="E81" s="5">
        <v>1.9</v>
      </c>
      <c r="F81" s="5">
        <v>0</v>
      </c>
      <c r="G81" s="5">
        <v>1.8</v>
      </c>
      <c r="H81" s="5">
        <v>1028.8</v>
      </c>
      <c r="I81" s="5">
        <v>0</v>
      </c>
      <c r="J81" s="5">
        <v>0</v>
      </c>
      <c r="K81" s="5">
        <v>0</v>
      </c>
      <c r="L81" s="5">
        <v>0</v>
      </c>
      <c r="M81" s="5">
        <v>3.4</v>
      </c>
      <c r="N81">
        <v>232</v>
      </c>
      <c r="O81">
        <v>1088</v>
      </c>
      <c r="P81">
        <v>0.3</v>
      </c>
      <c r="Q81">
        <v>1</v>
      </c>
      <c r="R81" s="54">
        <v>0.05</v>
      </c>
      <c r="T81" s="91"/>
      <c r="U81" s="94"/>
      <c r="V81" s="90" t="str">
        <f t="shared" si="3"/>
        <v/>
      </c>
      <c r="W81" s="94"/>
      <c r="X81" s="91"/>
      <c r="Z81" s="5"/>
      <c r="AA81"/>
      <c r="AC81" s="373"/>
      <c r="AD81" s="54">
        <v>0.05</v>
      </c>
      <c r="AK81" s="307"/>
      <c r="AL81" s="5">
        <v>10.8</v>
      </c>
      <c r="AM81" s="5">
        <v>92</v>
      </c>
      <c r="AN81" s="5">
        <v>9.6</v>
      </c>
      <c r="AO81" s="5">
        <v>10.8</v>
      </c>
      <c r="AP81" s="5">
        <v>4</v>
      </c>
      <c r="AQ81" s="5">
        <v>4.3</v>
      </c>
      <c r="AR81" s="5">
        <v>1026.5999999999999</v>
      </c>
      <c r="AS81" s="5">
        <v>0</v>
      </c>
      <c r="AT81" s="5">
        <v>0</v>
      </c>
      <c r="AU81" s="5">
        <v>2.5</v>
      </c>
      <c r="AZ81">
        <v>10.9</v>
      </c>
      <c r="BA81">
        <v>11</v>
      </c>
      <c r="BB81" s="55">
        <v>0.05</v>
      </c>
    </row>
    <row r="82" spans="2:54" x14ac:dyDescent="0.25">
      <c r="B82" s="5">
        <v>1.9</v>
      </c>
      <c r="C82" s="5">
        <v>92</v>
      </c>
      <c r="D82" s="5">
        <v>0.7</v>
      </c>
      <c r="E82" s="5">
        <v>1.9</v>
      </c>
      <c r="F82" s="5">
        <v>2.2000000000000002</v>
      </c>
      <c r="G82" s="5">
        <v>2.2000000000000002</v>
      </c>
      <c r="H82" s="5">
        <v>1028.7</v>
      </c>
      <c r="I82" s="5">
        <v>0</v>
      </c>
      <c r="J82" s="5">
        <v>0</v>
      </c>
      <c r="K82" s="5">
        <v>0</v>
      </c>
      <c r="L82" s="5">
        <v>0</v>
      </c>
      <c r="M82" s="5">
        <v>3.4</v>
      </c>
      <c r="N82">
        <v>232</v>
      </c>
      <c r="O82">
        <v>1088</v>
      </c>
      <c r="P82">
        <v>0.2</v>
      </c>
      <c r="Q82">
        <v>1</v>
      </c>
      <c r="R82" s="54">
        <v>5.0694444444444403E-2</v>
      </c>
      <c r="T82" s="91"/>
      <c r="U82" s="94"/>
      <c r="V82" s="90" t="str">
        <f t="shared" si="3"/>
        <v/>
      </c>
      <c r="W82" s="94"/>
      <c r="X82" s="91"/>
      <c r="Z82" s="5"/>
      <c r="AA82"/>
      <c r="AC82" s="373"/>
      <c r="AD82" s="54">
        <v>5.0694444444444403E-2</v>
      </c>
      <c r="AK82" s="307"/>
      <c r="AL82" s="5">
        <v>10.8</v>
      </c>
      <c r="AM82" s="5">
        <v>92</v>
      </c>
      <c r="AN82" s="5">
        <v>9.6</v>
      </c>
      <c r="AO82" s="5">
        <v>10.8</v>
      </c>
      <c r="AP82" s="5">
        <v>0</v>
      </c>
      <c r="AQ82" s="5">
        <v>0</v>
      </c>
      <c r="AR82" s="5">
        <v>1026.5</v>
      </c>
      <c r="AS82" s="5">
        <v>0</v>
      </c>
      <c r="AT82" s="5">
        <v>0</v>
      </c>
      <c r="AU82" s="5">
        <v>2.5</v>
      </c>
      <c r="AZ82">
        <v>10.9</v>
      </c>
      <c r="BA82">
        <v>11</v>
      </c>
      <c r="BB82" s="55">
        <v>5.0694444444444403E-2</v>
      </c>
    </row>
    <row r="83" spans="2:54" x14ac:dyDescent="0.25">
      <c r="B83" s="5">
        <v>2</v>
      </c>
      <c r="C83" s="5">
        <v>92</v>
      </c>
      <c r="D83" s="5">
        <v>0.8</v>
      </c>
      <c r="E83" s="5">
        <v>2</v>
      </c>
      <c r="F83" s="5">
        <v>3.2</v>
      </c>
      <c r="G83" s="5">
        <v>3.2</v>
      </c>
      <c r="H83" s="5">
        <v>1028.5999999999999</v>
      </c>
      <c r="I83" s="5">
        <v>0</v>
      </c>
      <c r="J83" s="5">
        <v>0</v>
      </c>
      <c r="K83" s="5">
        <v>0</v>
      </c>
      <c r="L83" s="5">
        <v>0</v>
      </c>
      <c r="M83" s="5">
        <v>3.4</v>
      </c>
      <c r="N83">
        <v>232</v>
      </c>
      <c r="O83">
        <v>1088</v>
      </c>
      <c r="P83">
        <v>0.2</v>
      </c>
      <c r="Q83">
        <v>1</v>
      </c>
      <c r="R83" s="54">
        <v>5.1388888888888901E-2</v>
      </c>
      <c r="T83" s="91"/>
      <c r="U83" s="94"/>
      <c r="V83" s="90" t="str">
        <f t="shared" si="3"/>
        <v/>
      </c>
      <c r="W83" s="94"/>
      <c r="X83" s="91"/>
      <c r="Z83" s="5"/>
      <c r="AA83"/>
      <c r="AC83" s="373"/>
      <c r="AD83" s="54">
        <v>5.1388888888888901E-2</v>
      </c>
      <c r="AK83" s="307"/>
      <c r="AL83" s="5">
        <v>10.8</v>
      </c>
      <c r="AM83" s="5">
        <v>92</v>
      </c>
      <c r="AN83" s="5">
        <v>9.6</v>
      </c>
      <c r="AO83" s="5">
        <v>10.8</v>
      </c>
      <c r="AP83" s="5">
        <v>0</v>
      </c>
      <c r="AQ83" s="5">
        <v>3.2</v>
      </c>
      <c r="AR83" s="5">
        <v>1026.4000000000001</v>
      </c>
      <c r="AS83" s="5">
        <v>0</v>
      </c>
      <c r="AT83" s="5">
        <v>0</v>
      </c>
      <c r="AU83" s="5">
        <v>2.5</v>
      </c>
      <c r="AZ83">
        <v>10.8</v>
      </c>
      <c r="BA83">
        <v>11</v>
      </c>
      <c r="BB83" s="55">
        <v>5.1388888888888901E-2</v>
      </c>
    </row>
    <row r="84" spans="2:54" x14ac:dyDescent="0.25">
      <c r="B84" s="5">
        <v>2</v>
      </c>
      <c r="C84" s="5">
        <v>92</v>
      </c>
      <c r="D84" s="5">
        <v>0.8</v>
      </c>
      <c r="E84" s="5">
        <v>2</v>
      </c>
      <c r="F84" s="5">
        <v>2.5</v>
      </c>
      <c r="G84" s="5">
        <v>3.6</v>
      </c>
      <c r="H84" s="5">
        <v>1028.8</v>
      </c>
      <c r="I84" s="5">
        <v>0</v>
      </c>
      <c r="J84" s="5">
        <v>0</v>
      </c>
      <c r="K84" s="5">
        <v>0</v>
      </c>
      <c r="L84" s="5">
        <v>0</v>
      </c>
      <c r="M84" s="5">
        <v>3.4</v>
      </c>
      <c r="N84">
        <v>232</v>
      </c>
      <c r="O84">
        <v>1088</v>
      </c>
      <c r="P84">
        <v>0.2</v>
      </c>
      <c r="Q84">
        <v>1</v>
      </c>
      <c r="R84" s="54">
        <v>5.2083333333333301E-2</v>
      </c>
      <c r="T84" s="91"/>
      <c r="U84" s="94"/>
      <c r="V84" s="90" t="str">
        <f t="shared" si="3"/>
        <v/>
      </c>
      <c r="W84" s="94"/>
      <c r="X84" s="91"/>
      <c r="Z84" s="5"/>
      <c r="AA84"/>
      <c r="AC84" s="373"/>
      <c r="AD84" s="54">
        <v>5.2083333333333301E-2</v>
      </c>
      <c r="AK84" s="307"/>
      <c r="AL84" s="5">
        <v>10.8</v>
      </c>
      <c r="AM84" s="5">
        <v>92</v>
      </c>
      <c r="AN84" s="5">
        <v>9.6</v>
      </c>
      <c r="AO84" s="5">
        <v>10.8</v>
      </c>
      <c r="AP84" s="5">
        <v>2.9</v>
      </c>
      <c r="AQ84" s="5">
        <v>4</v>
      </c>
      <c r="AR84" s="5">
        <v>1026.5999999999999</v>
      </c>
      <c r="AS84" s="5">
        <v>0</v>
      </c>
      <c r="AT84" s="5">
        <v>0</v>
      </c>
      <c r="AU84" s="5">
        <v>2.6</v>
      </c>
      <c r="AZ84">
        <v>10.8</v>
      </c>
      <c r="BA84">
        <v>11</v>
      </c>
      <c r="BB84" s="55">
        <v>5.2083333333333301E-2</v>
      </c>
    </row>
    <row r="85" spans="2:54" x14ac:dyDescent="0.25">
      <c r="B85" s="5">
        <v>2.1</v>
      </c>
      <c r="C85" s="5">
        <v>92</v>
      </c>
      <c r="D85" s="5">
        <v>0.9</v>
      </c>
      <c r="E85" s="5">
        <v>2.1</v>
      </c>
      <c r="F85" s="5">
        <v>3.6</v>
      </c>
      <c r="G85" s="5">
        <v>3.6</v>
      </c>
      <c r="H85" s="5">
        <v>1028.9000000000001</v>
      </c>
      <c r="I85" s="5">
        <v>0</v>
      </c>
      <c r="J85" s="5">
        <v>0</v>
      </c>
      <c r="K85" s="5">
        <v>0</v>
      </c>
      <c r="L85" s="5">
        <v>0</v>
      </c>
      <c r="M85" s="5">
        <v>3.4</v>
      </c>
      <c r="N85">
        <v>232</v>
      </c>
      <c r="O85">
        <v>1088</v>
      </c>
      <c r="P85">
        <v>0.2</v>
      </c>
      <c r="Q85">
        <v>1</v>
      </c>
      <c r="R85" s="54">
        <v>5.2777777777777798E-2</v>
      </c>
      <c r="T85" s="91"/>
      <c r="U85" s="94"/>
      <c r="V85" s="90" t="str">
        <f t="shared" si="3"/>
        <v/>
      </c>
      <c r="W85" s="94"/>
      <c r="X85" s="91"/>
      <c r="Z85" s="5"/>
      <c r="AA85"/>
      <c r="AC85" s="373"/>
      <c r="AD85" s="54">
        <v>5.2777777777777798E-2</v>
      </c>
      <c r="AK85" s="307"/>
      <c r="AL85" s="5">
        <v>10.8</v>
      </c>
      <c r="AM85" s="5">
        <v>92</v>
      </c>
      <c r="AN85" s="5">
        <v>9.6</v>
      </c>
      <c r="AO85" s="5">
        <v>10.8</v>
      </c>
      <c r="AP85" s="5">
        <v>4.7</v>
      </c>
      <c r="AQ85" s="5">
        <v>4.7</v>
      </c>
      <c r="AR85" s="5">
        <v>1026.5999999999999</v>
      </c>
      <c r="AS85" s="5">
        <v>0</v>
      </c>
      <c r="AT85" s="5">
        <v>0</v>
      </c>
      <c r="AU85" s="5">
        <v>2.6</v>
      </c>
      <c r="AZ85">
        <v>10.9</v>
      </c>
      <c r="BA85">
        <v>11</v>
      </c>
      <c r="BB85" s="55">
        <v>5.2777777777777798E-2</v>
      </c>
    </row>
    <row r="86" spans="2:54" x14ac:dyDescent="0.25">
      <c r="B86" s="5">
        <v>2.1</v>
      </c>
      <c r="C86" s="5">
        <v>92</v>
      </c>
      <c r="D86" s="5">
        <v>0.9</v>
      </c>
      <c r="E86" s="5">
        <v>2.1</v>
      </c>
      <c r="F86" s="5">
        <v>3.6</v>
      </c>
      <c r="G86" s="5">
        <v>4.7</v>
      </c>
      <c r="H86" s="5">
        <v>1028.5999999999999</v>
      </c>
      <c r="I86" s="5">
        <v>0</v>
      </c>
      <c r="J86" s="5">
        <v>0</v>
      </c>
      <c r="K86" s="5">
        <v>0</v>
      </c>
      <c r="L86" s="5">
        <v>0</v>
      </c>
      <c r="M86" s="5">
        <v>3.4</v>
      </c>
      <c r="N86">
        <v>232</v>
      </c>
      <c r="O86">
        <v>1088</v>
      </c>
      <c r="P86">
        <v>0.2</v>
      </c>
      <c r="Q86">
        <v>1</v>
      </c>
      <c r="R86" s="54">
        <v>5.3472222222222199E-2</v>
      </c>
      <c r="T86" s="91"/>
      <c r="U86" s="94"/>
      <c r="V86" s="90" t="str">
        <f t="shared" si="3"/>
        <v/>
      </c>
      <c r="W86" s="94"/>
      <c r="X86" s="91"/>
      <c r="Z86" s="5"/>
      <c r="AA86"/>
      <c r="AC86" s="373"/>
      <c r="AD86" s="54">
        <v>5.3472222222222199E-2</v>
      </c>
      <c r="AK86" s="307"/>
      <c r="AL86" s="5">
        <v>10.8</v>
      </c>
      <c r="AM86" s="5">
        <v>92</v>
      </c>
      <c r="AN86" s="5">
        <v>9.6</v>
      </c>
      <c r="AO86" s="5">
        <v>10.8</v>
      </c>
      <c r="AP86" s="5">
        <v>5</v>
      </c>
      <c r="AQ86" s="5">
        <v>5</v>
      </c>
      <c r="AR86" s="5">
        <v>1026.5</v>
      </c>
      <c r="AS86" s="5">
        <v>0</v>
      </c>
      <c r="AT86" s="5">
        <v>0</v>
      </c>
      <c r="AU86" s="5">
        <v>2.6</v>
      </c>
      <c r="AZ86">
        <v>10.8</v>
      </c>
      <c r="BA86">
        <v>11</v>
      </c>
      <c r="BB86" s="55">
        <v>5.3472222222222199E-2</v>
      </c>
    </row>
    <row r="87" spans="2:54" x14ac:dyDescent="0.25">
      <c r="B87" s="5">
        <v>2.2000000000000002</v>
      </c>
      <c r="C87" s="5">
        <v>92</v>
      </c>
      <c r="D87" s="5">
        <v>1</v>
      </c>
      <c r="E87" s="5">
        <v>2.2000000000000002</v>
      </c>
      <c r="F87" s="5">
        <v>2.5</v>
      </c>
      <c r="G87" s="5">
        <v>4</v>
      </c>
      <c r="H87" s="5">
        <v>1028.8</v>
      </c>
      <c r="I87" s="5">
        <v>0</v>
      </c>
      <c r="J87" s="5">
        <v>0</v>
      </c>
      <c r="K87" s="5">
        <v>0</v>
      </c>
      <c r="L87" s="5">
        <v>0</v>
      </c>
      <c r="M87" s="5">
        <v>3.4</v>
      </c>
      <c r="N87">
        <v>232</v>
      </c>
      <c r="O87">
        <v>1088</v>
      </c>
      <c r="P87">
        <v>0.2</v>
      </c>
      <c r="Q87">
        <v>1</v>
      </c>
      <c r="R87" s="54">
        <v>5.4166666666666703E-2</v>
      </c>
      <c r="T87" s="91"/>
      <c r="U87" s="94"/>
      <c r="V87" s="90" t="str">
        <f t="shared" si="3"/>
        <v/>
      </c>
      <c r="W87" s="94"/>
      <c r="X87" s="91"/>
      <c r="Z87" s="5"/>
      <c r="AA87"/>
      <c r="AC87" s="373"/>
      <c r="AD87" s="54">
        <v>5.4166666666666703E-2</v>
      </c>
      <c r="AK87" s="307"/>
      <c r="AL87" s="5">
        <v>10.8</v>
      </c>
      <c r="AM87" s="5">
        <v>92</v>
      </c>
      <c r="AN87" s="5">
        <v>9.6</v>
      </c>
      <c r="AO87" s="5">
        <v>10.8</v>
      </c>
      <c r="AP87" s="5">
        <v>0</v>
      </c>
      <c r="AQ87" s="5">
        <v>0</v>
      </c>
      <c r="AR87" s="5">
        <v>1026.8</v>
      </c>
      <c r="AS87" s="5">
        <v>0</v>
      </c>
      <c r="AT87" s="5">
        <v>0</v>
      </c>
      <c r="AU87" s="5">
        <v>2.6</v>
      </c>
      <c r="AZ87">
        <v>10.8</v>
      </c>
      <c r="BA87">
        <v>10.9</v>
      </c>
      <c r="BB87" s="55">
        <v>5.4166666666666703E-2</v>
      </c>
    </row>
    <row r="88" spans="2:54" x14ac:dyDescent="0.25">
      <c r="B88" s="5">
        <v>2.2000000000000002</v>
      </c>
      <c r="C88" s="5">
        <v>92</v>
      </c>
      <c r="D88" s="5">
        <v>1</v>
      </c>
      <c r="E88" s="5">
        <v>2.2000000000000002</v>
      </c>
      <c r="F88" s="5">
        <v>0</v>
      </c>
      <c r="G88" s="5">
        <v>2.9</v>
      </c>
      <c r="H88" s="5">
        <v>1028.8</v>
      </c>
      <c r="I88" s="5">
        <v>0</v>
      </c>
      <c r="J88" s="5">
        <v>0</v>
      </c>
      <c r="K88" s="5">
        <v>0</v>
      </c>
      <c r="L88" s="5">
        <v>0</v>
      </c>
      <c r="M88" s="5">
        <v>3.4</v>
      </c>
      <c r="N88">
        <v>232</v>
      </c>
      <c r="O88">
        <v>1088</v>
      </c>
      <c r="P88">
        <v>0.3</v>
      </c>
      <c r="Q88">
        <v>1</v>
      </c>
      <c r="R88" s="54">
        <v>5.4861111111111097E-2</v>
      </c>
      <c r="T88" s="91"/>
      <c r="U88" s="94"/>
      <c r="V88" s="90" t="str">
        <f t="shared" si="3"/>
        <v/>
      </c>
      <c r="W88" s="94"/>
      <c r="X88" s="91"/>
      <c r="Z88" s="5"/>
      <c r="AA88"/>
      <c r="AC88" s="373"/>
      <c r="AD88" s="54">
        <v>5.4861111111111097E-2</v>
      </c>
      <c r="AK88" s="307"/>
      <c r="AL88" s="5">
        <v>10.8</v>
      </c>
      <c r="AM88" s="5">
        <v>92</v>
      </c>
      <c r="AN88" s="5">
        <v>9.6</v>
      </c>
      <c r="AO88" s="5">
        <v>10.8</v>
      </c>
      <c r="AP88" s="5">
        <v>1.8</v>
      </c>
      <c r="AQ88" s="5">
        <v>3.6</v>
      </c>
      <c r="AR88" s="5">
        <v>1026.5</v>
      </c>
      <c r="AS88" s="5">
        <v>0</v>
      </c>
      <c r="AT88" s="5">
        <v>0</v>
      </c>
      <c r="AU88" s="5">
        <v>2.6</v>
      </c>
      <c r="AZ88">
        <v>10.8</v>
      </c>
      <c r="BA88">
        <v>10.9</v>
      </c>
      <c r="BB88" s="55">
        <v>5.4861111111111097E-2</v>
      </c>
    </row>
    <row r="89" spans="2:54" x14ac:dyDescent="0.25">
      <c r="B89" s="5">
        <v>2.1</v>
      </c>
      <c r="C89" s="5">
        <v>92</v>
      </c>
      <c r="D89" s="5">
        <v>0.9</v>
      </c>
      <c r="E89" s="5">
        <v>2.1</v>
      </c>
      <c r="F89" s="5">
        <v>2.5</v>
      </c>
      <c r="G89" s="5">
        <v>3.6</v>
      </c>
      <c r="H89" s="5">
        <v>1028.8</v>
      </c>
      <c r="I89" s="5">
        <v>0</v>
      </c>
      <c r="J89" s="5">
        <v>0</v>
      </c>
      <c r="K89" s="5">
        <v>0</v>
      </c>
      <c r="L89" s="5">
        <v>0</v>
      </c>
      <c r="M89" s="5">
        <v>3.4</v>
      </c>
      <c r="N89">
        <v>232</v>
      </c>
      <c r="O89">
        <v>1088</v>
      </c>
      <c r="P89">
        <v>0.3</v>
      </c>
      <c r="Q89">
        <v>1</v>
      </c>
      <c r="R89" s="54">
        <v>5.5555555555555601E-2</v>
      </c>
      <c r="T89" s="91"/>
      <c r="U89" s="94"/>
      <c r="V89" s="90" t="str">
        <f t="shared" si="3"/>
        <v/>
      </c>
      <c r="W89" s="94"/>
      <c r="X89" s="91"/>
      <c r="Z89" s="5"/>
      <c r="AA89"/>
      <c r="AC89" s="373"/>
      <c r="AD89" s="54">
        <v>5.5555555555555601E-2</v>
      </c>
      <c r="AK89" s="307"/>
      <c r="AL89" s="5">
        <v>10.8</v>
      </c>
      <c r="AM89" s="5">
        <v>92</v>
      </c>
      <c r="AN89" s="5">
        <v>9.6</v>
      </c>
      <c r="AO89" s="5">
        <v>10.8</v>
      </c>
      <c r="AP89" s="5">
        <v>0</v>
      </c>
      <c r="AQ89" s="5">
        <v>3.2</v>
      </c>
      <c r="AR89" s="5">
        <v>1026.5999999999999</v>
      </c>
      <c r="AS89" s="5">
        <v>0</v>
      </c>
      <c r="AT89" s="5">
        <v>0</v>
      </c>
      <c r="AU89" s="5">
        <v>2.6</v>
      </c>
      <c r="AZ89">
        <v>10.8</v>
      </c>
      <c r="BA89">
        <v>10.9</v>
      </c>
      <c r="BB89" s="55">
        <v>5.5555555555555601E-2</v>
      </c>
    </row>
    <row r="90" spans="2:54" x14ac:dyDescent="0.25">
      <c r="B90" s="5">
        <v>2.1</v>
      </c>
      <c r="C90" s="5">
        <v>92</v>
      </c>
      <c r="D90" s="5">
        <v>0.9</v>
      </c>
      <c r="E90" s="5">
        <v>2.1</v>
      </c>
      <c r="F90" s="5">
        <v>1.8</v>
      </c>
      <c r="G90" s="5">
        <v>2.5</v>
      </c>
      <c r="H90" s="5">
        <v>1028.5</v>
      </c>
      <c r="I90" s="5">
        <v>0</v>
      </c>
      <c r="J90" s="5">
        <v>0</v>
      </c>
      <c r="K90" s="5">
        <v>0</v>
      </c>
      <c r="L90" s="5">
        <v>0</v>
      </c>
      <c r="M90" s="5">
        <v>3.4</v>
      </c>
      <c r="N90">
        <v>232</v>
      </c>
      <c r="O90">
        <v>1088</v>
      </c>
      <c r="P90">
        <v>0.3</v>
      </c>
      <c r="Q90">
        <v>1</v>
      </c>
      <c r="R90" s="54">
        <v>5.6250000000000001E-2</v>
      </c>
      <c r="T90" s="91"/>
      <c r="U90" s="94"/>
      <c r="V90" s="90" t="str">
        <f t="shared" si="3"/>
        <v/>
      </c>
      <c r="W90" s="94"/>
      <c r="X90" s="91"/>
      <c r="Z90" s="5"/>
      <c r="AA90"/>
      <c r="AC90" s="373"/>
      <c r="AD90" s="54">
        <v>5.6250000000000001E-2</v>
      </c>
      <c r="AK90" s="307"/>
      <c r="AL90" s="5">
        <v>10.8</v>
      </c>
      <c r="AM90" s="5">
        <v>92</v>
      </c>
      <c r="AN90" s="5">
        <v>9.6</v>
      </c>
      <c r="AO90" s="5">
        <v>10.8</v>
      </c>
      <c r="AP90" s="5">
        <v>2.2000000000000002</v>
      </c>
      <c r="AQ90" s="5">
        <v>4</v>
      </c>
      <c r="AR90" s="5">
        <v>1026.5999999999999</v>
      </c>
      <c r="AS90" s="5">
        <v>0</v>
      </c>
      <c r="AT90" s="5">
        <v>0</v>
      </c>
      <c r="AU90" s="5">
        <v>2.6</v>
      </c>
      <c r="AZ90">
        <v>10.8</v>
      </c>
      <c r="BA90">
        <v>10.9</v>
      </c>
      <c r="BB90" s="55">
        <v>5.6250000000000001E-2</v>
      </c>
    </row>
    <row r="91" spans="2:54" x14ac:dyDescent="0.25">
      <c r="B91" s="5">
        <v>2.1</v>
      </c>
      <c r="C91" s="5">
        <v>92</v>
      </c>
      <c r="D91" s="5">
        <v>0.9</v>
      </c>
      <c r="E91" s="5">
        <v>2.1</v>
      </c>
      <c r="F91" s="5">
        <v>0</v>
      </c>
      <c r="G91" s="5">
        <v>0</v>
      </c>
      <c r="H91" s="5">
        <v>1028.7</v>
      </c>
      <c r="I91" s="5">
        <v>0</v>
      </c>
      <c r="J91" s="5">
        <v>0</v>
      </c>
      <c r="K91" s="5">
        <v>0</v>
      </c>
      <c r="L91" s="5">
        <v>0</v>
      </c>
      <c r="M91" s="5">
        <v>3.4</v>
      </c>
      <c r="N91">
        <v>232</v>
      </c>
      <c r="O91">
        <v>1088</v>
      </c>
      <c r="P91">
        <v>0.3</v>
      </c>
      <c r="Q91">
        <v>1</v>
      </c>
      <c r="R91" s="54">
        <v>5.6944444444444402E-2</v>
      </c>
      <c r="T91" s="91"/>
      <c r="U91" s="94"/>
      <c r="V91" s="90" t="str">
        <f t="shared" si="3"/>
        <v/>
      </c>
      <c r="W91" s="94"/>
      <c r="X91" s="91"/>
      <c r="Z91" s="5"/>
      <c r="AA91"/>
      <c r="AC91" s="373"/>
      <c r="AD91" s="54">
        <v>5.6944444444444402E-2</v>
      </c>
      <c r="AK91" s="307"/>
      <c r="AL91" s="5">
        <v>10.8</v>
      </c>
      <c r="AM91" s="5">
        <v>92</v>
      </c>
      <c r="AN91" s="5">
        <v>9.6</v>
      </c>
      <c r="AO91" s="5">
        <v>10.8</v>
      </c>
      <c r="AP91" s="5">
        <v>2.2000000000000002</v>
      </c>
      <c r="AQ91" s="5">
        <v>3.6</v>
      </c>
      <c r="AR91" s="5">
        <v>1026.5999999999999</v>
      </c>
      <c r="AS91" s="5">
        <v>10</v>
      </c>
      <c r="AT91" s="5">
        <v>0</v>
      </c>
      <c r="AU91" s="5">
        <v>2.6</v>
      </c>
      <c r="AZ91">
        <v>10.8</v>
      </c>
      <c r="BA91">
        <v>10.9</v>
      </c>
      <c r="BB91" s="55">
        <v>5.6944444444444402E-2</v>
      </c>
    </row>
    <row r="92" spans="2:54" x14ac:dyDescent="0.25">
      <c r="B92" s="5">
        <v>2</v>
      </c>
      <c r="C92" s="5">
        <v>92</v>
      </c>
      <c r="D92" s="5">
        <v>0.8</v>
      </c>
      <c r="E92" s="5">
        <v>2</v>
      </c>
      <c r="F92" s="5">
        <v>2.2000000000000002</v>
      </c>
      <c r="G92" s="5">
        <v>2.9</v>
      </c>
      <c r="H92" s="5">
        <v>1028.7</v>
      </c>
      <c r="I92" s="5">
        <v>0</v>
      </c>
      <c r="J92" s="5">
        <v>0</v>
      </c>
      <c r="K92" s="5">
        <v>0</v>
      </c>
      <c r="L92" s="5">
        <v>0</v>
      </c>
      <c r="M92" s="5">
        <v>3.4</v>
      </c>
      <c r="N92">
        <v>232</v>
      </c>
      <c r="O92">
        <v>1088</v>
      </c>
      <c r="P92">
        <v>0.3</v>
      </c>
      <c r="Q92">
        <v>1</v>
      </c>
      <c r="R92" s="54">
        <v>5.7638888888888899E-2</v>
      </c>
      <c r="T92" s="91"/>
      <c r="U92" s="94"/>
      <c r="V92" s="90" t="str">
        <f t="shared" si="3"/>
        <v/>
      </c>
      <c r="W92" s="94"/>
      <c r="X92" s="91"/>
      <c r="Z92" s="5"/>
      <c r="AA92"/>
      <c r="AC92" s="373"/>
      <c r="AD92" s="54">
        <v>5.7638888888888899E-2</v>
      </c>
      <c r="AK92" s="307"/>
      <c r="AL92" s="5">
        <v>10.8</v>
      </c>
      <c r="AM92" s="5">
        <v>92</v>
      </c>
      <c r="AN92" s="5">
        <v>9.6</v>
      </c>
      <c r="AO92" s="5">
        <v>10.8</v>
      </c>
      <c r="AP92" s="5">
        <v>2.2000000000000002</v>
      </c>
      <c r="AQ92" s="5">
        <v>2.2000000000000002</v>
      </c>
      <c r="AR92" s="5">
        <v>1026.7</v>
      </c>
      <c r="AS92" s="5">
        <v>10</v>
      </c>
      <c r="AT92" s="5">
        <v>0</v>
      </c>
      <c r="AU92" s="5">
        <v>2.6</v>
      </c>
      <c r="AZ92">
        <v>11</v>
      </c>
      <c r="BA92">
        <v>11.1</v>
      </c>
      <c r="BB92" s="55">
        <v>5.7638888888888899E-2</v>
      </c>
    </row>
    <row r="93" spans="2:54" x14ac:dyDescent="0.25">
      <c r="B93" s="5">
        <v>2.1</v>
      </c>
      <c r="C93" s="5">
        <v>92</v>
      </c>
      <c r="D93" s="5">
        <v>0.9</v>
      </c>
      <c r="E93" s="5">
        <v>2.1</v>
      </c>
      <c r="F93" s="5">
        <v>2.5</v>
      </c>
      <c r="G93" s="5">
        <v>3.2</v>
      </c>
      <c r="H93" s="5">
        <v>1028.5999999999999</v>
      </c>
      <c r="I93" s="5">
        <v>0</v>
      </c>
      <c r="J93" s="5">
        <v>0</v>
      </c>
      <c r="K93" s="5">
        <v>0</v>
      </c>
      <c r="L93" s="5">
        <v>0</v>
      </c>
      <c r="M93" s="5">
        <v>3.4</v>
      </c>
      <c r="N93">
        <v>232</v>
      </c>
      <c r="O93">
        <v>1088</v>
      </c>
      <c r="P93">
        <v>0.3</v>
      </c>
      <c r="Q93">
        <v>1</v>
      </c>
      <c r="R93" s="54">
        <v>5.83333333333333E-2</v>
      </c>
      <c r="T93" s="91"/>
      <c r="U93" s="94"/>
      <c r="V93" s="90" t="str">
        <f t="shared" si="3"/>
        <v/>
      </c>
      <c r="W93" s="94"/>
      <c r="X93" s="91"/>
      <c r="Z93" s="5"/>
      <c r="AA93"/>
      <c r="AC93" s="373"/>
      <c r="AD93" s="54">
        <v>5.83333333333333E-2</v>
      </c>
      <c r="AK93" s="307"/>
      <c r="AL93" s="5">
        <v>10.8</v>
      </c>
      <c r="AM93" s="5">
        <v>92</v>
      </c>
      <c r="AN93" s="5">
        <v>9.6</v>
      </c>
      <c r="AO93" s="5">
        <v>10.8</v>
      </c>
      <c r="AP93" s="5">
        <v>3.6</v>
      </c>
      <c r="AQ93" s="5">
        <v>3.6</v>
      </c>
      <c r="AR93" s="5">
        <v>1026.5999999999999</v>
      </c>
      <c r="AS93" s="5">
        <v>10</v>
      </c>
      <c r="AT93" s="5">
        <v>0</v>
      </c>
      <c r="AU93" s="5">
        <v>2.6</v>
      </c>
      <c r="AZ93">
        <v>11</v>
      </c>
      <c r="BA93">
        <v>11.2</v>
      </c>
      <c r="BB93" s="55">
        <v>5.83333333333333E-2</v>
      </c>
    </row>
    <row r="94" spans="2:54" x14ac:dyDescent="0.25">
      <c r="B94" s="5">
        <v>2.1</v>
      </c>
      <c r="C94" s="5">
        <v>92</v>
      </c>
      <c r="D94" s="5">
        <v>0.9</v>
      </c>
      <c r="E94" s="5">
        <v>2.1</v>
      </c>
      <c r="F94" s="5">
        <v>1.8</v>
      </c>
      <c r="G94" s="5">
        <v>1.8</v>
      </c>
      <c r="H94" s="5">
        <v>1028.9000000000001</v>
      </c>
      <c r="I94" s="5">
        <v>0</v>
      </c>
      <c r="J94" s="5">
        <v>0</v>
      </c>
      <c r="K94" s="5">
        <v>0</v>
      </c>
      <c r="L94" s="5">
        <v>0</v>
      </c>
      <c r="M94" s="5">
        <v>3.4</v>
      </c>
      <c r="N94">
        <v>232</v>
      </c>
      <c r="O94">
        <v>1088</v>
      </c>
      <c r="P94">
        <v>0.3</v>
      </c>
      <c r="Q94">
        <v>1</v>
      </c>
      <c r="R94" s="54">
        <v>5.9027777777777797E-2</v>
      </c>
      <c r="T94" s="91"/>
      <c r="U94" s="94"/>
      <c r="V94" s="90" t="str">
        <f t="shared" si="3"/>
        <v/>
      </c>
      <c r="W94" s="94"/>
      <c r="X94" s="91"/>
      <c r="Z94" s="5"/>
      <c r="AA94"/>
      <c r="AC94" s="373"/>
      <c r="AD94" s="54">
        <v>5.9027777777777797E-2</v>
      </c>
      <c r="AK94" s="307"/>
      <c r="AL94" s="5">
        <v>10.8</v>
      </c>
      <c r="AM94" s="5">
        <v>92</v>
      </c>
      <c r="AN94" s="5">
        <v>9.6</v>
      </c>
      <c r="AO94" s="5">
        <v>10.8</v>
      </c>
      <c r="AP94" s="5">
        <v>2.9</v>
      </c>
      <c r="AQ94" s="5">
        <v>4.7</v>
      </c>
      <c r="AR94" s="5">
        <v>1026.7</v>
      </c>
      <c r="AS94" s="5">
        <v>10</v>
      </c>
      <c r="AT94" s="5">
        <v>0</v>
      </c>
      <c r="AU94" s="5">
        <v>2.6</v>
      </c>
      <c r="AZ94">
        <v>11</v>
      </c>
      <c r="BA94">
        <v>11.1</v>
      </c>
      <c r="BB94" s="55">
        <v>5.9027777777777797E-2</v>
      </c>
    </row>
    <row r="95" spans="2:54" x14ac:dyDescent="0.25">
      <c r="B95" s="5">
        <v>2.1</v>
      </c>
      <c r="C95" s="5">
        <v>92</v>
      </c>
      <c r="D95" s="5">
        <v>0.9</v>
      </c>
      <c r="E95" s="5">
        <v>2.1</v>
      </c>
      <c r="F95" s="5">
        <v>0</v>
      </c>
      <c r="G95" s="5">
        <v>2.2000000000000002</v>
      </c>
      <c r="H95" s="5">
        <v>1028.8</v>
      </c>
      <c r="I95" s="5">
        <v>0</v>
      </c>
      <c r="J95" s="5">
        <v>0</v>
      </c>
      <c r="K95" s="5">
        <v>0</v>
      </c>
      <c r="L95" s="5">
        <v>0</v>
      </c>
      <c r="M95" s="5">
        <v>3.4</v>
      </c>
      <c r="N95">
        <v>232</v>
      </c>
      <c r="O95">
        <v>1088</v>
      </c>
      <c r="P95">
        <v>0.3</v>
      </c>
      <c r="Q95">
        <v>1</v>
      </c>
      <c r="R95" s="54">
        <v>5.9722222222222197E-2</v>
      </c>
      <c r="T95" s="91"/>
      <c r="U95" s="94"/>
      <c r="V95" s="90" t="str">
        <f t="shared" si="3"/>
        <v/>
      </c>
      <c r="W95" s="94"/>
      <c r="X95" s="91"/>
      <c r="Z95" s="5"/>
      <c r="AA95"/>
      <c r="AC95" s="373"/>
      <c r="AD95" s="54">
        <v>5.9722222222222197E-2</v>
      </c>
      <c r="AK95" s="307"/>
      <c r="AL95" s="5">
        <v>10.8</v>
      </c>
      <c r="AM95" s="5">
        <v>92</v>
      </c>
      <c r="AN95" s="5">
        <v>9.6</v>
      </c>
      <c r="AO95" s="5">
        <v>10.8</v>
      </c>
      <c r="AP95" s="5">
        <v>2.9</v>
      </c>
      <c r="AQ95" s="5">
        <v>2.9</v>
      </c>
      <c r="AR95" s="5">
        <v>1026.7</v>
      </c>
      <c r="AS95" s="5">
        <v>20</v>
      </c>
      <c r="AT95" s="5">
        <v>0</v>
      </c>
      <c r="AU95" s="5">
        <v>2.6</v>
      </c>
      <c r="AZ95">
        <v>11</v>
      </c>
      <c r="BA95">
        <v>11.1</v>
      </c>
      <c r="BB95" s="55">
        <v>5.9722222222222197E-2</v>
      </c>
    </row>
    <row r="96" spans="2:54" x14ac:dyDescent="0.25">
      <c r="B96" s="5">
        <v>2.1</v>
      </c>
      <c r="C96" s="5">
        <v>92</v>
      </c>
      <c r="D96" s="5">
        <v>0.9</v>
      </c>
      <c r="E96" s="5">
        <v>2.1</v>
      </c>
      <c r="F96" s="5">
        <v>0</v>
      </c>
      <c r="G96" s="5">
        <v>2.2000000000000002</v>
      </c>
      <c r="H96" s="5">
        <v>1028.9000000000001</v>
      </c>
      <c r="I96" s="5">
        <v>0</v>
      </c>
      <c r="J96" s="5">
        <v>0</v>
      </c>
      <c r="K96" s="5">
        <v>0</v>
      </c>
      <c r="L96" s="5">
        <v>0</v>
      </c>
      <c r="M96" s="5">
        <v>3.4</v>
      </c>
      <c r="N96">
        <v>232</v>
      </c>
      <c r="O96">
        <v>1088</v>
      </c>
      <c r="P96">
        <v>0.3</v>
      </c>
      <c r="Q96">
        <v>1</v>
      </c>
      <c r="R96" s="54">
        <v>6.0416666666666702E-2</v>
      </c>
      <c r="T96" s="91"/>
      <c r="U96" s="94"/>
      <c r="V96" s="90" t="str">
        <f t="shared" si="3"/>
        <v/>
      </c>
      <c r="W96" s="94"/>
      <c r="X96" s="91"/>
      <c r="Z96" s="5"/>
      <c r="AA96"/>
      <c r="AC96" s="373"/>
      <c r="AD96" s="54">
        <v>6.0416666666666702E-2</v>
      </c>
      <c r="AK96" s="307"/>
      <c r="AL96" s="5">
        <v>10.8</v>
      </c>
      <c r="AM96" s="5">
        <v>92</v>
      </c>
      <c r="AN96" s="5">
        <v>9.6</v>
      </c>
      <c r="AO96" s="5">
        <v>10.8</v>
      </c>
      <c r="AP96" s="5">
        <v>4.3</v>
      </c>
      <c r="AQ96" s="5">
        <v>4.3</v>
      </c>
      <c r="AR96" s="5">
        <v>1026.7</v>
      </c>
      <c r="AS96" s="5">
        <v>20</v>
      </c>
      <c r="AT96" s="5">
        <v>0</v>
      </c>
      <c r="AU96" s="5">
        <v>2.6</v>
      </c>
      <c r="AZ96">
        <v>11</v>
      </c>
      <c r="BA96">
        <v>11.1</v>
      </c>
      <c r="BB96" s="55">
        <v>6.0416666666666702E-2</v>
      </c>
    </row>
    <row r="97" spans="2:54" x14ac:dyDescent="0.25">
      <c r="B97" s="5">
        <v>2</v>
      </c>
      <c r="C97" s="5">
        <v>92</v>
      </c>
      <c r="D97" s="5">
        <v>0.8</v>
      </c>
      <c r="E97" s="5">
        <v>2</v>
      </c>
      <c r="F97" s="5">
        <v>1.8</v>
      </c>
      <c r="G97" s="5">
        <v>2.5</v>
      </c>
      <c r="H97" s="5">
        <v>1028.7</v>
      </c>
      <c r="I97" s="5">
        <v>0</v>
      </c>
      <c r="J97" s="5">
        <v>0</v>
      </c>
      <c r="K97" s="5">
        <v>0</v>
      </c>
      <c r="L97" s="5">
        <v>0</v>
      </c>
      <c r="M97" s="5">
        <v>3.4</v>
      </c>
      <c r="N97">
        <v>232</v>
      </c>
      <c r="O97">
        <v>1088</v>
      </c>
      <c r="P97">
        <v>0.3</v>
      </c>
      <c r="Q97">
        <v>1</v>
      </c>
      <c r="R97" s="54">
        <v>6.1111111111111102E-2</v>
      </c>
      <c r="T97" s="91"/>
      <c r="U97" s="94"/>
      <c r="V97" s="90" t="str">
        <f t="shared" si="3"/>
        <v/>
      </c>
      <c r="W97" s="94"/>
      <c r="X97" s="91"/>
      <c r="Z97" s="5"/>
      <c r="AA97"/>
      <c r="AC97" s="373"/>
      <c r="AD97" s="54">
        <v>6.1111111111111102E-2</v>
      </c>
      <c r="AK97" s="307"/>
      <c r="AL97" s="5">
        <v>10.8</v>
      </c>
      <c r="AM97" s="5">
        <v>92</v>
      </c>
      <c r="AN97" s="5">
        <v>9.6</v>
      </c>
      <c r="AO97" s="5">
        <v>10.8</v>
      </c>
      <c r="AP97" s="5">
        <v>3.2</v>
      </c>
      <c r="AQ97" s="5">
        <v>3.2</v>
      </c>
      <c r="AR97" s="5">
        <v>1026.5999999999999</v>
      </c>
      <c r="AS97" s="5">
        <v>20</v>
      </c>
      <c r="AT97" s="5">
        <v>0</v>
      </c>
      <c r="AU97" s="5">
        <v>2.6</v>
      </c>
      <c r="AZ97">
        <v>11</v>
      </c>
      <c r="BA97">
        <v>11.1</v>
      </c>
      <c r="BB97" s="55">
        <v>6.1111111111111102E-2</v>
      </c>
    </row>
    <row r="98" spans="2:54" x14ac:dyDescent="0.25">
      <c r="B98" s="5">
        <v>2</v>
      </c>
      <c r="C98" s="5">
        <v>92</v>
      </c>
      <c r="D98" s="5">
        <v>0.8</v>
      </c>
      <c r="E98" s="5">
        <v>2</v>
      </c>
      <c r="F98" s="5">
        <v>0</v>
      </c>
      <c r="G98" s="5">
        <v>2.2000000000000002</v>
      </c>
      <c r="H98" s="5">
        <v>1028.8</v>
      </c>
      <c r="I98" s="5">
        <v>0</v>
      </c>
      <c r="J98" s="5">
        <v>0</v>
      </c>
      <c r="K98" s="5">
        <v>0</v>
      </c>
      <c r="L98" s="5">
        <v>0</v>
      </c>
      <c r="M98" s="5">
        <v>3.4</v>
      </c>
      <c r="N98">
        <v>232</v>
      </c>
      <c r="O98">
        <v>1088</v>
      </c>
      <c r="P98">
        <v>0.3</v>
      </c>
      <c r="Q98">
        <v>1</v>
      </c>
      <c r="R98" s="54">
        <v>6.18055555555556E-2</v>
      </c>
      <c r="T98" s="91"/>
      <c r="U98" s="94"/>
      <c r="V98" s="90" t="str">
        <f t="shared" si="3"/>
        <v/>
      </c>
      <c r="W98" s="94"/>
      <c r="X98" s="91"/>
      <c r="Z98" s="5"/>
      <c r="AA98"/>
      <c r="AC98" s="373"/>
      <c r="AD98" s="54">
        <v>6.18055555555556E-2</v>
      </c>
      <c r="AK98" s="307"/>
      <c r="AL98" s="5">
        <v>10.8</v>
      </c>
      <c r="AM98" s="5">
        <v>92</v>
      </c>
      <c r="AN98" s="5">
        <v>9.6</v>
      </c>
      <c r="AO98" s="5">
        <v>10.8</v>
      </c>
      <c r="AP98" s="5">
        <v>2.5</v>
      </c>
      <c r="AQ98" s="5">
        <v>3.2</v>
      </c>
      <c r="AR98" s="5">
        <v>1026.5999999999999</v>
      </c>
      <c r="AS98" s="5">
        <v>30</v>
      </c>
      <c r="AT98" s="5">
        <v>0</v>
      </c>
      <c r="AU98" s="5">
        <v>2.7</v>
      </c>
      <c r="AZ98">
        <v>11</v>
      </c>
      <c r="BA98">
        <v>11.1</v>
      </c>
      <c r="BB98" s="55">
        <v>6.18055555555556E-2</v>
      </c>
    </row>
    <row r="99" spans="2:54" x14ac:dyDescent="0.25">
      <c r="B99" s="5">
        <v>2</v>
      </c>
      <c r="C99" s="5">
        <v>92</v>
      </c>
      <c r="D99" s="5">
        <v>0.8</v>
      </c>
      <c r="E99" s="5">
        <v>2</v>
      </c>
      <c r="F99" s="5">
        <v>1.8</v>
      </c>
      <c r="G99" s="5">
        <v>2.2000000000000002</v>
      </c>
      <c r="H99" s="5">
        <v>1028.9000000000001</v>
      </c>
      <c r="I99" s="5">
        <v>0</v>
      </c>
      <c r="J99" s="5">
        <v>0</v>
      </c>
      <c r="K99" s="5">
        <v>0</v>
      </c>
      <c r="L99" s="5">
        <v>0</v>
      </c>
      <c r="M99" s="5">
        <v>3.4</v>
      </c>
      <c r="N99">
        <v>232</v>
      </c>
      <c r="O99">
        <v>1088</v>
      </c>
      <c r="P99">
        <v>0.3</v>
      </c>
      <c r="Q99">
        <v>1</v>
      </c>
      <c r="R99" s="54">
        <v>6.25E-2</v>
      </c>
      <c r="T99" s="91"/>
      <c r="U99" s="94"/>
      <c r="V99" s="90" t="str">
        <f t="shared" si="3"/>
        <v/>
      </c>
      <c r="W99" s="94"/>
      <c r="X99" s="91"/>
      <c r="Z99" s="5"/>
      <c r="AA99"/>
      <c r="AC99" s="373"/>
      <c r="AD99" s="54">
        <v>6.25E-2</v>
      </c>
      <c r="AK99" s="307"/>
      <c r="AL99" s="5">
        <v>10.9</v>
      </c>
      <c r="AM99" s="5">
        <v>92</v>
      </c>
      <c r="AN99" s="5">
        <v>9.6999999999999993</v>
      </c>
      <c r="AO99" s="5">
        <v>10.9</v>
      </c>
      <c r="AP99" s="5">
        <v>2.2000000000000002</v>
      </c>
      <c r="AQ99" s="5">
        <v>2.2000000000000002</v>
      </c>
      <c r="AR99" s="5">
        <v>1026.3</v>
      </c>
      <c r="AS99" s="5">
        <v>0</v>
      </c>
      <c r="AT99" s="5">
        <v>0</v>
      </c>
      <c r="AU99" s="5">
        <v>2.7</v>
      </c>
      <c r="AZ99">
        <v>11</v>
      </c>
      <c r="BA99">
        <v>11.1</v>
      </c>
      <c r="BB99" s="55">
        <v>6.25E-2</v>
      </c>
    </row>
    <row r="100" spans="2:54" x14ac:dyDescent="0.25">
      <c r="B100" s="5">
        <v>2</v>
      </c>
      <c r="C100" s="5">
        <v>92</v>
      </c>
      <c r="D100" s="5">
        <v>0.8</v>
      </c>
      <c r="E100" s="5">
        <v>2</v>
      </c>
      <c r="F100" s="5">
        <v>2.2000000000000002</v>
      </c>
      <c r="G100" s="5">
        <v>2.2000000000000002</v>
      </c>
      <c r="H100" s="5">
        <v>1028.9000000000001</v>
      </c>
      <c r="I100" s="5">
        <v>0</v>
      </c>
      <c r="J100" s="5">
        <v>0</v>
      </c>
      <c r="K100" s="5">
        <v>0</v>
      </c>
      <c r="L100" s="5">
        <v>0</v>
      </c>
      <c r="M100" s="5">
        <v>3.4</v>
      </c>
      <c r="N100">
        <v>232</v>
      </c>
      <c r="O100">
        <v>1088</v>
      </c>
      <c r="P100">
        <v>0.3</v>
      </c>
      <c r="Q100">
        <v>1</v>
      </c>
      <c r="R100" s="54">
        <v>6.31944444444444E-2</v>
      </c>
      <c r="T100" s="91"/>
      <c r="U100" s="94"/>
      <c r="V100" s="90" t="str">
        <f t="shared" si="3"/>
        <v/>
      </c>
      <c r="W100" s="94"/>
      <c r="X100" s="91"/>
      <c r="Z100" s="5"/>
      <c r="AA100"/>
      <c r="AC100" s="373"/>
      <c r="AD100" s="54">
        <v>6.31944444444444E-2</v>
      </c>
      <c r="AK100" s="307"/>
      <c r="AL100" s="5">
        <v>10.9</v>
      </c>
      <c r="AM100" s="5">
        <v>92</v>
      </c>
      <c r="AN100" s="5">
        <v>9.6999999999999993</v>
      </c>
      <c r="AO100" s="5">
        <v>10.9</v>
      </c>
      <c r="AP100" s="5">
        <v>1.8</v>
      </c>
      <c r="AQ100" s="5">
        <v>3.2</v>
      </c>
      <c r="AR100" s="5">
        <v>1026.3</v>
      </c>
      <c r="AS100" s="5">
        <v>0</v>
      </c>
      <c r="AT100" s="5">
        <v>0</v>
      </c>
      <c r="AU100" s="5">
        <v>2.7</v>
      </c>
      <c r="AZ100">
        <v>11</v>
      </c>
      <c r="BA100">
        <v>11.1</v>
      </c>
      <c r="BB100" s="55">
        <v>6.31944444444444E-2</v>
      </c>
    </row>
    <row r="101" spans="2:54" x14ac:dyDescent="0.25">
      <c r="B101" s="5">
        <v>2</v>
      </c>
      <c r="C101" s="5">
        <v>92</v>
      </c>
      <c r="D101" s="5">
        <v>0.8</v>
      </c>
      <c r="E101" s="5">
        <v>2</v>
      </c>
      <c r="F101" s="5">
        <v>1.8</v>
      </c>
      <c r="G101" s="5">
        <v>2.9</v>
      </c>
      <c r="H101" s="5">
        <v>1028.9000000000001</v>
      </c>
      <c r="I101" s="5">
        <v>0</v>
      </c>
      <c r="J101" s="5">
        <v>0</v>
      </c>
      <c r="K101" s="5">
        <v>0</v>
      </c>
      <c r="L101" s="5">
        <v>0</v>
      </c>
      <c r="M101" s="5">
        <v>3.4</v>
      </c>
      <c r="N101">
        <v>232</v>
      </c>
      <c r="O101">
        <v>1088</v>
      </c>
      <c r="P101">
        <v>0.2</v>
      </c>
      <c r="Q101">
        <v>1</v>
      </c>
      <c r="R101" s="54">
        <v>6.3888888888888898E-2</v>
      </c>
      <c r="T101" s="91"/>
      <c r="U101" s="94"/>
      <c r="V101" s="90" t="str">
        <f t="shared" si="3"/>
        <v/>
      </c>
      <c r="W101" s="94"/>
      <c r="X101" s="91"/>
      <c r="Z101" s="5"/>
      <c r="AA101"/>
      <c r="AC101" s="373"/>
      <c r="AD101" s="54">
        <v>6.3888888888888898E-2</v>
      </c>
      <c r="AK101" s="307"/>
      <c r="AL101" s="5">
        <v>10.9</v>
      </c>
      <c r="AM101" s="5">
        <v>92</v>
      </c>
      <c r="AN101" s="5">
        <v>9.6999999999999993</v>
      </c>
      <c r="AO101" s="5">
        <v>10.9</v>
      </c>
      <c r="AP101" s="5">
        <v>0</v>
      </c>
      <c r="AQ101" s="5">
        <v>2.5</v>
      </c>
      <c r="AR101" s="5">
        <v>1026.4000000000001</v>
      </c>
      <c r="AS101" s="5">
        <v>0</v>
      </c>
      <c r="AT101" s="5">
        <v>0</v>
      </c>
      <c r="AU101" s="5">
        <v>2.7</v>
      </c>
      <c r="AZ101">
        <v>11</v>
      </c>
      <c r="BA101">
        <v>11.1</v>
      </c>
      <c r="BB101" s="55">
        <v>6.3888888888888898E-2</v>
      </c>
    </row>
    <row r="102" spans="2:54" x14ac:dyDescent="0.25">
      <c r="B102" s="5">
        <v>2</v>
      </c>
      <c r="C102" s="5">
        <v>92</v>
      </c>
      <c r="D102" s="5">
        <v>0.8</v>
      </c>
      <c r="E102" s="5">
        <v>2</v>
      </c>
      <c r="F102" s="5">
        <v>1.8</v>
      </c>
      <c r="G102" s="5">
        <v>2.9</v>
      </c>
      <c r="H102" s="5">
        <v>1028.5999999999999</v>
      </c>
      <c r="I102" s="5">
        <v>0</v>
      </c>
      <c r="J102" s="5">
        <v>0</v>
      </c>
      <c r="K102" s="5">
        <v>0</v>
      </c>
      <c r="L102" s="5">
        <v>0</v>
      </c>
      <c r="M102" s="5">
        <v>3.4</v>
      </c>
      <c r="N102">
        <v>232</v>
      </c>
      <c r="O102">
        <v>1088</v>
      </c>
      <c r="P102">
        <v>0.2</v>
      </c>
      <c r="Q102">
        <v>1</v>
      </c>
      <c r="R102" s="54">
        <v>6.4583333333333298E-2</v>
      </c>
      <c r="T102" s="91"/>
      <c r="U102" s="94"/>
      <c r="V102" s="90" t="str">
        <f t="shared" si="3"/>
        <v/>
      </c>
      <c r="W102" s="94"/>
      <c r="X102" s="91"/>
      <c r="Z102" s="5"/>
      <c r="AA102"/>
      <c r="AC102" s="373"/>
      <c r="AD102" s="54">
        <v>6.4583333333333298E-2</v>
      </c>
      <c r="AK102" s="307"/>
      <c r="AL102" s="5">
        <v>10.9</v>
      </c>
      <c r="AM102" s="5">
        <v>92</v>
      </c>
      <c r="AN102" s="5">
        <v>9.6999999999999993</v>
      </c>
      <c r="AO102" s="5">
        <v>10.9</v>
      </c>
      <c r="AP102" s="5">
        <v>2.2000000000000002</v>
      </c>
      <c r="AQ102" s="5">
        <v>4.7</v>
      </c>
      <c r="AR102" s="5">
        <v>1026.0999999999999</v>
      </c>
      <c r="AS102" s="5">
        <v>0</v>
      </c>
      <c r="AT102" s="5">
        <v>0</v>
      </c>
      <c r="AU102" s="5">
        <v>2.7</v>
      </c>
      <c r="AZ102">
        <v>11</v>
      </c>
      <c r="BA102">
        <v>11.1</v>
      </c>
      <c r="BB102" s="55">
        <v>6.4583333333333298E-2</v>
      </c>
    </row>
    <row r="103" spans="2:54" x14ac:dyDescent="0.25">
      <c r="B103" s="5">
        <v>2</v>
      </c>
      <c r="C103" s="5">
        <v>92</v>
      </c>
      <c r="D103" s="5">
        <v>0.8</v>
      </c>
      <c r="E103" s="5">
        <v>2</v>
      </c>
      <c r="F103" s="5">
        <v>2.5</v>
      </c>
      <c r="G103" s="5">
        <v>2.5</v>
      </c>
      <c r="H103" s="5">
        <v>1028.8</v>
      </c>
      <c r="I103" s="5">
        <v>0</v>
      </c>
      <c r="J103" s="5">
        <v>0</v>
      </c>
      <c r="K103" s="5">
        <v>0</v>
      </c>
      <c r="L103" s="5">
        <v>0</v>
      </c>
      <c r="M103" s="5">
        <v>3.4</v>
      </c>
      <c r="N103">
        <v>232</v>
      </c>
      <c r="O103">
        <v>1088</v>
      </c>
      <c r="P103">
        <v>0.2</v>
      </c>
      <c r="Q103">
        <v>1</v>
      </c>
      <c r="R103" s="54">
        <v>6.5277777777777796E-2</v>
      </c>
      <c r="T103" s="91"/>
      <c r="U103" s="94"/>
      <c r="V103" s="90" t="str">
        <f t="shared" si="3"/>
        <v/>
      </c>
      <c r="W103" s="94"/>
      <c r="X103" s="91"/>
      <c r="Z103" s="5"/>
      <c r="AA103"/>
      <c r="AC103" s="373"/>
      <c r="AD103" s="54">
        <v>6.5277777777777796E-2</v>
      </c>
      <c r="AK103" s="307"/>
      <c r="AL103" s="5">
        <v>10.9</v>
      </c>
      <c r="AM103" s="5">
        <v>92</v>
      </c>
      <c r="AN103" s="5">
        <v>9.6999999999999993</v>
      </c>
      <c r="AO103" s="5">
        <v>10.9</v>
      </c>
      <c r="AP103" s="5">
        <v>2.2000000000000002</v>
      </c>
      <c r="AQ103" s="5">
        <v>2.5</v>
      </c>
      <c r="AR103" s="5">
        <v>1026.4000000000001</v>
      </c>
      <c r="AS103" s="5">
        <v>0</v>
      </c>
      <c r="AT103" s="5">
        <v>0</v>
      </c>
      <c r="AU103" s="5">
        <v>2.7</v>
      </c>
      <c r="AZ103">
        <v>11</v>
      </c>
      <c r="BA103">
        <v>11.1</v>
      </c>
      <c r="BB103" s="55">
        <v>6.5277777777777796E-2</v>
      </c>
    </row>
    <row r="104" spans="2:54" x14ac:dyDescent="0.25">
      <c r="B104" s="5">
        <v>2</v>
      </c>
      <c r="C104" s="5">
        <v>92</v>
      </c>
      <c r="D104" s="5">
        <v>0.8</v>
      </c>
      <c r="E104" s="5">
        <v>2</v>
      </c>
      <c r="F104" s="5">
        <v>2.2000000000000002</v>
      </c>
      <c r="G104" s="5">
        <v>2.2000000000000002</v>
      </c>
      <c r="H104" s="5">
        <v>1028.9000000000001</v>
      </c>
      <c r="I104" s="5">
        <v>0</v>
      </c>
      <c r="J104" s="5">
        <v>0</v>
      </c>
      <c r="K104" s="5">
        <v>0</v>
      </c>
      <c r="L104" s="5">
        <v>0</v>
      </c>
      <c r="M104" s="5">
        <v>3.4</v>
      </c>
      <c r="N104">
        <v>232</v>
      </c>
      <c r="O104">
        <v>1088</v>
      </c>
      <c r="P104">
        <v>0.2</v>
      </c>
      <c r="Q104">
        <v>1</v>
      </c>
      <c r="R104" s="54">
        <v>6.5972222222222196E-2</v>
      </c>
      <c r="T104" s="91"/>
      <c r="U104" s="94"/>
      <c r="V104" s="90" t="str">
        <f t="shared" si="3"/>
        <v/>
      </c>
      <c r="W104" s="94"/>
      <c r="X104" s="419"/>
      <c r="Z104" s="5"/>
      <c r="AA104"/>
      <c r="AC104" s="373"/>
      <c r="AD104" s="54">
        <v>6.5972222222222196E-2</v>
      </c>
      <c r="AK104" s="307"/>
      <c r="AL104" s="5">
        <v>10.9</v>
      </c>
      <c r="AM104" s="5">
        <v>92</v>
      </c>
      <c r="AN104" s="5">
        <v>9.6999999999999993</v>
      </c>
      <c r="AO104" s="5">
        <v>10.9</v>
      </c>
      <c r="AP104" s="5">
        <v>2.9</v>
      </c>
      <c r="AQ104" s="5">
        <v>2.9</v>
      </c>
      <c r="AR104" s="5">
        <v>1026.5999999999999</v>
      </c>
      <c r="AS104" s="5">
        <v>0</v>
      </c>
      <c r="AT104" s="5">
        <v>0</v>
      </c>
      <c r="AU104" s="5">
        <v>2.7</v>
      </c>
      <c r="AZ104">
        <v>11</v>
      </c>
      <c r="BA104">
        <v>11.1</v>
      </c>
      <c r="BB104" s="55">
        <v>6.5972222222222196E-2</v>
      </c>
    </row>
    <row r="105" spans="2:54" x14ac:dyDescent="0.25">
      <c r="B105" s="5">
        <v>2</v>
      </c>
      <c r="C105" s="5">
        <v>92</v>
      </c>
      <c r="D105" s="5">
        <v>0.8</v>
      </c>
      <c r="E105" s="5">
        <v>2</v>
      </c>
      <c r="F105" s="5">
        <v>2.2000000000000002</v>
      </c>
      <c r="G105" s="5">
        <v>2.2000000000000002</v>
      </c>
      <c r="H105" s="5">
        <v>1028.7</v>
      </c>
      <c r="I105" s="5">
        <v>0</v>
      </c>
      <c r="J105" s="5">
        <v>0</v>
      </c>
      <c r="K105" s="5">
        <v>0</v>
      </c>
      <c r="L105" s="5">
        <v>0</v>
      </c>
      <c r="M105" s="5">
        <v>3.4</v>
      </c>
      <c r="N105">
        <v>232</v>
      </c>
      <c r="O105">
        <v>1088</v>
      </c>
      <c r="P105">
        <v>0.2</v>
      </c>
      <c r="Q105">
        <v>1</v>
      </c>
      <c r="R105" s="54">
        <v>6.6666666666666693E-2</v>
      </c>
      <c r="T105" s="91"/>
      <c r="U105" s="94"/>
      <c r="V105" s="90" t="str">
        <f t="shared" si="3"/>
        <v/>
      </c>
      <c r="W105" s="94"/>
      <c r="X105" s="419"/>
      <c r="Z105" s="5"/>
      <c r="AA105"/>
      <c r="AC105" s="373"/>
      <c r="AD105" s="54">
        <v>6.6666666666666693E-2</v>
      </c>
      <c r="AK105" s="307"/>
      <c r="AL105" s="5">
        <v>10.9</v>
      </c>
      <c r="AM105" s="5">
        <v>92</v>
      </c>
      <c r="AN105" s="5">
        <v>9.6999999999999993</v>
      </c>
      <c r="AO105" s="5">
        <v>10.9</v>
      </c>
      <c r="AP105" s="5">
        <v>2.9</v>
      </c>
      <c r="AQ105" s="5">
        <v>4</v>
      </c>
      <c r="AR105" s="5">
        <v>1026.3</v>
      </c>
      <c r="AS105" s="5">
        <v>0</v>
      </c>
      <c r="AT105" s="5">
        <v>0</v>
      </c>
      <c r="AU105" s="5">
        <v>2.7</v>
      </c>
      <c r="AZ105">
        <v>11</v>
      </c>
      <c r="BA105">
        <v>11.1</v>
      </c>
      <c r="BB105" s="55">
        <v>6.6666666666666693E-2</v>
      </c>
    </row>
    <row r="106" spans="2:54" x14ac:dyDescent="0.25">
      <c r="B106" s="5">
        <v>2</v>
      </c>
      <c r="C106" s="5">
        <v>92</v>
      </c>
      <c r="D106" s="5">
        <v>0.8</v>
      </c>
      <c r="E106" s="5">
        <v>2</v>
      </c>
      <c r="F106" s="5">
        <v>0</v>
      </c>
      <c r="G106" s="5">
        <v>1.8</v>
      </c>
      <c r="H106" s="5">
        <v>1028.7</v>
      </c>
      <c r="I106" s="5">
        <v>0</v>
      </c>
      <c r="J106" s="5">
        <v>0</v>
      </c>
      <c r="K106" s="5">
        <v>0</v>
      </c>
      <c r="L106" s="5">
        <v>0</v>
      </c>
      <c r="M106" s="5">
        <v>3.4</v>
      </c>
      <c r="N106">
        <v>232</v>
      </c>
      <c r="O106">
        <v>1088</v>
      </c>
      <c r="P106">
        <v>0.2</v>
      </c>
      <c r="Q106">
        <v>1</v>
      </c>
      <c r="R106" s="54">
        <v>6.7361111111111094E-2</v>
      </c>
      <c r="T106" s="91"/>
      <c r="U106" s="94"/>
      <c r="V106" s="90" t="str">
        <f t="shared" si="3"/>
        <v/>
      </c>
      <c r="W106" s="94"/>
      <c r="X106" s="91"/>
      <c r="Z106" s="5"/>
      <c r="AA106"/>
      <c r="AC106" s="373"/>
      <c r="AD106" s="54">
        <v>6.7361111111111094E-2</v>
      </c>
      <c r="AK106" s="307"/>
      <c r="AL106" s="5">
        <v>10.9</v>
      </c>
      <c r="AM106" s="5">
        <v>92</v>
      </c>
      <c r="AN106" s="5">
        <v>9.6999999999999993</v>
      </c>
      <c r="AO106" s="5">
        <v>10.9</v>
      </c>
      <c r="AP106" s="5">
        <v>2.5</v>
      </c>
      <c r="AQ106" s="5">
        <v>3.2</v>
      </c>
      <c r="AR106" s="5">
        <v>1026.2</v>
      </c>
      <c r="AS106" s="5">
        <v>0</v>
      </c>
      <c r="AT106" s="5">
        <v>0</v>
      </c>
      <c r="AU106" s="5">
        <v>2.7</v>
      </c>
      <c r="AZ106">
        <v>11</v>
      </c>
      <c r="BA106">
        <v>11.1</v>
      </c>
      <c r="BB106" s="55">
        <v>6.7361111111111094E-2</v>
      </c>
    </row>
    <row r="107" spans="2:54" x14ac:dyDescent="0.25">
      <c r="B107" s="5">
        <v>1.9</v>
      </c>
      <c r="C107" s="5">
        <v>92</v>
      </c>
      <c r="D107" s="5">
        <v>0.7</v>
      </c>
      <c r="E107" s="5">
        <v>1.9</v>
      </c>
      <c r="F107" s="5">
        <v>0</v>
      </c>
      <c r="G107" s="5">
        <v>1.8</v>
      </c>
      <c r="H107" s="5">
        <v>1028.7</v>
      </c>
      <c r="I107" s="5">
        <v>0</v>
      </c>
      <c r="J107" s="5">
        <v>0</v>
      </c>
      <c r="K107" s="5">
        <v>0</v>
      </c>
      <c r="L107" s="5">
        <v>0</v>
      </c>
      <c r="M107" s="5">
        <v>3.4</v>
      </c>
      <c r="N107">
        <v>232</v>
      </c>
      <c r="O107">
        <v>1088</v>
      </c>
      <c r="P107">
        <v>0.1</v>
      </c>
      <c r="Q107">
        <v>1</v>
      </c>
      <c r="R107" s="54">
        <v>6.8055555555555605E-2</v>
      </c>
      <c r="T107" s="91"/>
      <c r="U107" s="94"/>
      <c r="V107" s="90" t="str">
        <f t="shared" si="3"/>
        <v/>
      </c>
      <c r="W107" s="94"/>
      <c r="X107" s="91"/>
      <c r="Z107" s="5"/>
      <c r="AA107"/>
      <c r="AC107" s="373"/>
      <c r="AD107" s="54">
        <v>6.8055555555555605E-2</v>
      </c>
      <c r="AK107" s="307"/>
      <c r="AL107" s="5">
        <v>10.9</v>
      </c>
      <c r="AM107" s="5">
        <v>92</v>
      </c>
      <c r="AN107" s="5">
        <v>9.6999999999999993</v>
      </c>
      <c r="AO107" s="5">
        <v>10.9</v>
      </c>
      <c r="AP107" s="5">
        <v>2.5</v>
      </c>
      <c r="AQ107" s="5">
        <v>3.2</v>
      </c>
      <c r="AR107" s="5">
        <v>1026.5</v>
      </c>
      <c r="AS107" s="5">
        <v>0</v>
      </c>
      <c r="AT107" s="5">
        <v>0</v>
      </c>
      <c r="AU107" s="5">
        <v>2.7</v>
      </c>
      <c r="AZ107">
        <v>11</v>
      </c>
      <c r="BA107">
        <v>11.1</v>
      </c>
      <c r="BB107" s="55">
        <v>6.8055555555555605E-2</v>
      </c>
    </row>
    <row r="108" spans="2:54" x14ac:dyDescent="0.25">
      <c r="B108" s="5">
        <v>1.9</v>
      </c>
      <c r="C108" s="5">
        <v>92</v>
      </c>
      <c r="D108" s="5">
        <v>0.7</v>
      </c>
      <c r="E108" s="5">
        <v>1.9</v>
      </c>
      <c r="F108" s="5">
        <v>1.8</v>
      </c>
      <c r="G108" s="5">
        <v>1.8</v>
      </c>
      <c r="H108" s="5">
        <v>1028.7</v>
      </c>
      <c r="I108" s="5">
        <v>0</v>
      </c>
      <c r="J108" s="5">
        <v>0</v>
      </c>
      <c r="K108" s="5">
        <v>0</v>
      </c>
      <c r="L108" s="5">
        <v>0</v>
      </c>
      <c r="M108" s="5">
        <v>3.4</v>
      </c>
      <c r="N108">
        <v>232</v>
      </c>
      <c r="O108">
        <v>1088</v>
      </c>
      <c r="P108">
        <v>0.1</v>
      </c>
      <c r="Q108">
        <v>0.9</v>
      </c>
      <c r="R108" s="54">
        <v>6.8750000000000006E-2</v>
      </c>
      <c r="T108" s="91"/>
      <c r="U108" s="94"/>
      <c r="V108" s="90" t="str">
        <f t="shared" si="3"/>
        <v/>
      </c>
      <c r="W108" s="94"/>
      <c r="X108" s="91"/>
      <c r="Z108" s="5"/>
      <c r="AA108"/>
      <c r="AC108" s="373"/>
      <c r="AD108" s="54">
        <v>6.8750000000000006E-2</v>
      </c>
      <c r="AK108" s="307"/>
      <c r="AL108" s="5">
        <v>10.9</v>
      </c>
      <c r="AM108" s="5">
        <v>92</v>
      </c>
      <c r="AN108" s="5">
        <v>9.6999999999999993</v>
      </c>
      <c r="AO108" s="5">
        <v>10.9</v>
      </c>
      <c r="AP108" s="5">
        <v>4.3</v>
      </c>
      <c r="AQ108" s="5">
        <v>4.7</v>
      </c>
      <c r="AR108" s="5">
        <v>1026.4000000000001</v>
      </c>
      <c r="AS108" s="5">
        <v>0</v>
      </c>
      <c r="AT108" s="5">
        <v>0</v>
      </c>
      <c r="AU108" s="5">
        <v>2.7</v>
      </c>
      <c r="AZ108">
        <v>11</v>
      </c>
      <c r="BA108">
        <v>11.1</v>
      </c>
      <c r="BB108" s="55">
        <v>6.8750000000000006E-2</v>
      </c>
    </row>
    <row r="109" spans="2:54" x14ac:dyDescent="0.25">
      <c r="B109" s="5">
        <v>1.9</v>
      </c>
      <c r="C109" s="5">
        <v>92</v>
      </c>
      <c r="D109" s="5">
        <v>0.7</v>
      </c>
      <c r="E109" s="5">
        <v>1.9</v>
      </c>
      <c r="F109" s="5">
        <v>1.8</v>
      </c>
      <c r="G109" s="5">
        <v>1.8</v>
      </c>
      <c r="H109" s="5">
        <v>1028.5</v>
      </c>
      <c r="I109" s="5">
        <v>0</v>
      </c>
      <c r="J109" s="5">
        <v>0</v>
      </c>
      <c r="K109" s="5">
        <v>0</v>
      </c>
      <c r="L109" s="5">
        <v>0</v>
      </c>
      <c r="M109" s="5">
        <v>3.4</v>
      </c>
      <c r="N109">
        <v>232</v>
      </c>
      <c r="O109">
        <v>1088</v>
      </c>
      <c r="P109">
        <v>0.1</v>
      </c>
      <c r="Q109">
        <v>0.9</v>
      </c>
      <c r="R109" s="54">
        <v>6.9444444444444406E-2</v>
      </c>
      <c r="T109" s="91"/>
      <c r="U109" s="94"/>
      <c r="V109" s="90" t="str">
        <f t="shared" si="3"/>
        <v/>
      </c>
      <c r="W109" s="94"/>
      <c r="X109" s="91"/>
      <c r="Z109" s="5"/>
      <c r="AA109"/>
      <c r="AC109" s="373"/>
      <c r="AD109" s="54">
        <v>6.9444444444444406E-2</v>
      </c>
      <c r="AK109" s="307"/>
      <c r="AL109" s="5">
        <v>10.9</v>
      </c>
      <c r="AM109" s="5">
        <v>92</v>
      </c>
      <c r="AN109" s="5">
        <v>9.6999999999999993</v>
      </c>
      <c r="AO109" s="5">
        <v>10.9</v>
      </c>
      <c r="AP109" s="5">
        <v>2.9</v>
      </c>
      <c r="AQ109" s="5">
        <v>5</v>
      </c>
      <c r="AR109" s="5">
        <v>1026.5999999999999</v>
      </c>
      <c r="AS109" s="5">
        <v>0</v>
      </c>
      <c r="AT109" s="5">
        <v>0</v>
      </c>
      <c r="AU109" s="5">
        <v>2.7</v>
      </c>
      <c r="AZ109">
        <v>11</v>
      </c>
      <c r="BA109">
        <v>11.1</v>
      </c>
      <c r="BB109" s="55">
        <v>6.9444444444444406E-2</v>
      </c>
    </row>
    <row r="110" spans="2:54" x14ac:dyDescent="0.25">
      <c r="B110" s="5">
        <v>1.8</v>
      </c>
      <c r="C110" s="5">
        <v>92</v>
      </c>
      <c r="D110" s="5">
        <v>0.6</v>
      </c>
      <c r="E110" s="5">
        <v>1.8</v>
      </c>
      <c r="F110" s="5">
        <v>1.8</v>
      </c>
      <c r="G110" s="5">
        <v>2.2000000000000002</v>
      </c>
      <c r="H110" s="5">
        <v>1028.9000000000001</v>
      </c>
      <c r="I110" s="5">
        <v>0</v>
      </c>
      <c r="J110" s="5">
        <v>0</v>
      </c>
      <c r="K110" s="5">
        <v>0</v>
      </c>
      <c r="L110" s="5">
        <v>0</v>
      </c>
      <c r="M110" s="5">
        <v>3.4</v>
      </c>
      <c r="N110">
        <v>232</v>
      </c>
      <c r="O110">
        <v>1088</v>
      </c>
      <c r="P110">
        <v>0.1</v>
      </c>
      <c r="Q110">
        <v>0.9</v>
      </c>
      <c r="R110" s="54">
        <v>7.0138888888888903E-2</v>
      </c>
      <c r="T110" s="91"/>
      <c r="U110" s="94"/>
      <c r="V110" s="90" t="str">
        <f t="shared" si="3"/>
        <v/>
      </c>
      <c r="W110" s="94"/>
      <c r="X110" s="91"/>
      <c r="Z110" s="5"/>
      <c r="AA110"/>
      <c r="AC110" s="373"/>
      <c r="AD110" s="54">
        <v>7.0138888888888903E-2</v>
      </c>
      <c r="AK110" s="307"/>
      <c r="AL110" s="5">
        <v>10.9</v>
      </c>
      <c r="AM110" s="5">
        <v>92</v>
      </c>
      <c r="AN110" s="5">
        <v>9.6999999999999993</v>
      </c>
      <c r="AO110" s="5">
        <v>10.9</v>
      </c>
      <c r="AP110" s="5">
        <v>3.2</v>
      </c>
      <c r="AQ110" s="5">
        <v>4.7</v>
      </c>
      <c r="AR110" s="5">
        <v>1026.4000000000001</v>
      </c>
      <c r="AS110" s="5">
        <v>0</v>
      </c>
      <c r="AT110" s="5">
        <v>0</v>
      </c>
      <c r="AU110" s="5">
        <v>2.7</v>
      </c>
      <c r="AZ110">
        <v>11</v>
      </c>
      <c r="BA110">
        <v>11.1</v>
      </c>
      <c r="BB110" s="55">
        <v>7.0138888888888903E-2</v>
      </c>
    </row>
    <row r="111" spans="2:54" x14ac:dyDescent="0.25">
      <c r="B111" s="5">
        <v>1.8</v>
      </c>
      <c r="C111" s="5">
        <v>92</v>
      </c>
      <c r="D111" s="5">
        <v>0.6</v>
      </c>
      <c r="E111" s="5">
        <v>1.8</v>
      </c>
      <c r="F111" s="5">
        <v>2.2000000000000002</v>
      </c>
      <c r="G111" s="5">
        <v>2.5</v>
      </c>
      <c r="H111" s="5">
        <v>1028.7</v>
      </c>
      <c r="I111" s="5">
        <v>0</v>
      </c>
      <c r="J111" s="5">
        <v>0</v>
      </c>
      <c r="K111" s="5">
        <v>0</v>
      </c>
      <c r="L111" s="5">
        <v>0</v>
      </c>
      <c r="M111" s="5">
        <v>3.4</v>
      </c>
      <c r="N111">
        <v>232</v>
      </c>
      <c r="O111">
        <v>1088</v>
      </c>
      <c r="P111">
        <v>0.1</v>
      </c>
      <c r="Q111">
        <v>0.9</v>
      </c>
      <c r="R111" s="54">
        <v>7.0833333333333304E-2</v>
      </c>
      <c r="T111" s="91"/>
      <c r="U111" s="94"/>
      <c r="V111" s="90" t="str">
        <f t="shared" si="3"/>
        <v/>
      </c>
      <c r="W111" s="94"/>
      <c r="X111" s="91"/>
      <c r="Z111" s="5"/>
      <c r="AA111"/>
      <c r="AC111" s="373"/>
      <c r="AD111" s="54">
        <v>7.0833333333333304E-2</v>
      </c>
      <c r="AK111" s="307"/>
      <c r="AL111" s="5">
        <v>10.9</v>
      </c>
      <c r="AM111" s="5">
        <v>92</v>
      </c>
      <c r="AN111" s="5">
        <v>9.6999999999999993</v>
      </c>
      <c r="AO111" s="5">
        <v>10.9</v>
      </c>
      <c r="AP111" s="5">
        <v>0</v>
      </c>
      <c r="AQ111" s="5">
        <v>2.5</v>
      </c>
      <c r="AR111" s="5">
        <v>1026.3</v>
      </c>
      <c r="AS111" s="5">
        <v>0</v>
      </c>
      <c r="AT111" s="5">
        <v>0</v>
      </c>
      <c r="AU111" s="5">
        <v>2.7</v>
      </c>
      <c r="AZ111">
        <v>11</v>
      </c>
      <c r="BA111">
        <v>11.1</v>
      </c>
      <c r="BB111" s="55">
        <v>7.0833333333333304E-2</v>
      </c>
    </row>
    <row r="112" spans="2:54" x14ac:dyDescent="0.25">
      <c r="B112" s="5">
        <v>1.8</v>
      </c>
      <c r="C112" s="5">
        <v>92</v>
      </c>
      <c r="D112" s="5">
        <v>0.6</v>
      </c>
      <c r="E112" s="5">
        <v>1.8</v>
      </c>
      <c r="F112" s="5">
        <v>0</v>
      </c>
      <c r="G112" s="5">
        <v>1.8</v>
      </c>
      <c r="H112" s="5">
        <v>1028.7</v>
      </c>
      <c r="I112" s="5">
        <v>0</v>
      </c>
      <c r="J112" s="5">
        <v>0</v>
      </c>
      <c r="K112" s="5">
        <v>0</v>
      </c>
      <c r="L112" s="5">
        <v>0</v>
      </c>
      <c r="M112" s="5">
        <v>3.4</v>
      </c>
      <c r="N112">
        <v>232</v>
      </c>
      <c r="O112">
        <v>1088</v>
      </c>
      <c r="P112">
        <v>0</v>
      </c>
      <c r="Q112">
        <v>0.9</v>
      </c>
      <c r="R112" s="54">
        <v>7.1527777777777801E-2</v>
      </c>
      <c r="T112" s="91"/>
      <c r="U112" s="94"/>
      <c r="V112" s="90" t="str">
        <f t="shared" si="3"/>
        <v/>
      </c>
      <c r="W112" s="94"/>
      <c r="X112" s="91"/>
      <c r="Z112" s="5"/>
      <c r="AA112"/>
      <c r="AC112" s="373"/>
      <c r="AD112" s="54">
        <v>7.1527777777777801E-2</v>
      </c>
      <c r="AK112" s="307"/>
      <c r="AL112" s="5">
        <v>10.9</v>
      </c>
      <c r="AM112" s="5">
        <v>92</v>
      </c>
      <c r="AN112" s="5">
        <v>9.6999999999999993</v>
      </c>
      <c r="AO112" s="5">
        <v>10.9</v>
      </c>
      <c r="AP112" s="5">
        <v>0</v>
      </c>
      <c r="AQ112" s="5">
        <v>2.2000000000000002</v>
      </c>
      <c r="AR112" s="5">
        <v>1026.4000000000001</v>
      </c>
      <c r="AS112" s="5">
        <v>0</v>
      </c>
      <c r="AT112" s="5">
        <v>0</v>
      </c>
      <c r="AU112" s="5">
        <v>2.8</v>
      </c>
      <c r="AZ112">
        <v>11</v>
      </c>
      <c r="BA112">
        <v>11.1</v>
      </c>
      <c r="BB112" s="55">
        <v>7.1527777777777801E-2</v>
      </c>
    </row>
    <row r="113" spans="2:54" x14ac:dyDescent="0.25">
      <c r="B113" s="5">
        <v>1.8</v>
      </c>
      <c r="C113" s="5">
        <v>92</v>
      </c>
      <c r="D113" s="5">
        <v>0.6</v>
      </c>
      <c r="E113" s="5">
        <v>1.8</v>
      </c>
      <c r="F113" s="5">
        <v>1.8</v>
      </c>
      <c r="G113" s="5">
        <v>1.8</v>
      </c>
      <c r="H113" s="5">
        <v>1028.5999999999999</v>
      </c>
      <c r="I113" s="5">
        <v>0</v>
      </c>
      <c r="J113" s="5">
        <v>0</v>
      </c>
      <c r="K113" s="5">
        <v>0</v>
      </c>
      <c r="L113" s="5">
        <v>0</v>
      </c>
      <c r="M113" s="5">
        <v>3.4</v>
      </c>
      <c r="N113">
        <v>232</v>
      </c>
      <c r="O113">
        <v>1088</v>
      </c>
      <c r="P113">
        <v>0</v>
      </c>
      <c r="Q113">
        <v>0.9</v>
      </c>
      <c r="R113" s="54">
        <v>7.2222222222222202E-2</v>
      </c>
      <c r="T113" s="91"/>
      <c r="U113" s="94"/>
      <c r="V113" s="90" t="str">
        <f t="shared" si="3"/>
        <v/>
      </c>
      <c r="W113" s="94"/>
      <c r="X113" s="91"/>
      <c r="Z113" s="5"/>
      <c r="AA113"/>
      <c r="AC113" s="373"/>
      <c r="AD113" s="54">
        <v>7.2222222222222202E-2</v>
      </c>
      <c r="AK113" s="307"/>
      <c r="AL113" s="5">
        <v>10.9</v>
      </c>
      <c r="AM113" s="5">
        <v>92</v>
      </c>
      <c r="AN113" s="5">
        <v>9.6999999999999993</v>
      </c>
      <c r="AO113" s="5">
        <v>10.9</v>
      </c>
      <c r="AP113" s="5">
        <v>2.2000000000000002</v>
      </c>
      <c r="AQ113" s="5">
        <v>2.5</v>
      </c>
      <c r="AR113" s="5">
        <v>1026.5999999999999</v>
      </c>
      <c r="AS113" s="5">
        <v>0</v>
      </c>
      <c r="AT113" s="5">
        <v>0</v>
      </c>
      <c r="AU113" s="5">
        <v>2.8</v>
      </c>
      <c r="AZ113">
        <v>11</v>
      </c>
      <c r="BA113">
        <v>11.1</v>
      </c>
      <c r="BB113" s="55">
        <v>7.2222222222222202E-2</v>
      </c>
    </row>
    <row r="114" spans="2:54" x14ac:dyDescent="0.25">
      <c r="B114" s="5">
        <v>1.8</v>
      </c>
      <c r="C114" s="5">
        <v>92</v>
      </c>
      <c r="D114" s="5">
        <v>0.6</v>
      </c>
      <c r="E114" s="5">
        <v>1.8</v>
      </c>
      <c r="F114" s="5">
        <v>0</v>
      </c>
      <c r="G114" s="5">
        <v>1.8</v>
      </c>
      <c r="H114" s="5">
        <v>1028.9000000000001</v>
      </c>
      <c r="I114" s="5">
        <v>0</v>
      </c>
      <c r="J114" s="5">
        <v>0</v>
      </c>
      <c r="K114" s="5">
        <v>0</v>
      </c>
      <c r="L114" s="5">
        <v>0</v>
      </c>
      <c r="M114" s="5">
        <v>3.4</v>
      </c>
      <c r="N114">
        <v>232</v>
      </c>
      <c r="O114">
        <v>1088</v>
      </c>
      <c r="P114">
        <v>0</v>
      </c>
      <c r="Q114">
        <v>0.9</v>
      </c>
      <c r="R114" s="54">
        <v>7.2916666666666699E-2</v>
      </c>
      <c r="T114" s="91"/>
      <c r="U114" s="94"/>
      <c r="V114" s="90" t="str">
        <f t="shared" si="3"/>
        <v/>
      </c>
      <c r="W114" s="94"/>
      <c r="X114" s="91"/>
      <c r="Z114" s="5"/>
      <c r="AA114"/>
      <c r="AC114" s="373"/>
      <c r="AD114" s="54">
        <v>7.2916666666666699E-2</v>
      </c>
      <c r="AK114" s="307"/>
      <c r="AL114" s="5">
        <v>10.9</v>
      </c>
      <c r="AM114" s="5">
        <v>92</v>
      </c>
      <c r="AN114" s="5">
        <v>9.6999999999999993</v>
      </c>
      <c r="AO114" s="5">
        <v>10.9</v>
      </c>
      <c r="AP114" s="5">
        <v>0</v>
      </c>
      <c r="AQ114" s="5">
        <v>2.2000000000000002</v>
      </c>
      <c r="AR114" s="5">
        <v>1026.3</v>
      </c>
      <c r="AS114" s="5">
        <v>0</v>
      </c>
      <c r="AT114" s="5">
        <v>0</v>
      </c>
      <c r="AU114" s="5">
        <v>2.8</v>
      </c>
      <c r="AZ114">
        <v>11</v>
      </c>
      <c r="BA114">
        <v>11.1</v>
      </c>
      <c r="BB114" s="55">
        <v>7.2916666666666699E-2</v>
      </c>
    </row>
    <row r="115" spans="2:54" x14ac:dyDescent="0.25">
      <c r="B115" s="5">
        <v>1.8</v>
      </c>
      <c r="C115" s="5">
        <v>92</v>
      </c>
      <c r="D115" s="5">
        <v>0.6</v>
      </c>
      <c r="E115" s="5">
        <v>1.8</v>
      </c>
      <c r="F115" s="5">
        <v>2.5</v>
      </c>
      <c r="G115" s="5">
        <v>3.2</v>
      </c>
      <c r="H115" s="5">
        <v>1028.5</v>
      </c>
      <c r="I115" s="5">
        <v>0</v>
      </c>
      <c r="J115" s="5">
        <v>0</v>
      </c>
      <c r="K115" s="5">
        <v>0</v>
      </c>
      <c r="L115" s="5">
        <v>0</v>
      </c>
      <c r="M115" s="5">
        <v>3.4</v>
      </c>
      <c r="N115">
        <v>232</v>
      </c>
      <c r="O115">
        <v>1088</v>
      </c>
      <c r="P115">
        <v>0</v>
      </c>
      <c r="Q115">
        <v>0.9</v>
      </c>
      <c r="R115" s="54">
        <v>7.3611111111111099E-2</v>
      </c>
      <c r="T115" s="91"/>
      <c r="U115" s="94"/>
      <c r="V115" s="90" t="str">
        <f t="shared" si="3"/>
        <v/>
      </c>
      <c r="W115" s="94"/>
      <c r="X115" s="91"/>
      <c r="Z115" s="5"/>
      <c r="AA115"/>
      <c r="AC115" s="373"/>
      <c r="AD115" s="54">
        <v>7.3611111111111099E-2</v>
      </c>
      <c r="AK115" s="307"/>
      <c r="AL115" s="5">
        <v>10.9</v>
      </c>
      <c r="AM115" s="5">
        <v>92</v>
      </c>
      <c r="AN115" s="5">
        <v>9.6999999999999993</v>
      </c>
      <c r="AO115" s="5">
        <v>10.9</v>
      </c>
      <c r="AP115" s="5">
        <v>0</v>
      </c>
      <c r="AQ115" s="5">
        <v>0</v>
      </c>
      <c r="AR115" s="5">
        <v>1026.5</v>
      </c>
      <c r="AS115" s="5">
        <v>0</v>
      </c>
      <c r="AT115" s="5">
        <v>0</v>
      </c>
      <c r="AU115" s="5">
        <v>2.8</v>
      </c>
      <c r="AZ115">
        <v>11</v>
      </c>
      <c r="BA115">
        <v>11.1</v>
      </c>
      <c r="BB115" s="55">
        <v>7.3611111111111099E-2</v>
      </c>
    </row>
    <row r="116" spans="2:54" x14ac:dyDescent="0.25">
      <c r="B116" s="5">
        <v>1.8</v>
      </c>
      <c r="C116" s="5">
        <v>92</v>
      </c>
      <c r="D116" s="5">
        <v>0.6</v>
      </c>
      <c r="E116" s="5">
        <v>1.8</v>
      </c>
      <c r="F116" s="5">
        <v>1.8</v>
      </c>
      <c r="G116" s="5">
        <v>1.8</v>
      </c>
      <c r="H116" s="5">
        <v>1028.7</v>
      </c>
      <c r="I116" s="5">
        <v>0</v>
      </c>
      <c r="J116" s="5">
        <v>0</v>
      </c>
      <c r="K116" s="5">
        <v>0</v>
      </c>
      <c r="L116" s="5">
        <v>0</v>
      </c>
      <c r="M116" s="5">
        <v>3.4</v>
      </c>
      <c r="N116">
        <v>232</v>
      </c>
      <c r="O116">
        <v>1088</v>
      </c>
      <c r="P116">
        <v>-0.1</v>
      </c>
      <c r="Q116">
        <v>0.9</v>
      </c>
      <c r="R116" s="54">
        <v>7.4305555555555597E-2</v>
      </c>
      <c r="T116" s="91"/>
      <c r="U116" s="94"/>
      <c r="V116" s="90" t="str">
        <f t="shared" si="3"/>
        <v/>
      </c>
      <c r="W116" s="94"/>
      <c r="X116" s="91"/>
      <c r="Z116" s="5"/>
      <c r="AA116"/>
      <c r="AC116" s="373"/>
      <c r="AD116" s="54">
        <v>7.4305555555555597E-2</v>
      </c>
      <c r="AK116" s="307"/>
      <c r="AL116" s="5">
        <v>10.9</v>
      </c>
      <c r="AM116" s="5">
        <v>92</v>
      </c>
      <c r="AN116" s="5">
        <v>9.6999999999999993</v>
      </c>
      <c r="AO116" s="5">
        <v>10.9</v>
      </c>
      <c r="AP116" s="5">
        <v>0</v>
      </c>
      <c r="AQ116" s="5">
        <v>4</v>
      </c>
      <c r="AR116" s="5">
        <v>1026.3</v>
      </c>
      <c r="AS116" s="5">
        <v>0</v>
      </c>
      <c r="AT116" s="5">
        <v>0</v>
      </c>
      <c r="AU116" s="5">
        <v>2.8</v>
      </c>
      <c r="AZ116">
        <v>11</v>
      </c>
      <c r="BA116">
        <v>11.1</v>
      </c>
      <c r="BB116" s="55">
        <v>7.4305555555555597E-2</v>
      </c>
    </row>
    <row r="117" spans="2:54" x14ac:dyDescent="0.25">
      <c r="B117" s="5">
        <v>1.8</v>
      </c>
      <c r="C117" s="5">
        <v>92</v>
      </c>
      <c r="D117" s="5">
        <v>0.6</v>
      </c>
      <c r="E117" s="5">
        <v>1.8</v>
      </c>
      <c r="F117" s="5">
        <v>0</v>
      </c>
      <c r="G117" s="5">
        <v>0</v>
      </c>
      <c r="H117" s="5">
        <v>1028.7</v>
      </c>
      <c r="I117" s="5">
        <v>0</v>
      </c>
      <c r="J117" s="5">
        <v>0</v>
      </c>
      <c r="K117" s="5">
        <v>0</v>
      </c>
      <c r="L117" s="5">
        <v>0</v>
      </c>
      <c r="M117" s="5">
        <v>3.4</v>
      </c>
      <c r="N117">
        <v>232</v>
      </c>
      <c r="O117">
        <v>1088</v>
      </c>
      <c r="P117">
        <v>-0.1</v>
      </c>
      <c r="Q117">
        <v>0.9</v>
      </c>
      <c r="R117" s="54">
        <v>7.4999999999999997E-2</v>
      </c>
      <c r="T117" s="91"/>
      <c r="U117" s="94"/>
      <c r="V117" s="90" t="str">
        <f t="shared" si="3"/>
        <v/>
      </c>
      <c r="W117" s="94"/>
      <c r="X117" s="91"/>
      <c r="Z117" s="5"/>
      <c r="AA117"/>
      <c r="AC117" s="373"/>
      <c r="AD117" s="54">
        <v>7.4999999999999997E-2</v>
      </c>
      <c r="AK117" s="307"/>
      <c r="AL117" s="5">
        <v>10.9</v>
      </c>
      <c r="AM117" s="5">
        <v>92</v>
      </c>
      <c r="AN117" s="5">
        <v>9.6999999999999993</v>
      </c>
      <c r="AO117" s="5">
        <v>10.9</v>
      </c>
      <c r="AP117" s="5">
        <v>1.8</v>
      </c>
      <c r="AQ117" s="5">
        <v>3.2</v>
      </c>
      <c r="AR117" s="5">
        <v>1026.5</v>
      </c>
      <c r="AS117" s="5">
        <v>0</v>
      </c>
      <c r="AT117" s="5">
        <v>0</v>
      </c>
      <c r="AU117" s="5">
        <v>2.8</v>
      </c>
      <c r="AZ117">
        <v>11</v>
      </c>
      <c r="BA117">
        <v>11.1</v>
      </c>
      <c r="BB117" s="55">
        <v>7.4999999999999997E-2</v>
      </c>
    </row>
    <row r="118" spans="2:54" x14ac:dyDescent="0.25">
      <c r="B118" s="5">
        <v>1.7</v>
      </c>
      <c r="C118" s="5">
        <v>92</v>
      </c>
      <c r="D118" s="5">
        <v>0.5</v>
      </c>
      <c r="E118" s="5">
        <v>1.7</v>
      </c>
      <c r="F118" s="5">
        <v>0</v>
      </c>
      <c r="G118" s="5">
        <v>0</v>
      </c>
      <c r="H118" s="5">
        <v>1028.5999999999999</v>
      </c>
      <c r="I118" s="5">
        <v>0</v>
      </c>
      <c r="J118" s="5">
        <v>0</v>
      </c>
      <c r="K118" s="5">
        <v>0</v>
      </c>
      <c r="L118" s="5">
        <v>0</v>
      </c>
      <c r="M118" s="5">
        <v>3.4</v>
      </c>
      <c r="N118">
        <v>232</v>
      </c>
      <c r="O118">
        <v>1088</v>
      </c>
      <c r="P118">
        <v>-0.1</v>
      </c>
      <c r="Q118">
        <v>0.9</v>
      </c>
      <c r="R118" s="54">
        <v>7.5694444444444495E-2</v>
      </c>
      <c r="T118" s="91"/>
      <c r="U118" s="94"/>
      <c r="V118" s="90" t="str">
        <f t="shared" si="3"/>
        <v/>
      </c>
      <c r="W118" s="94"/>
      <c r="X118" s="91"/>
      <c r="Z118" s="5"/>
      <c r="AA118"/>
      <c r="AC118" s="373"/>
      <c r="AD118" s="54">
        <v>7.5694444444444495E-2</v>
      </c>
      <c r="AK118" s="307"/>
      <c r="AL118" s="5">
        <v>10.9</v>
      </c>
      <c r="AM118" s="5">
        <v>92</v>
      </c>
      <c r="AN118" s="5">
        <v>9.6999999999999993</v>
      </c>
      <c r="AO118" s="5">
        <v>10.9</v>
      </c>
      <c r="AP118" s="5">
        <v>0</v>
      </c>
      <c r="AQ118" s="5">
        <v>2.5</v>
      </c>
      <c r="AR118" s="5">
        <v>1026.5</v>
      </c>
      <c r="AS118" s="5">
        <v>0</v>
      </c>
      <c r="AT118" s="5">
        <v>0</v>
      </c>
      <c r="AU118" s="5">
        <v>2.8</v>
      </c>
      <c r="AZ118">
        <v>11</v>
      </c>
      <c r="BA118">
        <v>11.1</v>
      </c>
      <c r="BB118" s="55">
        <v>7.5694444444444495E-2</v>
      </c>
    </row>
    <row r="119" spans="2:54" x14ac:dyDescent="0.25">
      <c r="B119" s="5">
        <v>1.7</v>
      </c>
      <c r="C119" s="5">
        <v>92</v>
      </c>
      <c r="D119" s="5">
        <v>0.5</v>
      </c>
      <c r="E119" s="5">
        <v>1.7</v>
      </c>
      <c r="F119" s="5">
        <v>1.8</v>
      </c>
      <c r="G119" s="5">
        <v>2.2000000000000002</v>
      </c>
      <c r="H119" s="5">
        <v>1028.7</v>
      </c>
      <c r="I119" s="5">
        <v>0</v>
      </c>
      <c r="J119" s="5">
        <v>0</v>
      </c>
      <c r="K119" s="5">
        <v>0</v>
      </c>
      <c r="L119" s="5">
        <v>0</v>
      </c>
      <c r="M119" s="5">
        <v>3.4</v>
      </c>
      <c r="N119">
        <v>232</v>
      </c>
      <c r="O119">
        <v>1088</v>
      </c>
      <c r="P119">
        <v>-0.1</v>
      </c>
      <c r="Q119">
        <v>0.9</v>
      </c>
      <c r="R119" s="54">
        <v>7.6388888888888895E-2</v>
      </c>
      <c r="T119" s="91"/>
      <c r="U119" s="94"/>
      <c r="V119" s="90" t="str">
        <f t="shared" si="3"/>
        <v/>
      </c>
      <c r="W119" s="94"/>
      <c r="X119" s="91"/>
      <c r="Z119" s="5"/>
      <c r="AA119"/>
      <c r="AC119" s="373"/>
      <c r="AD119" s="54">
        <v>7.6388888888888895E-2</v>
      </c>
      <c r="AK119" s="307"/>
      <c r="AL119" s="5">
        <v>10.9</v>
      </c>
      <c r="AM119" s="5">
        <v>92</v>
      </c>
      <c r="AN119" s="5">
        <v>9.6999999999999993</v>
      </c>
      <c r="AO119" s="5">
        <v>10.9</v>
      </c>
      <c r="AP119" s="5">
        <v>0</v>
      </c>
      <c r="AQ119" s="5">
        <v>2.9</v>
      </c>
      <c r="AR119" s="5">
        <v>1026.5</v>
      </c>
      <c r="AS119" s="5">
        <v>0</v>
      </c>
      <c r="AT119" s="5">
        <v>0</v>
      </c>
      <c r="AU119" s="5">
        <v>2.8</v>
      </c>
      <c r="AZ119">
        <v>11</v>
      </c>
      <c r="BA119">
        <v>11.1</v>
      </c>
      <c r="BB119" s="55">
        <v>7.6388888888888895E-2</v>
      </c>
    </row>
    <row r="120" spans="2:54" x14ac:dyDescent="0.25">
      <c r="B120" s="5">
        <v>1.7</v>
      </c>
      <c r="C120" s="5">
        <v>92</v>
      </c>
      <c r="D120" s="5">
        <v>0.5</v>
      </c>
      <c r="E120" s="5">
        <v>1.7</v>
      </c>
      <c r="F120" s="5">
        <v>0</v>
      </c>
      <c r="G120" s="5">
        <v>1.8</v>
      </c>
      <c r="H120" s="5">
        <v>1028.7</v>
      </c>
      <c r="I120" s="5">
        <v>0</v>
      </c>
      <c r="J120" s="5">
        <v>0</v>
      </c>
      <c r="K120" s="5">
        <v>0</v>
      </c>
      <c r="L120" s="5">
        <v>0</v>
      </c>
      <c r="M120" s="5">
        <v>3.4</v>
      </c>
      <c r="N120">
        <v>232</v>
      </c>
      <c r="O120">
        <v>1088</v>
      </c>
      <c r="P120">
        <v>-0.1</v>
      </c>
      <c r="Q120">
        <v>0.8</v>
      </c>
      <c r="R120" s="54">
        <v>7.7083333333333295E-2</v>
      </c>
      <c r="T120" s="91"/>
      <c r="U120" s="94"/>
      <c r="V120" s="90" t="str">
        <f t="shared" si="3"/>
        <v/>
      </c>
      <c r="W120" s="94"/>
      <c r="X120" s="91"/>
      <c r="Z120" s="5"/>
      <c r="AA120"/>
      <c r="AC120" s="373"/>
      <c r="AD120" s="54">
        <v>7.7083333333333295E-2</v>
      </c>
      <c r="AK120" s="307"/>
      <c r="AL120" s="5">
        <v>10.9</v>
      </c>
      <c r="AM120" s="5">
        <v>92</v>
      </c>
      <c r="AN120" s="5">
        <v>9.6999999999999993</v>
      </c>
      <c r="AO120" s="5">
        <v>10.9</v>
      </c>
      <c r="AP120" s="5">
        <v>0</v>
      </c>
      <c r="AQ120" s="5">
        <v>5.8</v>
      </c>
      <c r="AR120" s="5">
        <v>1026.4000000000001</v>
      </c>
      <c r="AS120" s="5">
        <v>0</v>
      </c>
      <c r="AT120" s="5">
        <v>0</v>
      </c>
      <c r="AU120" s="5">
        <v>2.8</v>
      </c>
      <c r="AZ120">
        <v>10.9</v>
      </c>
      <c r="BA120">
        <v>11.1</v>
      </c>
      <c r="BB120" s="55">
        <v>7.7083333333333295E-2</v>
      </c>
    </row>
    <row r="121" spans="2:54" x14ac:dyDescent="0.25">
      <c r="B121" s="5">
        <v>1.7</v>
      </c>
      <c r="C121" s="5">
        <v>92</v>
      </c>
      <c r="D121" s="5">
        <v>0.5</v>
      </c>
      <c r="E121" s="5">
        <v>1.7</v>
      </c>
      <c r="F121" s="5">
        <v>0</v>
      </c>
      <c r="G121" s="5">
        <v>0</v>
      </c>
      <c r="H121" s="5">
        <v>1028.7</v>
      </c>
      <c r="I121" s="5">
        <v>0</v>
      </c>
      <c r="J121" s="5">
        <v>0</v>
      </c>
      <c r="K121" s="5">
        <v>0</v>
      </c>
      <c r="L121" s="5">
        <v>0</v>
      </c>
      <c r="M121" s="5">
        <v>3.4</v>
      </c>
      <c r="N121">
        <v>232</v>
      </c>
      <c r="O121">
        <v>1088</v>
      </c>
      <c r="P121">
        <v>-0.1</v>
      </c>
      <c r="Q121">
        <v>0.8</v>
      </c>
      <c r="R121" s="54">
        <v>7.7777777777777807E-2</v>
      </c>
      <c r="T121" s="91"/>
      <c r="U121" s="94"/>
      <c r="V121" s="90" t="str">
        <f t="shared" si="3"/>
        <v/>
      </c>
      <c r="W121" s="94"/>
      <c r="X121" s="91"/>
      <c r="Z121" s="5"/>
      <c r="AA121"/>
      <c r="AC121" s="373"/>
      <c r="AD121" s="54">
        <v>7.7777777777777807E-2</v>
      </c>
      <c r="AK121" s="307"/>
      <c r="AL121" s="5">
        <v>10.9</v>
      </c>
      <c r="AM121" s="5">
        <v>92</v>
      </c>
      <c r="AN121" s="5">
        <v>9.6999999999999993</v>
      </c>
      <c r="AO121" s="5">
        <v>10.9</v>
      </c>
      <c r="AP121" s="5">
        <v>0</v>
      </c>
      <c r="AQ121" s="5">
        <v>2.9</v>
      </c>
      <c r="AR121" s="5">
        <v>1026.5</v>
      </c>
      <c r="AS121" s="5">
        <v>0</v>
      </c>
      <c r="AT121" s="5">
        <v>0</v>
      </c>
      <c r="AU121" s="5">
        <v>2.8</v>
      </c>
      <c r="AZ121">
        <v>10.9</v>
      </c>
      <c r="BA121">
        <v>11</v>
      </c>
      <c r="BB121" s="55">
        <v>7.7777777777777807E-2</v>
      </c>
    </row>
    <row r="122" spans="2:54" x14ac:dyDescent="0.25">
      <c r="B122" s="5">
        <v>1.7</v>
      </c>
      <c r="C122" s="5">
        <v>92</v>
      </c>
      <c r="D122" s="5">
        <v>0.5</v>
      </c>
      <c r="E122" s="5">
        <v>1.7</v>
      </c>
      <c r="F122" s="5">
        <v>0</v>
      </c>
      <c r="G122" s="5">
        <v>1.8</v>
      </c>
      <c r="H122" s="5">
        <v>1028.8</v>
      </c>
      <c r="I122" s="5">
        <v>0</v>
      </c>
      <c r="J122" s="5">
        <v>0</v>
      </c>
      <c r="K122" s="5">
        <v>0</v>
      </c>
      <c r="L122" s="5">
        <v>0</v>
      </c>
      <c r="M122" s="5">
        <v>3.4</v>
      </c>
      <c r="N122">
        <v>232</v>
      </c>
      <c r="O122">
        <v>1088</v>
      </c>
      <c r="P122">
        <v>-0.1</v>
      </c>
      <c r="Q122">
        <v>0.8</v>
      </c>
      <c r="R122" s="54">
        <v>7.8472222222222193E-2</v>
      </c>
      <c r="T122" s="91"/>
      <c r="U122" s="94"/>
      <c r="V122" s="90" t="str">
        <f t="shared" si="3"/>
        <v/>
      </c>
      <c r="W122" s="94"/>
      <c r="X122" s="91"/>
      <c r="Z122" s="5"/>
      <c r="AA122"/>
      <c r="AC122" s="373"/>
      <c r="AD122" s="54">
        <v>7.8472222222222193E-2</v>
      </c>
      <c r="AK122" s="307"/>
      <c r="AL122" s="5">
        <v>10.8</v>
      </c>
      <c r="AM122" s="5">
        <v>92</v>
      </c>
      <c r="AN122" s="5">
        <v>9.6</v>
      </c>
      <c r="AO122" s="5">
        <v>10.8</v>
      </c>
      <c r="AP122" s="5">
        <v>0</v>
      </c>
      <c r="AQ122" s="5">
        <v>2.2000000000000002</v>
      </c>
      <c r="AR122" s="5">
        <v>1026.3</v>
      </c>
      <c r="AS122" s="5">
        <v>0</v>
      </c>
      <c r="AT122" s="5">
        <v>0</v>
      </c>
      <c r="AU122" s="5">
        <v>2.8</v>
      </c>
      <c r="AZ122">
        <v>10.9</v>
      </c>
      <c r="BA122">
        <v>11</v>
      </c>
      <c r="BB122" s="55">
        <v>7.8472222222222193E-2</v>
      </c>
    </row>
    <row r="123" spans="2:54" x14ac:dyDescent="0.25">
      <c r="B123" s="5">
        <v>1.7</v>
      </c>
      <c r="C123" s="5">
        <v>92</v>
      </c>
      <c r="D123" s="5">
        <v>0.5</v>
      </c>
      <c r="E123" s="5">
        <v>1.7</v>
      </c>
      <c r="F123" s="5">
        <v>1.8</v>
      </c>
      <c r="G123" s="5">
        <v>2.5</v>
      </c>
      <c r="H123" s="5">
        <v>1028.7</v>
      </c>
      <c r="I123" s="5">
        <v>0</v>
      </c>
      <c r="J123" s="5">
        <v>0</v>
      </c>
      <c r="K123" s="5">
        <v>0</v>
      </c>
      <c r="L123" s="5">
        <v>0</v>
      </c>
      <c r="M123" s="5">
        <v>3.4</v>
      </c>
      <c r="N123">
        <v>232</v>
      </c>
      <c r="O123">
        <v>1088</v>
      </c>
      <c r="P123">
        <v>-0.2</v>
      </c>
      <c r="Q123">
        <v>0.8</v>
      </c>
      <c r="R123" s="54">
        <v>7.9166666666666705E-2</v>
      </c>
      <c r="T123" s="91"/>
      <c r="U123" s="94"/>
      <c r="V123" s="90" t="str">
        <f t="shared" si="3"/>
        <v/>
      </c>
      <c r="W123" s="94"/>
      <c r="X123" s="91"/>
      <c r="Z123" s="5"/>
      <c r="AA123"/>
      <c r="AC123" s="373"/>
      <c r="AD123" s="54">
        <v>7.9166666666666705E-2</v>
      </c>
      <c r="AK123" s="307"/>
      <c r="AL123" s="5">
        <v>10.8</v>
      </c>
      <c r="AM123" s="5">
        <v>92</v>
      </c>
      <c r="AN123" s="5">
        <v>9.6</v>
      </c>
      <c r="AO123" s="5">
        <v>10.8</v>
      </c>
      <c r="AP123" s="5">
        <v>0</v>
      </c>
      <c r="AQ123" s="5">
        <v>2.9</v>
      </c>
      <c r="AR123" s="5">
        <v>1026.5999999999999</v>
      </c>
      <c r="AS123" s="5">
        <v>0</v>
      </c>
      <c r="AT123" s="5">
        <v>0</v>
      </c>
      <c r="AU123" s="5">
        <v>2.8</v>
      </c>
      <c r="AZ123">
        <v>10.9</v>
      </c>
      <c r="BA123">
        <v>11</v>
      </c>
      <c r="BB123" s="55">
        <v>7.9166666666666705E-2</v>
      </c>
    </row>
    <row r="124" spans="2:54" x14ac:dyDescent="0.25">
      <c r="B124" s="5">
        <v>1.7</v>
      </c>
      <c r="C124" s="5">
        <v>92</v>
      </c>
      <c r="D124" s="5">
        <v>0.5</v>
      </c>
      <c r="E124" s="5">
        <v>1.7</v>
      </c>
      <c r="F124" s="5">
        <v>1.8</v>
      </c>
      <c r="G124" s="5">
        <v>2.9</v>
      </c>
      <c r="H124" s="5">
        <v>1028.8</v>
      </c>
      <c r="I124" s="5">
        <v>0</v>
      </c>
      <c r="J124" s="5">
        <v>0</v>
      </c>
      <c r="K124" s="5">
        <v>0</v>
      </c>
      <c r="L124" s="5">
        <v>0</v>
      </c>
      <c r="M124" s="5">
        <v>3.4</v>
      </c>
      <c r="N124">
        <v>232</v>
      </c>
      <c r="O124">
        <v>1088</v>
      </c>
      <c r="P124">
        <v>-0.2</v>
      </c>
      <c r="Q124">
        <v>0.8</v>
      </c>
      <c r="R124" s="54">
        <v>7.9861111111111105E-2</v>
      </c>
      <c r="T124" s="91"/>
      <c r="U124" s="94"/>
      <c r="V124" s="90" t="str">
        <f t="shared" si="3"/>
        <v/>
      </c>
      <c r="W124" s="94"/>
      <c r="X124" s="91"/>
      <c r="Z124" s="5"/>
      <c r="AA124"/>
      <c r="AC124" s="373"/>
      <c r="AD124" s="54">
        <v>7.9861111111111105E-2</v>
      </c>
      <c r="AK124" s="307"/>
      <c r="AL124" s="5">
        <v>10.8</v>
      </c>
      <c r="AM124" s="5">
        <v>92</v>
      </c>
      <c r="AN124" s="5">
        <v>9.6</v>
      </c>
      <c r="AO124" s="5">
        <v>10.8</v>
      </c>
      <c r="AP124" s="5">
        <v>1.8</v>
      </c>
      <c r="AQ124" s="5">
        <v>2.5</v>
      </c>
      <c r="AR124" s="5">
        <v>1026.4000000000001</v>
      </c>
      <c r="AS124" s="5">
        <v>0</v>
      </c>
      <c r="AT124" s="5">
        <v>0</v>
      </c>
      <c r="AU124" s="5">
        <v>2.8</v>
      </c>
      <c r="AZ124">
        <v>10.9</v>
      </c>
      <c r="BA124">
        <v>11</v>
      </c>
      <c r="BB124" s="55">
        <v>7.9861111111111105E-2</v>
      </c>
    </row>
    <row r="125" spans="2:54" x14ac:dyDescent="0.25">
      <c r="B125" s="5">
        <v>1.8</v>
      </c>
      <c r="C125" s="5">
        <v>92</v>
      </c>
      <c r="D125" s="5">
        <v>0.6</v>
      </c>
      <c r="E125" s="5">
        <v>1.8</v>
      </c>
      <c r="F125" s="5">
        <v>0</v>
      </c>
      <c r="G125" s="5">
        <v>2.5</v>
      </c>
      <c r="H125" s="5">
        <v>1028.5999999999999</v>
      </c>
      <c r="I125" s="5">
        <v>0</v>
      </c>
      <c r="J125" s="5">
        <v>0</v>
      </c>
      <c r="K125" s="5">
        <v>0</v>
      </c>
      <c r="L125" s="5">
        <v>0</v>
      </c>
      <c r="M125" s="5">
        <v>3.4</v>
      </c>
      <c r="N125">
        <v>232</v>
      </c>
      <c r="O125">
        <v>1088</v>
      </c>
      <c r="P125">
        <v>-0.2</v>
      </c>
      <c r="Q125">
        <v>0.8</v>
      </c>
      <c r="R125" s="54">
        <v>8.0555555555555602E-2</v>
      </c>
      <c r="T125" s="91"/>
      <c r="U125" s="94"/>
      <c r="V125" s="90" t="str">
        <f t="shared" si="3"/>
        <v/>
      </c>
      <c r="W125" s="94"/>
      <c r="X125" s="91"/>
      <c r="Z125" s="5"/>
      <c r="AA125"/>
      <c r="AC125" s="373"/>
      <c r="AD125" s="54">
        <v>8.0555555555555602E-2</v>
      </c>
      <c r="AK125" s="307"/>
      <c r="AL125" s="5">
        <v>10.8</v>
      </c>
      <c r="AM125" s="5">
        <v>92</v>
      </c>
      <c r="AN125" s="5">
        <v>9.6</v>
      </c>
      <c r="AO125" s="5">
        <v>10.8</v>
      </c>
      <c r="AP125" s="5">
        <v>2.2000000000000002</v>
      </c>
      <c r="AQ125" s="5">
        <v>3.6</v>
      </c>
      <c r="AR125" s="5">
        <v>1026.5</v>
      </c>
      <c r="AS125" s="5">
        <v>0</v>
      </c>
      <c r="AT125" s="5">
        <v>0</v>
      </c>
      <c r="AU125" s="5">
        <v>2.8</v>
      </c>
      <c r="AZ125">
        <v>10.9</v>
      </c>
      <c r="BA125">
        <v>11</v>
      </c>
      <c r="BB125" s="55">
        <v>8.0555555555555602E-2</v>
      </c>
    </row>
    <row r="126" spans="2:54" x14ac:dyDescent="0.25">
      <c r="B126" s="5">
        <v>1.7</v>
      </c>
      <c r="C126" s="5">
        <v>92</v>
      </c>
      <c r="D126" s="5">
        <v>0.5</v>
      </c>
      <c r="E126" s="5">
        <v>1.7</v>
      </c>
      <c r="F126" s="5">
        <v>0</v>
      </c>
      <c r="G126" s="5">
        <v>0</v>
      </c>
      <c r="H126" s="5">
        <v>1028.5999999999999</v>
      </c>
      <c r="I126" s="5">
        <v>0</v>
      </c>
      <c r="J126" s="5">
        <v>0</v>
      </c>
      <c r="K126" s="5">
        <v>0</v>
      </c>
      <c r="L126" s="5">
        <v>0</v>
      </c>
      <c r="M126" s="5">
        <v>3.4</v>
      </c>
      <c r="N126">
        <v>232</v>
      </c>
      <c r="O126">
        <v>1088</v>
      </c>
      <c r="P126">
        <v>-0.2</v>
      </c>
      <c r="Q126">
        <v>0.8</v>
      </c>
      <c r="R126" s="54">
        <v>8.1250000000000003E-2</v>
      </c>
      <c r="T126" s="91"/>
      <c r="U126" s="94"/>
      <c r="V126" s="90" t="str">
        <f t="shared" si="3"/>
        <v/>
      </c>
      <c r="W126" s="94"/>
      <c r="X126" s="91"/>
      <c r="Z126" s="5"/>
      <c r="AA126"/>
      <c r="AC126" s="373"/>
      <c r="AD126" s="54">
        <v>8.1250000000000003E-2</v>
      </c>
      <c r="AK126" s="307"/>
      <c r="AL126" s="5">
        <v>10.8</v>
      </c>
      <c r="AM126" s="5">
        <v>92</v>
      </c>
      <c r="AN126" s="5">
        <v>9.6</v>
      </c>
      <c r="AO126" s="5">
        <v>10.8</v>
      </c>
      <c r="AP126" s="5">
        <v>4</v>
      </c>
      <c r="AQ126" s="5">
        <v>4.3</v>
      </c>
      <c r="AR126" s="5">
        <v>1026.5999999999999</v>
      </c>
      <c r="AS126" s="5">
        <v>0</v>
      </c>
      <c r="AT126" s="5">
        <v>0</v>
      </c>
      <c r="AU126" s="5">
        <v>2.8</v>
      </c>
      <c r="AZ126">
        <v>10.9</v>
      </c>
      <c r="BA126">
        <v>11</v>
      </c>
      <c r="BB126" s="55">
        <v>8.1250000000000003E-2</v>
      </c>
    </row>
    <row r="127" spans="2:54" x14ac:dyDescent="0.25">
      <c r="B127" s="5">
        <v>1.7</v>
      </c>
      <c r="C127" s="5">
        <v>92</v>
      </c>
      <c r="D127" s="5">
        <v>0.5</v>
      </c>
      <c r="E127" s="5">
        <v>1.7</v>
      </c>
      <c r="F127" s="5">
        <v>0</v>
      </c>
      <c r="G127" s="5">
        <v>0</v>
      </c>
      <c r="H127" s="5">
        <v>1028.8</v>
      </c>
      <c r="I127" s="5">
        <v>0</v>
      </c>
      <c r="J127" s="5">
        <v>0</v>
      </c>
      <c r="K127" s="5">
        <v>0</v>
      </c>
      <c r="L127" s="5">
        <v>0</v>
      </c>
      <c r="M127" s="5">
        <v>3.4</v>
      </c>
      <c r="N127">
        <v>232</v>
      </c>
      <c r="O127">
        <v>1088</v>
      </c>
      <c r="P127">
        <v>-0.2</v>
      </c>
      <c r="Q127">
        <v>0.8</v>
      </c>
      <c r="R127" s="54">
        <v>8.1944444444444403E-2</v>
      </c>
      <c r="T127" s="91"/>
      <c r="U127" s="94"/>
      <c r="V127" s="90" t="str">
        <f t="shared" si="3"/>
        <v/>
      </c>
      <c r="W127" s="94"/>
      <c r="X127" s="91"/>
      <c r="Z127" s="5"/>
      <c r="AA127"/>
      <c r="AC127" s="373"/>
      <c r="AD127" s="54">
        <v>8.1944444444444403E-2</v>
      </c>
      <c r="AK127" s="307"/>
      <c r="AL127" s="5">
        <v>10.8</v>
      </c>
      <c r="AM127" s="5">
        <v>92</v>
      </c>
      <c r="AN127" s="5">
        <v>9.6</v>
      </c>
      <c r="AO127" s="5">
        <v>10.8</v>
      </c>
      <c r="AP127" s="5">
        <v>0</v>
      </c>
      <c r="AQ127" s="5">
        <v>0</v>
      </c>
      <c r="AR127" s="5">
        <v>1026.5</v>
      </c>
      <c r="AS127" s="5">
        <v>0</v>
      </c>
      <c r="AT127" s="5">
        <v>0</v>
      </c>
      <c r="AU127" s="5">
        <v>2.8</v>
      </c>
      <c r="AZ127">
        <v>10.9</v>
      </c>
      <c r="BA127">
        <v>11</v>
      </c>
      <c r="BB127" s="55">
        <v>8.1944444444444403E-2</v>
      </c>
    </row>
    <row r="128" spans="2:54" x14ac:dyDescent="0.25">
      <c r="B128" s="5">
        <v>1.6</v>
      </c>
      <c r="C128" s="5">
        <v>92</v>
      </c>
      <c r="D128" s="5">
        <v>0.4</v>
      </c>
      <c r="E128" s="5">
        <v>1.6</v>
      </c>
      <c r="F128" s="5">
        <v>0</v>
      </c>
      <c r="G128" s="5">
        <v>0</v>
      </c>
      <c r="H128" s="5">
        <v>1028.8</v>
      </c>
      <c r="I128" s="5">
        <v>0</v>
      </c>
      <c r="J128" s="5">
        <v>0</v>
      </c>
      <c r="K128" s="5">
        <v>0</v>
      </c>
      <c r="L128" s="5">
        <v>0</v>
      </c>
      <c r="M128" s="5">
        <v>3.4</v>
      </c>
      <c r="N128">
        <v>232</v>
      </c>
      <c r="O128">
        <v>1088</v>
      </c>
      <c r="P128">
        <v>-0.2</v>
      </c>
      <c r="Q128">
        <v>0.8</v>
      </c>
      <c r="R128" s="54">
        <v>8.2638888888888901E-2</v>
      </c>
      <c r="T128" s="91"/>
      <c r="U128" s="94"/>
      <c r="V128" s="90" t="str">
        <f t="shared" si="3"/>
        <v/>
      </c>
      <c r="W128" s="94"/>
      <c r="X128" s="91"/>
      <c r="Z128" s="5"/>
      <c r="AA128"/>
      <c r="AC128" s="373"/>
      <c r="AD128" s="54">
        <v>8.2638888888888901E-2</v>
      </c>
      <c r="AK128" s="307"/>
      <c r="AL128" s="5">
        <v>10.8</v>
      </c>
      <c r="AM128" s="5">
        <v>92</v>
      </c>
      <c r="AN128" s="5">
        <v>9.6</v>
      </c>
      <c r="AO128" s="5">
        <v>10.8</v>
      </c>
      <c r="AP128" s="5">
        <v>0</v>
      </c>
      <c r="AQ128" s="5">
        <v>3.2</v>
      </c>
      <c r="AR128" s="5">
        <v>1026.4000000000001</v>
      </c>
      <c r="AS128" s="5">
        <v>0</v>
      </c>
      <c r="AT128" s="5">
        <v>0</v>
      </c>
      <c r="AU128" s="5">
        <v>2.8</v>
      </c>
      <c r="AZ128">
        <v>10.8</v>
      </c>
      <c r="BA128">
        <v>11</v>
      </c>
      <c r="BB128" s="55">
        <v>8.2638888888888901E-2</v>
      </c>
    </row>
    <row r="129" spans="2:54" x14ac:dyDescent="0.25">
      <c r="B129" s="5">
        <v>1.6</v>
      </c>
      <c r="C129" s="5">
        <v>92</v>
      </c>
      <c r="D129" s="5">
        <v>0.4</v>
      </c>
      <c r="E129" s="5">
        <v>1.6</v>
      </c>
      <c r="F129" s="5">
        <v>2.9</v>
      </c>
      <c r="G129" s="5">
        <v>2.9</v>
      </c>
      <c r="H129" s="5">
        <v>1028.9000000000001</v>
      </c>
      <c r="I129" s="5">
        <v>0</v>
      </c>
      <c r="J129" s="5">
        <v>0</v>
      </c>
      <c r="K129" s="5">
        <v>0</v>
      </c>
      <c r="L129" s="5">
        <v>0</v>
      </c>
      <c r="M129" s="5">
        <v>3.4</v>
      </c>
      <c r="N129">
        <v>232</v>
      </c>
      <c r="O129">
        <v>1088</v>
      </c>
      <c r="P129">
        <v>-0.2</v>
      </c>
      <c r="Q129">
        <v>0.8</v>
      </c>
      <c r="R129" s="54">
        <v>8.3333333333333301E-2</v>
      </c>
      <c r="T129" s="91"/>
      <c r="U129" s="94"/>
      <c r="V129" s="90" t="str">
        <f t="shared" si="3"/>
        <v/>
      </c>
      <c r="W129" s="94"/>
      <c r="X129" s="91"/>
      <c r="Z129" s="5"/>
      <c r="AA129"/>
      <c r="AC129" s="373"/>
      <c r="AD129" s="54">
        <v>8.3333333333333301E-2</v>
      </c>
      <c r="AK129" s="307"/>
      <c r="AL129" s="5">
        <v>10.8</v>
      </c>
      <c r="AM129" s="5">
        <v>92</v>
      </c>
      <c r="AN129" s="5">
        <v>9.6</v>
      </c>
      <c r="AO129" s="5">
        <v>10.8</v>
      </c>
      <c r="AP129" s="5">
        <v>2.9</v>
      </c>
      <c r="AQ129" s="5">
        <v>4</v>
      </c>
      <c r="AR129" s="5">
        <v>1026.5999999999999</v>
      </c>
      <c r="AS129" s="5">
        <v>0</v>
      </c>
      <c r="AT129" s="5">
        <v>0</v>
      </c>
      <c r="AU129" s="5">
        <v>2.8</v>
      </c>
      <c r="AZ129">
        <v>10.8</v>
      </c>
      <c r="BA129">
        <v>11</v>
      </c>
      <c r="BB129" s="55">
        <v>8.3333333333333301E-2</v>
      </c>
    </row>
    <row r="130" spans="2:54" x14ac:dyDescent="0.25">
      <c r="B130" s="5">
        <v>1.6</v>
      </c>
      <c r="C130" s="5">
        <v>92</v>
      </c>
      <c r="D130" s="5">
        <v>0.4</v>
      </c>
      <c r="E130" s="5">
        <v>1.6</v>
      </c>
      <c r="F130" s="5">
        <v>2.9</v>
      </c>
      <c r="G130" s="5">
        <v>2.9</v>
      </c>
      <c r="H130" s="5">
        <v>1028.9000000000001</v>
      </c>
      <c r="I130" s="5">
        <v>0</v>
      </c>
      <c r="J130" s="5">
        <v>0</v>
      </c>
      <c r="K130" s="5">
        <v>0</v>
      </c>
      <c r="L130" s="5">
        <v>0</v>
      </c>
      <c r="M130" s="5">
        <v>3.4</v>
      </c>
      <c r="N130">
        <v>232</v>
      </c>
      <c r="O130">
        <v>1088</v>
      </c>
      <c r="P130">
        <v>-0.3</v>
      </c>
      <c r="Q130">
        <v>0.8</v>
      </c>
      <c r="R130" s="54">
        <v>8.4027777777777798E-2</v>
      </c>
      <c r="T130" s="91"/>
      <c r="U130" s="94"/>
      <c r="V130" s="90" t="str">
        <f t="shared" si="3"/>
        <v/>
      </c>
      <c r="W130" s="94"/>
      <c r="X130" s="91"/>
      <c r="Z130" s="5"/>
      <c r="AA130"/>
      <c r="AC130" s="373"/>
      <c r="AD130" s="54">
        <v>8.4027777777777798E-2</v>
      </c>
      <c r="AK130" s="307"/>
      <c r="AL130" s="5">
        <v>10.8</v>
      </c>
      <c r="AM130" s="5">
        <v>92</v>
      </c>
      <c r="AN130" s="5">
        <v>9.6</v>
      </c>
      <c r="AO130" s="5">
        <v>10.8</v>
      </c>
      <c r="AP130" s="5">
        <v>4.7</v>
      </c>
      <c r="AQ130" s="5">
        <v>4.7</v>
      </c>
      <c r="AR130" s="5">
        <v>1026.5999999999999</v>
      </c>
      <c r="AS130" s="5">
        <v>0</v>
      </c>
      <c r="AT130" s="5">
        <v>0</v>
      </c>
      <c r="AU130" s="5">
        <v>2.8</v>
      </c>
      <c r="AZ130">
        <v>10.9</v>
      </c>
      <c r="BA130">
        <v>11</v>
      </c>
      <c r="BB130" s="55">
        <v>8.4027777777777798E-2</v>
      </c>
    </row>
    <row r="131" spans="2:54" x14ac:dyDescent="0.25">
      <c r="B131" s="5">
        <v>1.7</v>
      </c>
      <c r="C131" s="5">
        <v>93</v>
      </c>
      <c r="D131" s="5">
        <v>0.6</v>
      </c>
      <c r="E131" s="5">
        <v>1.7</v>
      </c>
      <c r="F131" s="5">
        <v>2.9</v>
      </c>
      <c r="G131" s="5">
        <v>3.2</v>
      </c>
      <c r="H131" s="5">
        <v>1028.5</v>
      </c>
      <c r="I131" s="5">
        <v>0</v>
      </c>
      <c r="J131" s="5">
        <v>0</v>
      </c>
      <c r="K131" s="5">
        <v>0</v>
      </c>
      <c r="L131" s="5">
        <v>0</v>
      </c>
      <c r="M131" s="5">
        <v>3.4</v>
      </c>
      <c r="N131">
        <v>232</v>
      </c>
      <c r="O131">
        <v>1088</v>
      </c>
      <c r="P131">
        <v>-0.3</v>
      </c>
      <c r="Q131">
        <v>0.8</v>
      </c>
      <c r="R131" s="54">
        <v>8.4722222222222199E-2</v>
      </c>
      <c r="T131" s="91"/>
      <c r="U131" s="94"/>
      <c r="V131" s="90" t="str">
        <f t="shared" si="3"/>
        <v/>
      </c>
      <c r="W131" s="94"/>
      <c r="X131" s="91"/>
      <c r="Z131" s="5"/>
      <c r="AA131"/>
      <c r="AC131" s="373"/>
      <c r="AD131" s="54">
        <v>8.4722222222222199E-2</v>
      </c>
      <c r="AK131" s="307"/>
      <c r="AL131" s="5">
        <v>10.8</v>
      </c>
      <c r="AM131" s="5">
        <v>92</v>
      </c>
      <c r="AN131" s="5">
        <v>9.6</v>
      </c>
      <c r="AO131" s="5">
        <v>10.8</v>
      </c>
      <c r="AP131" s="5">
        <v>5</v>
      </c>
      <c r="AQ131" s="5">
        <v>5</v>
      </c>
      <c r="AR131" s="5">
        <v>1026.5</v>
      </c>
      <c r="AS131" s="5">
        <v>0</v>
      </c>
      <c r="AT131" s="5">
        <v>0</v>
      </c>
      <c r="AU131" s="5">
        <v>2.9</v>
      </c>
      <c r="AZ131">
        <v>10.8</v>
      </c>
      <c r="BA131">
        <v>11</v>
      </c>
      <c r="BB131" s="55">
        <v>8.4722222222222199E-2</v>
      </c>
    </row>
    <row r="132" spans="2:54" x14ac:dyDescent="0.25">
      <c r="B132" s="5">
        <v>1.8</v>
      </c>
      <c r="C132" s="5">
        <v>93</v>
      </c>
      <c r="D132" s="5">
        <v>0.7</v>
      </c>
      <c r="E132" s="5">
        <v>1.8</v>
      </c>
      <c r="F132" s="5">
        <v>2.9</v>
      </c>
      <c r="G132" s="5">
        <v>2.9</v>
      </c>
      <c r="H132" s="5">
        <v>1028.8</v>
      </c>
      <c r="I132" s="5">
        <v>0</v>
      </c>
      <c r="J132" s="5">
        <v>0</v>
      </c>
      <c r="K132" s="5">
        <v>0</v>
      </c>
      <c r="L132" s="5">
        <v>0</v>
      </c>
      <c r="M132" s="5">
        <v>3.4</v>
      </c>
      <c r="N132">
        <v>232</v>
      </c>
      <c r="O132">
        <v>1088</v>
      </c>
      <c r="P132">
        <v>-0.3</v>
      </c>
      <c r="Q132">
        <v>0.8</v>
      </c>
      <c r="R132" s="54">
        <v>8.5416666666666696E-2</v>
      </c>
      <c r="T132" s="91"/>
      <c r="U132" s="94"/>
      <c r="V132" s="90" t="str">
        <f t="shared" si="3"/>
        <v/>
      </c>
      <c r="W132" s="94"/>
      <c r="X132" s="91"/>
      <c r="Z132" s="5"/>
      <c r="AA132"/>
      <c r="AC132" s="373"/>
      <c r="AD132" s="54">
        <v>8.5416666666666696E-2</v>
      </c>
      <c r="AK132" s="307"/>
      <c r="AL132" s="5">
        <v>10.8</v>
      </c>
      <c r="AM132" s="5">
        <v>92</v>
      </c>
      <c r="AN132" s="5">
        <v>9.6</v>
      </c>
      <c r="AO132" s="5">
        <v>10.8</v>
      </c>
      <c r="AP132" s="5">
        <v>0</v>
      </c>
      <c r="AQ132" s="5">
        <v>0</v>
      </c>
      <c r="AR132" s="5">
        <v>1026.8</v>
      </c>
      <c r="AS132" s="5">
        <v>0</v>
      </c>
      <c r="AT132" s="5">
        <v>0</v>
      </c>
      <c r="AU132" s="5">
        <v>0</v>
      </c>
      <c r="AZ132">
        <v>10.8</v>
      </c>
      <c r="BA132">
        <v>10.9</v>
      </c>
      <c r="BB132" s="55">
        <v>8.5416666666666696E-2</v>
      </c>
    </row>
    <row r="133" spans="2:54" x14ac:dyDescent="0.25">
      <c r="B133" s="5">
        <v>1.8</v>
      </c>
      <c r="C133" s="5">
        <v>93</v>
      </c>
      <c r="D133" s="5">
        <v>0.7</v>
      </c>
      <c r="E133" s="5">
        <v>1.8</v>
      </c>
      <c r="F133" s="5">
        <v>2.5</v>
      </c>
      <c r="G133" s="5">
        <v>2.9</v>
      </c>
      <c r="H133" s="5">
        <v>1028.8</v>
      </c>
      <c r="I133" s="5">
        <v>0</v>
      </c>
      <c r="J133" s="5">
        <v>0</v>
      </c>
      <c r="K133" s="5">
        <v>0</v>
      </c>
      <c r="L133" s="5">
        <v>0</v>
      </c>
      <c r="M133" s="5">
        <v>3.4</v>
      </c>
      <c r="N133">
        <v>232</v>
      </c>
      <c r="O133">
        <v>1088</v>
      </c>
      <c r="P133">
        <v>-0.2</v>
      </c>
      <c r="Q133">
        <v>0.8</v>
      </c>
      <c r="R133" s="54">
        <v>8.6111111111111097E-2</v>
      </c>
      <c r="T133" s="91"/>
      <c r="U133" s="94"/>
      <c r="V133" s="90" t="str">
        <f t="shared" si="3"/>
        <v/>
      </c>
      <c r="W133" s="94"/>
      <c r="X133" s="91"/>
      <c r="Z133" s="5"/>
      <c r="AA133"/>
      <c r="AC133" s="373"/>
      <c r="AD133" s="54">
        <v>8.6111111111111097E-2</v>
      </c>
      <c r="AK133" s="307"/>
      <c r="AL133" s="5">
        <v>10.8</v>
      </c>
      <c r="AM133" s="5">
        <v>92</v>
      </c>
      <c r="AN133" s="5">
        <v>9.6</v>
      </c>
      <c r="AO133" s="5">
        <v>10.8</v>
      </c>
      <c r="AP133" s="5">
        <v>1.8</v>
      </c>
      <c r="AQ133" s="5">
        <v>3.6</v>
      </c>
      <c r="AR133" s="5">
        <v>1026.5</v>
      </c>
      <c r="AS133" s="5">
        <v>0</v>
      </c>
      <c r="AT133" s="5">
        <v>0</v>
      </c>
      <c r="AU133" s="5">
        <v>0</v>
      </c>
      <c r="AZ133">
        <v>10.8</v>
      </c>
      <c r="BA133">
        <v>10.9</v>
      </c>
      <c r="BB133" s="55">
        <v>8.6111111111111097E-2</v>
      </c>
    </row>
    <row r="134" spans="2:54" x14ac:dyDescent="0.25">
      <c r="B134" s="5">
        <v>1.8</v>
      </c>
      <c r="C134" s="5">
        <v>93</v>
      </c>
      <c r="D134" s="5">
        <v>0.7</v>
      </c>
      <c r="E134" s="5">
        <v>1.8</v>
      </c>
      <c r="F134" s="5">
        <v>2.5</v>
      </c>
      <c r="G134" s="5">
        <v>3.6</v>
      </c>
      <c r="H134" s="5">
        <v>1028.8</v>
      </c>
      <c r="I134" s="5">
        <v>0</v>
      </c>
      <c r="J134" s="5">
        <v>0</v>
      </c>
      <c r="K134" s="5">
        <v>0</v>
      </c>
      <c r="L134" s="5">
        <v>0</v>
      </c>
      <c r="M134" s="5">
        <v>3.4</v>
      </c>
      <c r="N134">
        <v>232</v>
      </c>
      <c r="O134">
        <v>1088</v>
      </c>
      <c r="P134">
        <v>-0.2</v>
      </c>
      <c r="Q134">
        <v>0.8</v>
      </c>
      <c r="R134" s="54">
        <v>8.6805555555555594E-2</v>
      </c>
      <c r="T134" s="91"/>
      <c r="U134" s="94"/>
      <c r="V134" s="90" t="str">
        <f t="shared" si="3"/>
        <v/>
      </c>
      <c r="W134" s="94"/>
      <c r="X134" s="91"/>
      <c r="Z134" s="5"/>
      <c r="AA134"/>
      <c r="AC134" s="373"/>
      <c r="AD134" s="54">
        <v>8.6805555555555594E-2</v>
      </c>
      <c r="AK134" s="307"/>
      <c r="AL134" s="5">
        <v>10.8</v>
      </c>
      <c r="AM134" s="5">
        <v>92</v>
      </c>
      <c r="AN134" s="5">
        <v>9.6</v>
      </c>
      <c r="AO134" s="5">
        <v>10.8</v>
      </c>
      <c r="AP134" s="5">
        <v>0</v>
      </c>
      <c r="AQ134" s="5">
        <v>3.2</v>
      </c>
      <c r="AR134" s="5">
        <v>1026.5999999999999</v>
      </c>
      <c r="AS134" s="5">
        <v>0</v>
      </c>
      <c r="AT134" s="5">
        <v>0</v>
      </c>
      <c r="AU134" s="5">
        <v>0</v>
      </c>
      <c r="AZ134">
        <v>10.8</v>
      </c>
      <c r="BA134">
        <v>10.9</v>
      </c>
      <c r="BB134" s="55">
        <v>8.6805555555555594E-2</v>
      </c>
    </row>
    <row r="135" spans="2:54" x14ac:dyDescent="0.25">
      <c r="B135" s="5">
        <v>1.8</v>
      </c>
      <c r="C135" s="5">
        <v>93</v>
      </c>
      <c r="D135" s="5">
        <v>0.7</v>
      </c>
      <c r="E135" s="5">
        <v>1.8</v>
      </c>
      <c r="F135" s="5">
        <v>2.2000000000000002</v>
      </c>
      <c r="G135" s="5">
        <v>2.2000000000000002</v>
      </c>
      <c r="H135" s="5">
        <v>1028.7</v>
      </c>
      <c r="I135" s="5">
        <v>0</v>
      </c>
      <c r="J135" s="5">
        <v>0</v>
      </c>
      <c r="K135" s="5">
        <v>0</v>
      </c>
      <c r="L135" s="5">
        <v>0</v>
      </c>
      <c r="M135" s="5">
        <v>3.4</v>
      </c>
      <c r="N135">
        <v>232</v>
      </c>
      <c r="O135">
        <v>1088</v>
      </c>
      <c r="P135">
        <v>-0.2</v>
      </c>
      <c r="Q135">
        <v>0.8</v>
      </c>
      <c r="R135" s="54">
        <v>8.7499999999999994E-2</v>
      </c>
      <c r="T135" s="91"/>
      <c r="U135" s="94"/>
      <c r="V135" s="90" t="str">
        <f t="shared" si="3"/>
        <v/>
      </c>
      <c r="W135" s="94"/>
      <c r="X135" s="91"/>
      <c r="Z135" s="5"/>
      <c r="AA135"/>
      <c r="AC135" s="373"/>
      <c r="AD135" s="54">
        <v>8.7499999999999994E-2</v>
      </c>
      <c r="AK135" s="307"/>
      <c r="AL135" s="5">
        <v>10.8</v>
      </c>
      <c r="AM135" s="5">
        <v>92</v>
      </c>
      <c r="AN135" s="5">
        <v>9.6</v>
      </c>
      <c r="AO135" s="5">
        <v>10.8</v>
      </c>
      <c r="AP135" s="5">
        <v>2.2000000000000002</v>
      </c>
      <c r="AQ135" s="5">
        <v>4</v>
      </c>
      <c r="AR135" s="5">
        <v>1026.5999999999999</v>
      </c>
      <c r="AS135" s="5">
        <v>0</v>
      </c>
      <c r="AT135" s="5">
        <v>0</v>
      </c>
      <c r="AU135" s="5">
        <v>0</v>
      </c>
      <c r="AZ135">
        <v>10.8</v>
      </c>
      <c r="BA135">
        <v>10.9</v>
      </c>
      <c r="BB135" s="55">
        <v>8.7499999999999994E-2</v>
      </c>
    </row>
    <row r="136" spans="2:54" x14ac:dyDescent="0.25">
      <c r="B136" s="5">
        <v>1.8</v>
      </c>
      <c r="C136" s="5">
        <v>93</v>
      </c>
      <c r="D136" s="5">
        <v>0.7</v>
      </c>
      <c r="E136" s="5">
        <v>1.8</v>
      </c>
      <c r="F136" s="5">
        <v>2.2000000000000002</v>
      </c>
      <c r="G136" s="5">
        <v>2.9</v>
      </c>
      <c r="H136" s="5">
        <v>1028.5999999999999</v>
      </c>
      <c r="I136" s="5">
        <v>0</v>
      </c>
      <c r="J136" s="5">
        <v>0</v>
      </c>
      <c r="K136" s="5">
        <v>0</v>
      </c>
      <c r="L136" s="5">
        <v>0</v>
      </c>
      <c r="M136" s="5">
        <v>3.4</v>
      </c>
      <c r="N136">
        <v>232</v>
      </c>
      <c r="O136">
        <v>1088</v>
      </c>
      <c r="P136">
        <v>-0.2</v>
      </c>
      <c r="Q136">
        <v>0.8</v>
      </c>
      <c r="R136" s="54">
        <v>8.8194444444444506E-2</v>
      </c>
      <c r="T136" s="91"/>
      <c r="U136" s="94"/>
      <c r="V136" s="90" t="str">
        <f t="shared" si="3"/>
        <v/>
      </c>
      <c r="W136" s="94"/>
      <c r="X136" s="91"/>
      <c r="Z136" s="5"/>
      <c r="AA136"/>
      <c r="AC136" s="373"/>
      <c r="AD136" s="54">
        <v>8.8194444444444506E-2</v>
      </c>
      <c r="AK136" s="307"/>
      <c r="AL136" s="5">
        <v>10.8</v>
      </c>
      <c r="AM136" s="5">
        <v>92</v>
      </c>
      <c r="AN136" s="5">
        <v>9.6</v>
      </c>
      <c r="AO136" s="5">
        <v>10.8</v>
      </c>
      <c r="AP136" s="5">
        <v>2.2000000000000002</v>
      </c>
      <c r="AQ136" s="5">
        <v>3.6</v>
      </c>
      <c r="AR136" s="5">
        <v>1026.5999999999999</v>
      </c>
      <c r="AS136" s="5">
        <v>10</v>
      </c>
      <c r="AT136" s="5">
        <v>0</v>
      </c>
      <c r="AU136" s="5">
        <v>0</v>
      </c>
      <c r="AZ136">
        <v>10.8</v>
      </c>
      <c r="BA136">
        <v>10.9</v>
      </c>
      <c r="BB136" s="55">
        <v>8.8194444444444506E-2</v>
      </c>
    </row>
    <row r="137" spans="2:54" x14ac:dyDescent="0.25">
      <c r="B137" s="5">
        <v>1.8</v>
      </c>
      <c r="C137" s="5">
        <v>93</v>
      </c>
      <c r="D137" s="5">
        <v>0.7</v>
      </c>
      <c r="E137" s="5">
        <v>1.8</v>
      </c>
      <c r="F137" s="5">
        <v>1.8</v>
      </c>
      <c r="G137" s="5">
        <v>2.9</v>
      </c>
      <c r="H137" s="5">
        <v>1028.7</v>
      </c>
      <c r="I137" s="5">
        <v>0</v>
      </c>
      <c r="J137" s="5">
        <v>0</v>
      </c>
      <c r="K137" s="5">
        <v>0</v>
      </c>
      <c r="L137" s="5">
        <v>0</v>
      </c>
      <c r="M137" s="5">
        <v>3.4</v>
      </c>
      <c r="N137">
        <v>232</v>
      </c>
      <c r="O137">
        <v>1088</v>
      </c>
      <c r="P137">
        <v>-0.2</v>
      </c>
      <c r="Q137">
        <v>0.8</v>
      </c>
      <c r="R137" s="54">
        <v>8.8888888888888906E-2</v>
      </c>
      <c r="T137" s="91"/>
      <c r="U137" s="94"/>
      <c r="V137" s="90" t="str">
        <f t="shared" si="3"/>
        <v/>
      </c>
      <c r="W137" s="94"/>
      <c r="X137" s="91"/>
      <c r="Z137" s="5"/>
      <c r="AA137"/>
      <c r="AC137" s="373"/>
      <c r="AD137" s="54">
        <v>8.8888888888888906E-2</v>
      </c>
      <c r="AK137" s="307"/>
      <c r="AL137" s="5">
        <v>10.8</v>
      </c>
      <c r="AM137" s="5">
        <v>92</v>
      </c>
      <c r="AN137" s="5">
        <v>9.6</v>
      </c>
      <c r="AO137" s="5">
        <v>10.8</v>
      </c>
      <c r="AP137" s="5">
        <v>2.2000000000000002</v>
      </c>
      <c r="AQ137" s="5">
        <v>2.2000000000000002</v>
      </c>
      <c r="AR137" s="5">
        <v>1026.7</v>
      </c>
      <c r="AS137" s="5">
        <v>10</v>
      </c>
      <c r="AT137" s="5">
        <v>0</v>
      </c>
      <c r="AU137" s="5">
        <v>0</v>
      </c>
      <c r="AZ137">
        <v>11</v>
      </c>
      <c r="BA137">
        <v>11.1</v>
      </c>
      <c r="BB137" s="55">
        <v>8.8888888888888906E-2</v>
      </c>
    </row>
    <row r="138" spans="2:54" x14ac:dyDescent="0.25">
      <c r="B138" s="5">
        <v>1.7</v>
      </c>
      <c r="C138" s="5">
        <v>93</v>
      </c>
      <c r="D138" s="5">
        <v>0.6</v>
      </c>
      <c r="E138" s="5">
        <v>1.7</v>
      </c>
      <c r="F138" s="5">
        <v>1.8</v>
      </c>
      <c r="G138" s="5">
        <v>1.8</v>
      </c>
      <c r="H138" s="5">
        <v>1028.7</v>
      </c>
      <c r="I138" s="5">
        <v>0</v>
      </c>
      <c r="J138" s="5">
        <v>0</v>
      </c>
      <c r="K138" s="5">
        <v>0</v>
      </c>
      <c r="L138" s="5">
        <v>0</v>
      </c>
      <c r="M138" s="5">
        <v>3.4</v>
      </c>
      <c r="N138">
        <v>232</v>
      </c>
      <c r="O138">
        <v>1088</v>
      </c>
      <c r="P138">
        <v>-0.1</v>
      </c>
      <c r="Q138">
        <v>0.8</v>
      </c>
      <c r="R138" s="54">
        <v>8.9583333333333307E-2</v>
      </c>
      <c r="T138" s="91"/>
      <c r="U138" s="94"/>
      <c r="V138" s="90" t="str">
        <f t="shared" si="3"/>
        <v/>
      </c>
      <c r="W138" s="94"/>
      <c r="X138" s="91"/>
      <c r="Z138" s="5"/>
      <c r="AA138"/>
      <c r="AC138" s="373"/>
      <c r="AD138" s="54">
        <v>8.9583333333333307E-2</v>
      </c>
      <c r="AK138" s="307"/>
      <c r="AL138" s="5">
        <v>10.8</v>
      </c>
      <c r="AM138" s="5">
        <v>92</v>
      </c>
      <c r="AN138" s="5">
        <v>9.6</v>
      </c>
      <c r="AO138" s="5">
        <v>10.8</v>
      </c>
      <c r="AP138" s="5">
        <v>3.6</v>
      </c>
      <c r="AQ138" s="5">
        <v>3.6</v>
      </c>
      <c r="AR138" s="5">
        <v>1026.5999999999999</v>
      </c>
      <c r="AS138" s="5">
        <v>10</v>
      </c>
      <c r="AT138" s="5">
        <v>0</v>
      </c>
      <c r="AU138" s="5">
        <v>0</v>
      </c>
      <c r="AZ138">
        <v>11</v>
      </c>
      <c r="BA138">
        <v>11.2</v>
      </c>
      <c r="BB138" s="55">
        <v>8.9583333333333307E-2</v>
      </c>
    </row>
    <row r="139" spans="2:54" x14ac:dyDescent="0.25">
      <c r="B139" s="5">
        <v>1.7</v>
      </c>
      <c r="C139" s="5">
        <v>93</v>
      </c>
      <c r="D139" s="5">
        <v>0.6</v>
      </c>
      <c r="E139" s="5">
        <v>1.7</v>
      </c>
      <c r="F139" s="5">
        <v>0</v>
      </c>
      <c r="G139" s="5">
        <v>2.5</v>
      </c>
      <c r="H139" s="5">
        <v>1028.7</v>
      </c>
      <c r="I139" s="5">
        <v>0</v>
      </c>
      <c r="J139" s="5">
        <v>0</v>
      </c>
      <c r="K139" s="5">
        <v>0</v>
      </c>
      <c r="L139" s="5">
        <v>0</v>
      </c>
      <c r="M139" s="5">
        <v>3.4</v>
      </c>
      <c r="N139">
        <v>232</v>
      </c>
      <c r="O139">
        <v>1088</v>
      </c>
      <c r="P139">
        <v>-0.1</v>
      </c>
      <c r="Q139">
        <v>0.8</v>
      </c>
      <c r="R139" s="54">
        <v>9.0277777777777804E-2</v>
      </c>
      <c r="T139" s="91"/>
      <c r="U139" s="94"/>
      <c r="V139" s="90" t="str">
        <f t="shared" ref="V139:V202" si="4">IF($K139&gt;0,1,"")</f>
        <v/>
      </c>
      <c r="W139" s="94"/>
      <c r="X139" s="91"/>
      <c r="Z139" s="5"/>
      <c r="AA139"/>
      <c r="AC139" s="373"/>
      <c r="AD139" s="54">
        <v>9.0277777777777804E-2</v>
      </c>
      <c r="AK139" s="307"/>
      <c r="AL139" s="5">
        <v>10.8</v>
      </c>
      <c r="AM139" s="5">
        <v>92</v>
      </c>
      <c r="AN139" s="5">
        <v>9.6</v>
      </c>
      <c r="AO139" s="5">
        <v>10.8</v>
      </c>
      <c r="AP139" s="5">
        <v>2.9</v>
      </c>
      <c r="AQ139" s="5">
        <v>4.7</v>
      </c>
      <c r="AR139" s="5">
        <v>1026.7</v>
      </c>
      <c r="AS139" s="5">
        <v>10</v>
      </c>
      <c r="AT139" s="5">
        <v>0</v>
      </c>
      <c r="AU139" s="5">
        <v>0</v>
      </c>
      <c r="AZ139">
        <v>11</v>
      </c>
      <c r="BA139">
        <v>11.1</v>
      </c>
      <c r="BB139" s="55">
        <v>9.0277777777777804E-2</v>
      </c>
    </row>
    <row r="140" spans="2:54" x14ac:dyDescent="0.25">
      <c r="B140" s="5">
        <v>1.7</v>
      </c>
      <c r="C140" s="5">
        <v>92</v>
      </c>
      <c r="D140" s="5">
        <v>0.5</v>
      </c>
      <c r="E140" s="5">
        <v>1.7</v>
      </c>
      <c r="F140" s="5">
        <v>1.8</v>
      </c>
      <c r="G140" s="5">
        <v>1.8</v>
      </c>
      <c r="H140" s="5">
        <v>1028.7</v>
      </c>
      <c r="I140" s="5">
        <v>0</v>
      </c>
      <c r="J140" s="5">
        <v>0</v>
      </c>
      <c r="K140" s="5">
        <v>0</v>
      </c>
      <c r="L140" s="5">
        <v>0</v>
      </c>
      <c r="M140" s="5">
        <v>3.4</v>
      </c>
      <c r="N140">
        <v>232</v>
      </c>
      <c r="O140">
        <v>1088</v>
      </c>
      <c r="P140">
        <v>-0.2</v>
      </c>
      <c r="Q140">
        <v>0.8</v>
      </c>
      <c r="R140" s="54">
        <v>9.0972222222222204E-2</v>
      </c>
      <c r="T140" s="91"/>
      <c r="U140" s="94"/>
      <c r="V140" s="90" t="str">
        <f t="shared" si="4"/>
        <v/>
      </c>
      <c r="W140" s="94"/>
      <c r="X140" s="91"/>
      <c r="Z140" s="5"/>
      <c r="AA140"/>
      <c r="AC140" s="373"/>
      <c r="AD140" s="54">
        <v>9.0972222222222204E-2</v>
      </c>
      <c r="AK140" s="307"/>
      <c r="AL140" s="5">
        <v>10.8</v>
      </c>
      <c r="AM140" s="5">
        <v>92</v>
      </c>
      <c r="AN140" s="5">
        <v>9.6</v>
      </c>
      <c r="AO140" s="5">
        <v>10.8</v>
      </c>
      <c r="AP140" s="5">
        <v>2.9</v>
      </c>
      <c r="AQ140" s="5">
        <v>2.9</v>
      </c>
      <c r="AR140" s="5">
        <v>1026.7</v>
      </c>
      <c r="AS140" s="5">
        <v>20</v>
      </c>
      <c r="AT140" s="5">
        <v>0</v>
      </c>
      <c r="AU140" s="5">
        <v>0</v>
      </c>
      <c r="AZ140">
        <v>11</v>
      </c>
      <c r="BA140">
        <v>11.1</v>
      </c>
      <c r="BB140" s="55">
        <v>9.0972222222222204E-2</v>
      </c>
    </row>
    <row r="141" spans="2:54" x14ac:dyDescent="0.25">
      <c r="B141" s="5">
        <v>1.7</v>
      </c>
      <c r="C141" s="5">
        <v>92</v>
      </c>
      <c r="D141" s="5">
        <v>0.5</v>
      </c>
      <c r="E141" s="5">
        <v>1.7</v>
      </c>
      <c r="F141" s="5">
        <v>0</v>
      </c>
      <c r="G141" s="5">
        <v>0</v>
      </c>
      <c r="H141" s="5">
        <v>1028.5999999999999</v>
      </c>
      <c r="I141" s="5">
        <v>0</v>
      </c>
      <c r="J141" s="5">
        <v>0</v>
      </c>
      <c r="K141" s="5">
        <v>0</v>
      </c>
      <c r="L141" s="5">
        <v>0</v>
      </c>
      <c r="M141" s="5">
        <v>3.4</v>
      </c>
      <c r="N141">
        <v>232</v>
      </c>
      <c r="O141">
        <v>1088</v>
      </c>
      <c r="P141">
        <v>-0.1</v>
      </c>
      <c r="Q141">
        <v>0.8</v>
      </c>
      <c r="R141" s="54">
        <v>9.1666666666666702E-2</v>
      </c>
      <c r="T141" s="91"/>
      <c r="U141" s="94"/>
      <c r="V141" s="90" t="str">
        <f t="shared" si="4"/>
        <v/>
      </c>
      <c r="W141" s="94"/>
      <c r="X141" s="91"/>
      <c r="Z141" s="5"/>
      <c r="AA141"/>
      <c r="AC141" s="373"/>
      <c r="AD141" s="54">
        <v>9.1666666666666702E-2</v>
      </c>
      <c r="AK141" s="307"/>
      <c r="AL141" s="5">
        <v>10.8</v>
      </c>
      <c r="AM141" s="5">
        <v>92</v>
      </c>
      <c r="AN141" s="5">
        <v>9.6</v>
      </c>
      <c r="AO141" s="5">
        <v>10.8</v>
      </c>
      <c r="AP141" s="5">
        <v>4.3</v>
      </c>
      <c r="AQ141" s="5">
        <v>4.3</v>
      </c>
      <c r="AR141" s="5">
        <v>1026.7</v>
      </c>
      <c r="AS141" s="5">
        <v>20</v>
      </c>
      <c r="AT141" s="5">
        <v>0</v>
      </c>
      <c r="AU141" s="5">
        <v>0</v>
      </c>
      <c r="AZ141">
        <v>11</v>
      </c>
      <c r="BA141">
        <v>11.1</v>
      </c>
      <c r="BB141" s="55">
        <v>9.1666666666666702E-2</v>
      </c>
    </row>
    <row r="142" spans="2:54" x14ac:dyDescent="0.25">
      <c r="B142" s="5">
        <v>1.6</v>
      </c>
      <c r="C142" s="5">
        <v>92</v>
      </c>
      <c r="D142" s="5">
        <v>0.4</v>
      </c>
      <c r="E142" s="5">
        <v>1.6</v>
      </c>
      <c r="F142" s="5">
        <v>2.2000000000000002</v>
      </c>
      <c r="G142" s="5">
        <v>2.5</v>
      </c>
      <c r="H142" s="5">
        <v>1028.7</v>
      </c>
      <c r="I142" s="5">
        <v>0</v>
      </c>
      <c r="J142" s="5">
        <v>0</v>
      </c>
      <c r="K142" s="5">
        <v>0</v>
      </c>
      <c r="L142" s="5">
        <v>0</v>
      </c>
      <c r="M142" s="5">
        <v>3.4</v>
      </c>
      <c r="N142">
        <v>232</v>
      </c>
      <c r="O142">
        <v>1088</v>
      </c>
      <c r="P142">
        <v>-0.2</v>
      </c>
      <c r="Q142">
        <v>0.8</v>
      </c>
      <c r="R142" s="54">
        <v>9.2361111111111102E-2</v>
      </c>
      <c r="T142" s="91"/>
      <c r="U142" s="94"/>
      <c r="V142" s="90" t="str">
        <f t="shared" si="4"/>
        <v/>
      </c>
      <c r="W142" s="94"/>
      <c r="X142" s="91"/>
      <c r="Z142" s="5"/>
      <c r="AA142"/>
      <c r="AC142" s="373"/>
      <c r="AD142" s="54">
        <v>9.2361111111111102E-2</v>
      </c>
      <c r="AK142" s="307"/>
      <c r="AL142" s="5">
        <v>10.8</v>
      </c>
      <c r="AM142" s="5">
        <v>92</v>
      </c>
      <c r="AN142" s="5">
        <v>9.6</v>
      </c>
      <c r="AO142" s="5">
        <v>10.8</v>
      </c>
      <c r="AP142" s="5">
        <v>3.2</v>
      </c>
      <c r="AQ142" s="5">
        <v>3.2</v>
      </c>
      <c r="AR142" s="5">
        <v>1026.5999999999999</v>
      </c>
      <c r="AS142" s="5">
        <v>20</v>
      </c>
      <c r="AT142" s="5">
        <v>0</v>
      </c>
      <c r="AU142" s="5">
        <v>0</v>
      </c>
      <c r="AZ142">
        <v>11</v>
      </c>
      <c r="BA142">
        <v>11.1</v>
      </c>
      <c r="BB142" s="55">
        <v>9.2361111111111102E-2</v>
      </c>
    </row>
    <row r="143" spans="2:54" x14ac:dyDescent="0.25">
      <c r="B143" s="5">
        <v>1.6</v>
      </c>
      <c r="C143" s="5">
        <v>92</v>
      </c>
      <c r="D143" s="5">
        <v>0.4</v>
      </c>
      <c r="E143" s="5">
        <v>1.6</v>
      </c>
      <c r="F143" s="5">
        <v>0</v>
      </c>
      <c r="G143" s="5">
        <v>2.2000000000000002</v>
      </c>
      <c r="H143" s="5">
        <v>1028.5999999999999</v>
      </c>
      <c r="I143" s="5">
        <v>0</v>
      </c>
      <c r="J143" s="5">
        <v>0</v>
      </c>
      <c r="K143" s="5">
        <v>0</v>
      </c>
      <c r="L143" s="5">
        <v>0</v>
      </c>
      <c r="M143" s="5">
        <v>3.4</v>
      </c>
      <c r="N143">
        <v>232</v>
      </c>
      <c r="O143">
        <v>1088</v>
      </c>
      <c r="P143">
        <v>-0.2</v>
      </c>
      <c r="Q143">
        <v>0.8</v>
      </c>
      <c r="R143" s="54">
        <v>9.30555555555556E-2</v>
      </c>
      <c r="T143" s="91"/>
      <c r="U143" s="94"/>
      <c r="V143" s="90" t="str">
        <f t="shared" si="4"/>
        <v/>
      </c>
      <c r="W143" s="94"/>
      <c r="X143" s="91"/>
      <c r="Z143" s="5"/>
      <c r="AA143"/>
      <c r="AC143" s="373"/>
      <c r="AD143" s="54">
        <v>9.30555555555556E-2</v>
      </c>
      <c r="AK143" s="307"/>
      <c r="AL143" s="5">
        <v>10.8</v>
      </c>
      <c r="AM143" s="5">
        <v>92</v>
      </c>
      <c r="AN143" s="5">
        <v>9.6</v>
      </c>
      <c r="AO143" s="5">
        <v>10.8</v>
      </c>
      <c r="AP143" s="5">
        <v>2.5</v>
      </c>
      <c r="AQ143" s="5">
        <v>3.2</v>
      </c>
      <c r="AR143" s="5">
        <v>1026.5999999999999</v>
      </c>
      <c r="AS143" s="5">
        <v>30</v>
      </c>
      <c r="AT143" s="5">
        <v>0</v>
      </c>
      <c r="AU143" s="5">
        <v>0</v>
      </c>
      <c r="AZ143">
        <v>11</v>
      </c>
      <c r="BA143">
        <v>11.1</v>
      </c>
      <c r="BB143" s="55">
        <v>9.30555555555556E-2</v>
      </c>
    </row>
    <row r="144" spans="2:54" x14ac:dyDescent="0.25">
      <c r="B144" s="5">
        <v>1.6</v>
      </c>
      <c r="C144" s="5">
        <v>92</v>
      </c>
      <c r="D144" s="5">
        <v>0.4</v>
      </c>
      <c r="E144" s="5">
        <v>1.6</v>
      </c>
      <c r="F144" s="5">
        <v>0</v>
      </c>
      <c r="G144" s="5">
        <v>0</v>
      </c>
      <c r="H144" s="5">
        <v>1028.7</v>
      </c>
      <c r="I144" s="5">
        <v>0</v>
      </c>
      <c r="J144" s="5">
        <v>0</v>
      </c>
      <c r="K144" s="5">
        <v>0</v>
      </c>
      <c r="L144" s="5">
        <v>0</v>
      </c>
      <c r="M144" s="5">
        <v>3.4</v>
      </c>
      <c r="N144">
        <v>232</v>
      </c>
      <c r="O144">
        <v>1088</v>
      </c>
      <c r="P144">
        <v>-0.2</v>
      </c>
      <c r="Q144">
        <v>0.8</v>
      </c>
      <c r="R144" s="54">
        <v>9.375E-2</v>
      </c>
      <c r="T144" s="91"/>
      <c r="U144" s="94"/>
      <c r="V144" s="90" t="str">
        <f t="shared" si="4"/>
        <v/>
      </c>
      <c r="W144" s="94"/>
      <c r="X144" s="91"/>
      <c r="Z144" s="5"/>
      <c r="AA144"/>
      <c r="AC144" s="373"/>
      <c r="AD144" s="54">
        <v>9.375E-2</v>
      </c>
      <c r="AK144" s="307"/>
      <c r="AL144" s="5">
        <v>10.9</v>
      </c>
      <c r="AM144" s="5">
        <v>92</v>
      </c>
      <c r="AN144" s="5">
        <v>9.6999999999999993</v>
      </c>
      <c r="AO144" s="5">
        <v>10.9</v>
      </c>
      <c r="AP144" s="5">
        <v>2.2000000000000002</v>
      </c>
      <c r="AQ144" s="5">
        <v>2.2000000000000002</v>
      </c>
      <c r="AR144" s="5">
        <v>1026.3</v>
      </c>
      <c r="AS144" s="5">
        <v>0</v>
      </c>
      <c r="AT144" s="5">
        <v>0</v>
      </c>
      <c r="AU144" s="5">
        <v>0</v>
      </c>
      <c r="AZ144">
        <v>11</v>
      </c>
      <c r="BA144">
        <v>11.1</v>
      </c>
      <c r="BB144" s="55">
        <v>9.375E-2</v>
      </c>
    </row>
    <row r="145" spans="2:54" x14ac:dyDescent="0.25">
      <c r="B145" s="5">
        <v>1.5</v>
      </c>
      <c r="C145" s="5">
        <v>92</v>
      </c>
      <c r="D145" s="5">
        <v>0.3</v>
      </c>
      <c r="E145" s="5">
        <v>1.5</v>
      </c>
      <c r="F145" s="5">
        <v>0</v>
      </c>
      <c r="G145" s="5">
        <v>0</v>
      </c>
      <c r="H145" s="5">
        <v>1028.8</v>
      </c>
      <c r="I145" s="5">
        <v>0</v>
      </c>
      <c r="J145" s="5">
        <v>0</v>
      </c>
      <c r="K145" s="5">
        <v>0</v>
      </c>
      <c r="L145" s="5">
        <v>0</v>
      </c>
      <c r="M145" s="5">
        <v>3.4</v>
      </c>
      <c r="N145">
        <v>232</v>
      </c>
      <c r="O145">
        <v>1088</v>
      </c>
      <c r="P145">
        <v>-0.2</v>
      </c>
      <c r="Q145">
        <v>0.8</v>
      </c>
      <c r="R145" s="54">
        <v>9.44444444444444E-2</v>
      </c>
      <c r="T145" s="91"/>
      <c r="U145" s="94"/>
      <c r="V145" s="90" t="str">
        <f t="shared" si="4"/>
        <v/>
      </c>
      <c r="W145" s="94"/>
      <c r="X145" s="91"/>
      <c r="Z145" s="5"/>
      <c r="AA145"/>
      <c r="AC145" s="373"/>
      <c r="AD145" s="54">
        <v>9.44444444444444E-2</v>
      </c>
      <c r="AK145" s="307"/>
      <c r="AL145" s="5">
        <v>10.9</v>
      </c>
      <c r="AM145" s="5">
        <v>92</v>
      </c>
      <c r="AN145" s="5">
        <v>9.6999999999999993</v>
      </c>
      <c r="AO145" s="5">
        <v>10.9</v>
      </c>
      <c r="AP145" s="5">
        <v>1.8</v>
      </c>
      <c r="AQ145" s="5">
        <v>3.2</v>
      </c>
      <c r="AR145" s="5">
        <v>1026.3</v>
      </c>
      <c r="AS145" s="5">
        <v>0</v>
      </c>
      <c r="AT145" s="5">
        <v>0</v>
      </c>
      <c r="AU145" s="5">
        <v>0</v>
      </c>
      <c r="AZ145">
        <v>11</v>
      </c>
      <c r="BA145">
        <v>11.1</v>
      </c>
      <c r="BB145" s="55">
        <v>9.44444444444444E-2</v>
      </c>
    </row>
    <row r="146" spans="2:54" x14ac:dyDescent="0.25">
      <c r="B146" s="5">
        <v>1.4</v>
      </c>
      <c r="C146" s="5">
        <v>92</v>
      </c>
      <c r="D146" s="5">
        <v>0.2</v>
      </c>
      <c r="E146" s="5">
        <v>1.4</v>
      </c>
      <c r="F146" s="5">
        <v>2.2000000000000002</v>
      </c>
      <c r="G146" s="5">
        <v>2.5</v>
      </c>
      <c r="H146" s="5">
        <v>1029</v>
      </c>
      <c r="I146" s="5">
        <v>0</v>
      </c>
      <c r="J146" s="5">
        <v>0</v>
      </c>
      <c r="K146" s="5">
        <v>0</v>
      </c>
      <c r="L146" s="5">
        <v>0</v>
      </c>
      <c r="M146" s="5">
        <v>3.4</v>
      </c>
      <c r="N146">
        <v>232</v>
      </c>
      <c r="O146">
        <v>1088</v>
      </c>
      <c r="P146">
        <v>-0.2</v>
      </c>
      <c r="Q146">
        <v>0.8</v>
      </c>
      <c r="R146" s="54">
        <v>9.5138888888888898E-2</v>
      </c>
      <c r="T146" s="91"/>
      <c r="U146" s="94"/>
      <c r="V146" s="90" t="str">
        <f t="shared" si="4"/>
        <v/>
      </c>
      <c r="W146" s="94"/>
      <c r="X146" s="91"/>
      <c r="Z146" s="5"/>
      <c r="AA146"/>
      <c r="AC146" s="373"/>
      <c r="AD146" s="54">
        <v>9.5138888888888898E-2</v>
      </c>
      <c r="AK146" s="307"/>
      <c r="AL146" s="5">
        <v>10.9</v>
      </c>
      <c r="AM146" s="5">
        <v>92</v>
      </c>
      <c r="AN146" s="5">
        <v>9.6999999999999993</v>
      </c>
      <c r="AO146" s="5">
        <v>10.9</v>
      </c>
      <c r="AP146" s="5">
        <v>0</v>
      </c>
      <c r="AQ146" s="5">
        <v>2.5</v>
      </c>
      <c r="AR146" s="5">
        <v>1026.4000000000001</v>
      </c>
      <c r="AS146" s="5">
        <v>0</v>
      </c>
      <c r="AT146" s="5">
        <v>0</v>
      </c>
      <c r="AU146" s="5">
        <v>0</v>
      </c>
      <c r="AZ146">
        <v>11</v>
      </c>
      <c r="BA146">
        <v>11.1</v>
      </c>
      <c r="BB146" s="55">
        <v>9.5138888888888898E-2</v>
      </c>
    </row>
    <row r="147" spans="2:54" x14ac:dyDescent="0.25">
      <c r="B147" s="5">
        <v>1.4</v>
      </c>
      <c r="C147" s="5">
        <v>92</v>
      </c>
      <c r="D147" s="5">
        <v>0.2</v>
      </c>
      <c r="E147" s="5">
        <v>1.4</v>
      </c>
      <c r="F147" s="5">
        <v>0</v>
      </c>
      <c r="G147" s="5">
        <v>0</v>
      </c>
      <c r="H147" s="5">
        <v>1028.8</v>
      </c>
      <c r="I147" s="5">
        <v>0</v>
      </c>
      <c r="J147" s="5">
        <v>0</v>
      </c>
      <c r="K147" s="5">
        <v>0</v>
      </c>
      <c r="L147" s="5">
        <v>0</v>
      </c>
      <c r="M147" s="5">
        <v>3.4</v>
      </c>
      <c r="N147">
        <v>232</v>
      </c>
      <c r="O147">
        <v>1088</v>
      </c>
      <c r="P147">
        <v>-0.2</v>
      </c>
      <c r="Q147">
        <v>0.8</v>
      </c>
      <c r="R147" s="54">
        <v>9.5833333333333298E-2</v>
      </c>
      <c r="T147" s="91"/>
      <c r="U147" s="428"/>
      <c r="V147" s="90" t="str">
        <f t="shared" si="4"/>
        <v/>
      </c>
      <c r="W147" s="94"/>
      <c r="X147" s="91"/>
      <c r="Z147" s="5"/>
      <c r="AA147"/>
      <c r="AC147" s="373"/>
      <c r="AD147" s="54">
        <v>9.5833333333333298E-2</v>
      </c>
      <c r="AK147" s="307"/>
      <c r="AL147" s="5">
        <v>10.9</v>
      </c>
      <c r="AM147" s="5">
        <v>92</v>
      </c>
      <c r="AN147" s="5">
        <v>9.6999999999999993</v>
      </c>
      <c r="AO147" s="5">
        <v>10.9</v>
      </c>
      <c r="AP147" s="5">
        <v>2.2000000000000002</v>
      </c>
      <c r="AQ147" s="5">
        <v>4.7</v>
      </c>
      <c r="AR147" s="5">
        <v>1026.0999999999999</v>
      </c>
      <c r="AS147" s="5">
        <v>0</v>
      </c>
      <c r="AT147" s="5">
        <v>0</v>
      </c>
      <c r="AU147" s="5">
        <v>0</v>
      </c>
      <c r="AZ147">
        <v>11</v>
      </c>
      <c r="BA147">
        <v>11.1</v>
      </c>
      <c r="BB147" s="55">
        <v>9.5833333333333298E-2</v>
      </c>
    </row>
    <row r="148" spans="2:54" x14ac:dyDescent="0.25">
      <c r="B148" s="5">
        <v>1.4</v>
      </c>
      <c r="C148" s="5">
        <v>92</v>
      </c>
      <c r="D148" s="5">
        <v>0.2</v>
      </c>
      <c r="E148" s="5">
        <v>1.4</v>
      </c>
      <c r="F148" s="5">
        <v>0</v>
      </c>
      <c r="G148" s="5">
        <v>0</v>
      </c>
      <c r="H148" s="5">
        <v>1028.9000000000001</v>
      </c>
      <c r="I148" s="5">
        <v>0</v>
      </c>
      <c r="J148" s="5">
        <v>0</v>
      </c>
      <c r="K148" s="5">
        <v>0</v>
      </c>
      <c r="L148" s="5">
        <v>0</v>
      </c>
      <c r="M148" s="5">
        <v>3.4</v>
      </c>
      <c r="N148">
        <v>232</v>
      </c>
      <c r="O148">
        <v>1088</v>
      </c>
      <c r="P148">
        <v>-0.3</v>
      </c>
      <c r="Q148">
        <v>0.7</v>
      </c>
      <c r="R148" s="54">
        <v>9.6527777777777796E-2</v>
      </c>
      <c r="T148" s="91"/>
      <c r="U148" s="94"/>
      <c r="V148" s="90" t="str">
        <f t="shared" si="4"/>
        <v/>
      </c>
      <c r="W148" s="94"/>
      <c r="X148" s="91"/>
      <c r="Z148" s="5"/>
      <c r="AA148"/>
      <c r="AC148" s="373"/>
      <c r="AD148" s="54">
        <v>9.6527777777777796E-2</v>
      </c>
      <c r="AK148" s="307"/>
      <c r="AL148" s="5">
        <v>10.9</v>
      </c>
      <c r="AM148" s="5">
        <v>92</v>
      </c>
      <c r="AN148" s="5">
        <v>9.6999999999999993</v>
      </c>
      <c r="AO148" s="5">
        <v>10.9</v>
      </c>
      <c r="AP148" s="5">
        <v>2.2000000000000002</v>
      </c>
      <c r="AQ148" s="5">
        <v>2.5</v>
      </c>
      <c r="AR148" s="5">
        <v>1026.4000000000001</v>
      </c>
      <c r="AS148" s="5">
        <v>0</v>
      </c>
      <c r="AT148" s="5">
        <v>0</v>
      </c>
      <c r="AU148" s="5">
        <v>0</v>
      </c>
      <c r="AZ148">
        <v>11</v>
      </c>
      <c r="BA148">
        <v>11.1</v>
      </c>
      <c r="BB148" s="55">
        <v>9.6527777777777796E-2</v>
      </c>
    </row>
    <row r="149" spans="2:54" x14ac:dyDescent="0.25">
      <c r="B149" s="5">
        <v>1.4</v>
      </c>
      <c r="C149" s="5">
        <v>92</v>
      </c>
      <c r="D149" s="5">
        <v>0.2</v>
      </c>
      <c r="E149" s="5">
        <v>1.4</v>
      </c>
      <c r="F149" s="5">
        <v>2.2000000000000002</v>
      </c>
      <c r="G149" s="5">
        <v>2.2000000000000002</v>
      </c>
      <c r="H149" s="5">
        <v>1028.9000000000001</v>
      </c>
      <c r="I149" s="5">
        <v>0</v>
      </c>
      <c r="J149" s="5">
        <v>0</v>
      </c>
      <c r="K149" s="5">
        <v>0</v>
      </c>
      <c r="L149" s="5">
        <v>0</v>
      </c>
      <c r="M149" s="5">
        <v>3.4</v>
      </c>
      <c r="N149">
        <v>232</v>
      </c>
      <c r="O149">
        <v>1088</v>
      </c>
      <c r="P149">
        <v>-0.3</v>
      </c>
      <c r="Q149">
        <v>0.7</v>
      </c>
      <c r="R149" s="54">
        <v>9.7222222222222196E-2</v>
      </c>
      <c r="T149" s="91"/>
      <c r="U149" s="94"/>
      <c r="V149" s="90" t="str">
        <f t="shared" si="4"/>
        <v/>
      </c>
      <c r="W149" s="94"/>
      <c r="X149" s="91"/>
      <c r="Z149" s="55"/>
      <c r="AA149"/>
      <c r="AC149" s="373"/>
      <c r="AD149" s="54">
        <v>9.7222222222222196E-2</v>
      </c>
      <c r="AK149" s="307"/>
      <c r="AL149" s="5">
        <v>10.9</v>
      </c>
      <c r="AM149" s="5">
        <v>92</v>
      </c>
      <c r="AN149" s="5">
        <v>9.6999999999999993</v>
      </c>
      <c r="AO149" s="5">
        <v>10.9</v>
      </c>
      <c r="AP149" s="5">
        <v>2.9</v>
      </c>
      <c r="AQ149" s="5">
        <v>2.9</v>
      </c>
      <c r="AR149" s="5">
        <v>1026.5999999999999</v>
      </c>
      <c r="AS149" s="5">
        <v>0</v>
      </c>
      <c r="AT149" s="5">
        <v>0</v>
      </c>
      <c r="AU149" s="5">
        <v>0</v>
      </c>
      <c r="AZ149">
        <v>11</v>
      </c>
      <c r="BA149">
        <v>11.1</v>
      </c>
      <c r="BB149" s="55">
        <v>9.7222222222222196E-2</v>
      </c>
    </row>
    <row r="150" spans="2:54" x14ac:dyDescent="0.25">
      <c r="B150" s="5">
        <v>1.3</v>
      </c>
      <c r="C150" s="5">
        <v>92</v>
      </c>
      <c r="D150" s="5">
        <v>0.1</v>
      </c>
      <c r="E150" s="5">
        <v>1.3</v>
      </c>
      <c r="F150" s="5">
        <v>2.2000000000000002</v>
      </c>
      <c r="G150" s="5">
        <v>2.2000000000000002</v>
      </c>
      <c r="H150" s="5">
        <v>1028.8</v>
      </c>
      <c r="I150" s="5">
        <v>0</v>
      </c>
      <c r="J150" s="5">
        <v>0</v>
      </c>
      <c r="K150" s="5">
        <v>0</v>
      </c>
      <c r="L150" s="5">
        <v>0</v>
      </c>
      <c r="M150" s="5">
        <v>3.4</v>
      </c>
      <c r="N150">
        <v>232</v>
      </c>
      <c r="O150">
        <v>1088</v>
      </c>
      <c r="P150">
        <v>-0.3</v>
      </c>
      <c r="Q150">
        <v>0.7</v>
      </c>
      <c r="R150" s="54">
        <v>9.7916666666666693E-2</v>
      </c>
      <c r="T150" s="91"/>
      <c r="U150" s="94"/>
      <c r="V150" s="90" t="str">
        <f t="shared" si="4"/>
        <v/>
      </c>
      <c r="W150" s="94"/>
      <c r="X150" s="91"/>
      <c r="Z150" s="55"/>
      <c r="AA150"/>
      <c r="AC150" s="373"/>
      <c r="AD150" s="54">
        <v>9.7916666666666693E-2</v>
      </c>
      <c r="AK150" s="307"/>
      <c r="AL150" s="5">
        <v>10.9</v>
      </c>
      <c r="AM150" s="5">
        <v>92</v>
      </c>
      <c r="AN150" s="5">
        <v>9.6999999999999993</v>
      </c>
      <c r="AO150" s="5">
        <v>10.9</v>
      </c>
      <c r="AP150" s="5">
        <v>2.9</v>
      </c>
      <c r="AQ150" s="5">
        <v>4</v>
      </c>
      <c r="AR150" s="5">
        <v>1026.3</v>
      </c>
      <c r="AS150" s="5">
        <v>0</v>
      </c>
      <c r="AT150" s="5">
        <v>0</v>
      </c>
      <c r="AU150" s="5">
        <v>0</v>
      </c>
      <c r="AZ150">
        <v>11</v>
      </c>
      <c r="BA150">
        <v>11.1</v>
      </c>
      <c r="BB150" s="55">
        <v>9.7916666666666693E-2</v>
      </c>
    </row>
    <row r="151" spans="2:54" x14ac:dyDescent="0.25">
      <c r="B151" s="5">
        <v>1.4</v>
      </c>
      <c r="C151" s="5">
        <v>93</v>
      </c>
      <c r="D151" s="5">
        <v>0.3</v>
      </c>
      <c r="E151" s="5">
        <v>1.4</v>
      </c>
      <c r="F151" s="5">
        <v>1.8</v>
      </c>
      <c r="G151" s="5">
        <v>1.8</v>
      </c>
      <c r="H151" s="5">
        <v>1028.9000000000001</v>
      </c>
      <c r="I151" s="5">
        <v>0</v>
      </c>
      <c r="J151" s="5">
        <v>0</v>
      </c>
      <c r="K151" s="5">
        <v>0</v>
      </c>
      <c r="L151" s="5">
        <v>0</v>
      </c>
      <c r="M151" s="5">
        <v>3.4</v>
      </c>
      <c r="N151">
        <v>232</v>
      </c>
      <c r="O151">
        <v>1088</v>
      </c>
      <c r="P151">
        <v>-0.3</v>
      </c>
      <c r="Q151">
        <v>0.7</v>
      </c>
      <c r="R151" s="54">
        <v>9.8611111111111094E-2</v>
      </c>
      <c r="T151" s="91"/>
      <c r="U151" s="94"/>
      <c r="V151" s="90" t="str">
        <f t="shared" si="4"/>
        <v/>
      </c>
      <c r="W151" s="94"/>
      <c r="X151" s="91"/>
      <c r="Z151" s="5"/>
      <c r="AA151"/>
      <c r="AC151" s="373"/>
      <c r="AD151" s="54">
        <v>9.8611111111111094E-2</v>
      </c>
      <c r="AK151" s="307"/>
      <c r="AL151" s="5">
        <v>10.9</v>
      </c>
      <c r="AM151" s="5">
        <v>92</v>
      </c>
      <c r="AN151" s="5">
        <v>9.6999999999999993</v>
      </c>
      <c r="AO151" s="5">
        <v>10.9</v>
      </c>
      <c r="AP151" s="5">
        <v>2.5</v>
      </c>
      <c r="AQ151" s="5">
        <v>3.2</v>
      </c>
      <c r="AR151" s="5">
        <v>1026.2</v>
      </c>
      <c r="AS151" s="5">
        <v>0</v>
      </c>
      <c r="AT151" s="5">
        <v>0</v>
      </c>
      <c r="AU151" s="5">
        <v>0</v>
      </c>
      <c r="AZ151">
        <v>11</v>
      </c>
      <c r="BA151">
        <v>11.1</v>
      </c>
      <c r="BB151" s="55">
        <v>9.8611111111111094E-2</v>
      </c>
    </row>
    <row r="152" spans="2:54" x14ac:dyDescent="0.25">
      <c r="B152" s="5">
        <v>1.4</v>
      </c>
      <c r="C152" s="5">
        <v>93</v>
      </c>
      <c r="D152" s="5">
        <v>0.3</v>
      </c>
      <c r="E152" s="5">
        <v>1.4</v>
      </c>
      <c r="F152" s="5">
        <v>0</v>
      </c>
      <c r="G152" s="5">
        <v>1.8</v>
      </c>
      <c r="H152" s="5">
        <v>1028.8</v>
      </c>
      <c r="I152" s="5">
        <v>0</v>
      </c>
      <c r="J152" s="5">
        <v>0</v>
      </c>
      <c r="K152" s="5">
        <v>0</v>
      </c>
      <c r="L152" s="5">
        <v>0</v>
      </c>
      <c r="M152" s="5">
        <v>3.4</v>
      </c>
      <c r="N152">
        <v>232</v>
      </c>
      <c r="O152">
        <v>1088</v>
      </c>
      <c r="P152">
        <v>-0.3</v>
      </c>
      <c r="Q152">
        <v>0.7</v>
      </c>
      <c r="R152" s="54">
        <v>9.9305555555555605E-2</v>
      </c>
      <c r="T152" s="91"/>
      <c r="U152" s="94"/>
      <c r="V152" s="90" t="str">
        <f t="shared" si="4"/>
        <v/>
      </c>
      <c r="W152" s="94"/>
      <c r="X152" s="91"/>
      <c r="Z152" s="55"/>
      <c r="AA152"/>
      <c r="AC152" s="373"/>
      <c r="AD152" s="54">
        <v>9.9305555555555605E-2</v>
      </c>
      <c r="AK152" s="307"/>
      <c r="AL152" s="5">
        <v>10.9</v>
      </c>
      <c r="AM152" s="5">
        <v>92</v>
      </c>
      <c r="AN152" s="5">
        <v>9.6999999999999993</v>
      </c>
      <c r="AO152" s="5">
        <v>10.9</v>
      </c>
      <c r="AP152" s="5">
        <v>2.5</v>
      </c>
      <c r="AQ152" s="5">
        <v>3.2</v>
      </c>
      <c r="AR152" s="5">
        <v>1026.5</v>
      </c>
      <c r="AS152" s="5">
        <v>0</v>
      </c>
      <c r="AT152" s="5">
        <v>0</v>
      </c>
      <c r="AU152" s="5">
        <v>0</v>
      </c>
      <c r="AZ152">
        <v>11</v>
      </c>
      <c r="BA152">
        <v>11.1</v>
      </c>
      <c r="BB152" s="55">
        <v>9.9305555555555605E-2</v>
      </c>
    </row>
    <row r="153" spans="2:54" x14ac:dyDescent="0.25">
      <c r="B153" s="5">
        <v>1.5</v>
      </c>
      <c r="C153" s="5">
        <v>93</v>
      </c>
      <c r="D153" s="5">
        <v>0.4</v>
      </c>
      <c r="E153" s="5">
        <v>1.5</v>
      </c>
      <c r="F153" s="5">
        <v>0</v>
      </c>
      <c r="G153" s="5">
        <v>1.8</v>
      </c>
      <c r="H153" s="5">
        <v>1028.7</v>
      </c>
      <c r="I153" s="5">
        <v>0</v>
      </c>
      <c r="J153" s="5">
        <v>0</v>
      </c>
      <c r="K153" s="5">
        <v>0</v>
      </c>
      <c r="L153" s="5">
        <v>0</v>
      </c>
      <c r="M153" s="5">
        <v>3.4</v>
      </c>
      <c r="N153">
        <v>232</v>
      </c>
      <c r="O153">
        <v>1088</v>
      </c>
      <c r="P153">
        <v>-0.3</v>
      </c>
      <c r="Q153">
        <v>0.6</v>
      </c>
      <c r="R153" s="54">
        <v>0.1</v>
      </c>
      <c r="T153" s="91"/>
      <c r="U153" s="94"/>
      <c r="V153" s="90" t="str">
        <f t="shared" si="4"/>
        <v/>
      </c>
      <c r="W153" s="94"/>
      <c r="X153" s="91"/>
      <c r="Z153" s="5"/>
      <c r="AA153"/>
      <c r="AC153" s="373"/>
      <c r="AD153" s="54">
        <v>0.1</v>
      </c>
      <c r="AK153" s="307"/>
      <c r="AL153" s="5">
        <v>10.9</v>
      </c>
      <c r="AM153" s="5">
        <v>92</v>
      </c>
      <c r="AN153" s="5">
        <v>9.6999999999999993</v>
      </c>
      <c r="AO153" s="5">
        <v>10.9</v>
      </c>
      <c r="AP153" s="5">
        <v>4.3</v>
      </c>
      <c r="AQ153" s="5">
        <v>4.7</v>
      </c>
      <c r="AR153" s="5">
        <v>1026.4000000000001</v>
      </c>
      <c r="AS153" s="5">
        <v>0</v>
      </c>
      <c r="AT153" s="5">
        <v>0</v>
      </c>
      <c r="AU153" s="5">
        <v>0</v>
      </c>
      <c r="AZ153">
        <v>11</v>
      </c>
      <c r="BA153">
        <v>11.1</v>
      </c>
      <c r="BB153" s="55">
        <v>0.1</v>
      </c>
    </row>
    <row r="154" spans="2:54" x14ac:dyDescent="0.25">
      <c r="B154" s="5">
        <v>1.5</v>
      </c>
      <c r="C154" s="5">
        <v>93</v>
      </c>
      <c r="D154" s="5">
        <v>0.4</v>
      </c>
      <c r="E154" s="5">
        <v>1.5</v>
      </c>
      <c r="F154" s="5">
        <v>0</v>
      </c>
      <c r="G154" s="5">
        <v>2.2000000000000002</v>
      </c>
      <c r="H154" s="5">
        <v>1029</v>
      </c>
      <c r="I154" s="5">
        <v>0</v>
      </c>
      <c r="J154" s="5">
        <v>0</v>
      </c>
      <c r="K154" s="5">
        <v>0</v>
      </c>
      <c r="L154" s="5">
        <v>0</v>
      </c>
      <c r="M154" s="5">
        <v>3.4</v>
      </c>
      <c r="N154">
        <v>232</v>
      </c>
      <c r="O154">
        <v>1088</v>
      </c>
      <c r="P154">
        <v>-0.3</v>
      </c>
      <c r="Q154">
        <v>0.7</v>
      </c>
      <c r="R154" s="54">
        <v>0.100694444444444</v>
      </c>
      <c r="T154" s="91"/>
      <c r="U154" s="94"/>
      <c r="V154" s="90" t="str">
        <f t="shared" si="4"/>
        <v/>
      </c>
      <c r="W154" s="94"/>
      <c r="X154" s="91"/>
      <c r="Z154" s="5"/>
      <c r="AA154"/>
      <c r="AC154" s="373"/>
      <c r="AD154" s="54">
        <v>0.100694444444444</v>
      </c>
      <c r="AK154" s="307"/>
      <c r="AL154" s="5">
        <v>10.9</v>
      </c>
      <c r="AM154" s="5">
        <v>92</v>
      </c>
      <c r="AN154" s="5">
        <v>9.6999999999999993</v>
      </c>
      <c r="AO154" s="5">
        <v>10.9</v>
      </c>
      <c r="AP154" s="5">
        <v>2.9</v>
      </c>
      <c r="AQ154" s="5">
        <v>5</v>
      </c>
      <c r="AR154" s="5">
        <v>1026.5999999999999</v>
      </c>
      <c r="AS154" s="5">
        <v>0</v>
      </c>
      <c r="AT154" s="5">
        <v>0</v>
      </c>
      <c r="AU154" s="5">
        <v>0</v>
      </c>
      <c r="AZ154">
        <v>11</v>
      </c>
      <c r="BA154">
        <v>11.1</v>
      </c>
      <c r="BB154" s="55">
        <v>0.100694444444444</v>
      </c>
    </row>
    <row r="155" spans="2:54" x14ac:dyDescent="0.25">
      <c r="B155" s="5">
        <v>1.5</v>
      </c>
      <c r="C155" s="5">
        <v>93</v>
      </c>
      <c r="D155" s="5">
        <v>0.4</v>
      </c>
      <c r="E155" s="5">
        <v>1.5</v>
      </c>
      <c r="F155" s="5">
        <v>1.8</v>
      </c>
      <c r="G155" s="5">
        <v>2.5</v>
      </c>
      <c r="H155" s="5">
        <v>1028.8</v>
      </c>
      <c r="I155" s="5">
        <v>0</v>
      </c>
      <c r="J155" s="5">
        <v>0</v>
      </c>
      <c r="K155" s="5">
        <v>0</v>
      </c>
      <c r="L155" s="5">
        <v>0</v>
      </c>
      <c r="M155" s="5">
        <v>3.4</v>
      </c>
      <c r="N155">
        <v>232</v>
      </c>
      <c r="O155">
        <v>1088</v>
      </c>
      <c r="P155">
        <v>-0.3</v>
      </c>
      <c r="Q155">
        <v>0.6</v>
      </c>
      <c r="R155" s="54">
        <v>0.101388888888889</v>
      </c>
      <c r="T155" s="91"/>
      <c r="U155" s="94"/>
      <c r="V155" s="90" t="str">
        <f t="shared" si="4"/>
        <v/>
      </c>
      <c r="W155" s="94"/>
      <c r="X155" s="91"/>
      <c r="Z155" s="55"/>
      <c r="AA155"/>
      <c r="AC155" s="373"/>
      <c r="AD155" s="54">
        <v>0.101388888888889</v>
      </c>
      <c r="AK155" s="307"/>
      <c r="AL155" s="5">
        <v>10.9</v>
      </c>
      <c r="AM155" s="5">
        <v>92</v>
      </c>
      <c r="AN155" s="5">
        <v>9.6999999999999993</v>
      </c>
      <c r="AO155" s="5">
        <v>10.9</v>
      </c>
      <c r="AP155" s="5">
        <v>3.2</v>
      </c>
      <c r="AQ155" s="5">
        <v>4.7</v>
      </c>
      <c r="AR155" s="5">
        <v>1026.4000000000001</v>
      </c>
      <c r="AS155" s="5">
        <v>0</v>
      </c>
      <c r="AT155" s="5">
        <v>0</v>
      </c>
      <c r="AU155" s="5">
        <v>0</v>
      </c>
      <c r="AZ155">
        <v>11</v>
      </c>
      <c r="BA155">
        <v>11.1</v>
      </c>
      <c r="BB155" s="55">
        <v>0.101388888888889</v>
      </c>
    </row>
    <row r="156" spans="2:54" x14ac:dyDescent="0.25">
      <c r="B156" s="5">
        <v>1.5</v>
      </c>
      <c r="C156" s="5">
        <v>93</v>
      </c>
      <c r="D156" s="5">
        <v>0.4</v>
      </c>
      <c r="E156" s="5">
        <v>1.5</v>
      </c>
      <c r="F156" s="5">
        <v>0</v>
      </c>
      <c r="G156" s="5">
        <v>0</v>
      </c>
      <c r="H156" s="5">
        <v>1028.9000000000001</v>
      </c>
      <c r="I156" s="5">
        <v>0</v>
      </c>
      <c r="J156" s="5">
        <v>0</v>
      </c>
      <c r="K156" s="5">
        <v>0</v>
      </c>
      <c r="L156" s="5">
        <v>0</v>
      </c>
      <c r="M156" s="5">
        <v>3.4</v>
      </c>
      <c r="N156">
        <v>232</v>
      </c>
      <c r="O156">
        <v>1088</v>
      </c>
      <c r="P156">
        <v>-0.4</v>
      </c>
      <c r="Q156">
        <v>0.6</v>
      </c>
      <c r="R156" s="54">
        <v>0.102083333333333</v>
      </c>
      <c r="T156" s="91"/>
      <c r="U156" s="94"/>
      <c r="V156" s="90" t="str">
        <f t="shared" si="4"/>
        <v/>
      </c>
      <c r="W156" s="94"/>
      <c r="X156" s="91"/>
      <c r="Z156" s="55"/>
      <c r="AA156"/>
      <c r="AC156" s="373"/>
      <c r="AD156" s="54">
        <v>0.102083333333333</v>
      </c>
      <c r="AK156" s="307"/>
      <c r="AL156" s="5">
        <v>10.9</v>
      </c>
      <c r="AM156" s="5">
        <v>92</v>
      </c>
      <c r="AN156" s="5">
        <v>9.6999999999999993</v>
      </c>
      <c r="AO156" s="5">
        <v>10.9</v>
      </c>
      <c r="AP156" s="5">
        <v>0</v>
      </c>
      <c r="AQ156" s="5">
        <v>2.5</v>
      </c>
      <c r="AR156" s="5">
        <v>1026.3</v>
      </c>
      <c r="AS156" s="5">
        <v>0</v>
      </c>
      <c r="AT156" s="5">
        <v>0</v>
      </c>
      <c r="AU156" s="5">
        <v>0</v>
      </c>
      <c r="AZ156">
        <v>11</v>
      </c>
      <c r="BA156">
        <v>11.1</v>
      </c>
      <c r="BB156" s="55">
        <v>0.102083333333333</v>
      </c>
    </row>
    <row r="157" spans="2:54" x14ac:dyDescent="0.25">
      <c r="B157" s="5">
        <v>1.5</v>
      </c>
      <c r="C157" s="5">
        <v>93</v>
      </c>
      <c r="D157" s="5">
        <v>0.4</v>
      </c>
      <c r="E157" s="5">
        <v>1.5</v>
      </c>
      <c r="F157" s="5">
        <v>1.8</v>
      </c>
      <c r="G157" s="5">
        <v>2.9</v>
      </c>
      <c r="H157" s="5">
        <v>1028.7</v>
      </c>
      <c r="I157" s="5">
        <v>0</v>
      </c>
      <c r="J157" s="5">
        <v>0</v>
      </c>
      <c r="K157" s="5">
        <v>0</v>
      </c>
      <c r="L157" s="5">
        <v>0</v>
      </c>
      <c r="M157" s="5">
        <v>3.4</v>
      </c>
      <c r="N157">
        <v>232</v>
      </c>
      <c r="O157">
        <v>1088</v>
      </c>
      <c r="P157">
        <v>-0.4</v>
      </c>
      <c r="Q157">
        <v>0.6</v>
      </c>
      <c r="R157" s="54">
        <v>0.102777777777778</v>
      </c>
      <c r="T157" s="91"/>
      <c r="U157" s="94"/>
      <c r="V157" s="90" t="str">
        <f t="shared" si="4"/>
        <v/>
      </c>
      <c r="W157" s="94"/>
      <c r="X157" s="91"/>
      <c r="Z157" s="5"/>
      <c r="AA157"/>
      <c r="AC157" s="373"/>
      <c r="AD157" s="54">
        <v>0.102777777777778</v>
      </c>
      <c r="AK157" s="307"/>
      <c r="AL157" s="5">
        <v>10.9</v>
      </c>
      <c r="AM157" s="5">
        <v>92</v>
      </c>
      <c r="AN157" s="5">
        <v>9.6999999999999993</v>
      </c>
      <c r="AO157" s="5">
        <v>10.9</v>
      </c>
      <c r="AP157" s="5">
        <v>0</v>
      </c>
      <c r="AQ157" s="5">
        <v>2.2000000000000002</v>
      </c>
      <c r="AR157" s="5">
        <v>1026.4000000000001</v>
      </c>
      <c r="AS157" s="5">
        <v>0</v>
      </c>
      <c r="AT157" s="5">
        <v>0</v>
      </c>
      <c r="AU157" s="5">
        <v>0</v>
      </c>
      <c r="AZ157">
        <v>11</v>
      </c>
      <c r="BA157">
        <v>11.1</v>
      </c>
      <c r="BB157" s="55">
        <v>0.102777777777778</v>
      </c>
    </row>
    <row r="158" spans="2:54" x14ac:dyDescent="0.25">
      <c r="B158" s="5">
        <v>1.5</v>
      </c>
      <c r="C158" s="5">
        <v>93</v>
      </c>
      <c r="D158" s="5">
        <v>0.4</v>
      </c>
      <c r="E158" s="5">
        <v>1.5</v>
      </c>
      <c r="F158" s="5">
        <v>0</v>
      </c>
      <c r="G158" s="5">
        <v>0</v>
      </c>
      <c r="H158" s="5">
        <v>1028.8</v>
      </c>
      <c r="I158" s="5">
        <v>0</v>
      </c>
      <c r="J158" s="5">
        <v>0</v>
      </c>
      <c r="K158" s="5">
        <v>0</v>
      </c>
      <c r="L158" s="5">
        <v>0</v>
      </c>
      <c r="M158" s="5">
        <v>3.4</v>
      </c>
      <c r="N158">
        <v>232</v>
      </c>
      <c r="O158">
        <v>1088</v>
      </c>
      <c r="P158">
        <v>-0.4</v>
      </c>
      <c r="Q158">
        <v>0.6</v>
      </c>
      <c r="R158" s="54">
        <v>0.10347222222222199</v>
      </c>
      <c r="T158" s="91"/>
      <c r="U158" s="94"/>
      <c r="V158" s="90" t="str">
        <f t="shared" si="4"/>
        <v/>
      </c>
      <c r="W158" s="94"/>
      <c r="X158" s="91"/>
      <c r="Z158" s="55"/>
      <c r="AA158"/>
      <c r="AC158" s="373"/>
      <c r="AD158" s="54">
        <v>0.10347222222222199</v>
      </c>
      <c r="AK158" s="307"/>
      <c r="AL158" s="5">
        <v>10.9</v>
      </c>
      <c r="AM158" s="5">
        <v>92</v>
      </c>
      <c r="AN158" s="5">
        <v>9.6999999999999993</v>
      </c>
      <c r="AO158" s="5">
        <v>10.9</v>
      </c>
      <c r="AP158" s="5">
        <v>2.2000000000000002</v>
      </c>
      <c r="AQ158" s="5">
        <v>2.5</v>
      </c>
      <c r="AR158" s="5">
        <v>1026.5999999999999</v>
      </c>
      <c r="AS158" s="5">
        <v>0</v>
      </c>
      <c r="AT158" s="5">
        <v>0</v>
      </c>
      <c r="AU158" s="5">
        <v>0</v>
      </c>
      <c r="AZ158">
        <v>11</v>
      </c>
      <c r="BA158">
        <v>11.1</v>
      </c>
      <c r="BB158" s="55">
        <v>0.10347222222222199</v>
      </c>
    </row>
    <row r="159" spans="2:54" x14ac:dyDescent="0.25">
      <c r="B159" s="5">
        <v>1.5</v>
      </c>
      <c r="C159" s="5">
        <v>93</v>
      </c>
      <c r="D159" s="5">
        <v>0.4</v>
      </c>
      <c r="E159" s="5">
        <v>1.5</v>
      </c>
      <c r="F159" s="5">
        <v>0</v>
      </c>
      <c r="G159" s="5">
        <v>1.8</v>
      </c>
      <c r="H159" s="5">
        <v>1028.7</v>
      </c>
      <c r="I159" s="5">
        <v>0</v>
      </c>
      <c r="J159" s="5">
        <v>0</v>
      </c>
      <c r="K159" s="5">
        <v>0</v>
      </c>
      <c r="L159" s="5">
        <v>0</v>
      </c>
      <c r="M159" s="5">
        <v>3.4</v>
      </c>
      <c r="N159">
        <v>232</v>
      </c>
      <c r="O159">
        <v>1088</v>
      </c>
      <c r="P159">
        <v>-0.3</v>
      </c>
      <c r="Q159">
        <v>0.6</v>
      </c>
      <c r="R159" s="54">
        <v>0.104166666666667</v>
      </c>
      <c r="T159" s="91"/>
      <c r="U159" s="94"/>
      <c r="V159" s="90" t="str">
        <f t="shared" si="4"/>
        <v/>
      </c>
      <c r="W159" s="94"/>
      <c r="X159" s="91"/>
      <c r="Z159" s="5"/>
      <c r="AA159"/>
      <c r="AC159" s="373"/>
      <c r="AD159" s="54">
        <v>0.104166666666667</v>
      </c>
      <c r="AK159" s="307"/>
      <c r="AL159" s="5">
        <v>10.9</v>
      </c>
      <c r="AM159" s="5">
        <v>92</v>
      </c>
      <c r="AN159" s="5">
        <v>9.6999999999999993</v>
      </c>
      <c r="AO159" s="5">
        <v>10.9</v>
      </c>
      <c r="AP159" s="5">
        <v>0</v>
      </c>
      <c r="AQ159" s="5">
        <v>2.2000000000000002</v>
      </c>
      <c r="AR159" s="5">
        <v>1026.3</v>
      </c>
      <c r="AS159" s="5">
        <v>0</v>
      </c>
      <c r="AT159" s="5">
        <v>0</v>
      </c>
      <c r="AU159" s="5">
        <v>0</v>
      </c>
      <c r="AZ159">
        <v>11</v>
      </c>
      <c r="BA159">
        <v>11.1</v>
      </c>
      <c r="BB159" s="55">
        <v>0.104166666666667</v>
      </c>
    </row>
    <row r="160" spans="2:54" x14ac:dyDescent="0.25">
      <c r="B160" s="5">
        <v>1.5</v>
      </c>
      <c r="C160" s="5">
        <v>93</v>
      </c>
      <c r="D160" s="5">
        <v>0.4</v>
      </c>
      <c r="E160" s="5">
        <v>1.5</v>
      </c>
      <c r="F160" s="5">
        <v>0</v>
      </c>
      <c r="G160" s="5">
        <v>2.5</v>
      </c>
      <c r="H160" s="5">
        <v>1028.7</v>
      </c>
      <c r="I160" s="5">
        <v>0</v>
      </c>
      <c r="J160" s="5">
        <v>0</v>
      </c>
      <c r="K160" s="5">
        <v>0</v>
      </c>
      <c r="L160" s="5">
        <v>0</v>
      </c>
      <c r="M160" s="5">
        <v>3.4</v>
      </c>
      <c r="N160">
        <v>232</v>
      </c>
      <c r="O160">
        <v>1088</v>
      </c>
      <c r="P160">
        <v>-0.3</v>
      </c>
      <c r="Q160">
        <v>0.6</v>
      </c>
      <c r="R160" s="54">
        <v>0.104861111111111</v>
      </c>
      <c r="T160" s="91"/>
      <c r="U160" s="94"/>
      <c r="V160" s="90" t="str">
        <f t="shared" si="4"/>
        <v/>
      </c>
      <c r="W160" s="94"/>
      <c r="X160" s="91"/>
      <c r="Z160" s="5"/>
      <c r="AA160"/>
      <c r="AC160" s="373"/>
      <c r="AD160" s="54">
        <v>0.104861111111111</v>
      </c>
      <c r="AK160" s="307"/>
      <c r="AL160" s="5">
        <v>10.9</v>
      </c>
      <c r="AM160" s="5">
        <v>92</v>
      </c>
      <c r="AN160" s="5">
        <v>9.6999999999999993</v>
      </c>
      <c r="AO160" s="5">
        <v>10.9</v>
      </c>
      <c r="AP160" s="5">
        <v>0</v>
      </c>
      <c r="AQ160" s="5">
        <v>0</v>
      </c>
      <c r="AR160" s="5">
        <v>1026.5</v>
      </c>
      <c r="AS160" s="5">
        <v>0</v>
      </c>
      <c r="AT160" s="5">
        <v>0</v>
      </c>
      <c r="AU160" s="5">
        <v>0</v>
      </c>
      <c r="AZ160">
        <v>11</v>
      </c>
      <c r="BA160">
        <v>11.1</v>
      </c>
      <c r="BB160" s="55">
        <v>0.104861111111111</v>
      </c>
    </row>
    <row r="161" spans="2:54" x14ac:dyDescent="0.25">
      <c r="B161" s="5">
        <v>1.5</v>
      </c>
      <c r="C161" s="5">
        <v>93</v>
      </c>
      <c r="D161" s="5">
        <v>0.4</v>
      </c>
      <c r="E161" s="5">
        <v>1.5</v>
      </c>
      <c r="F161" s="5">
        <v>2.5</v>
      </c>
      <c r="G161" s="5">
        <v>2.9</v>
      </c>
      <c r="H161" s="5">
        <v>1028.7</v>
      </c>
      <c r="I161" s="5">
        <v>0</v>
      </c>
      <c r="J161" s="5">
        <v>0</v>
      </c>
      <c r="K161" s="5">
        <v>0</v>
      </c>
      <c r="L161" s="5">
        <v>0</v>
      </c>
      <c r="M161" s="5">
        <v>3.4</v>
      </c>
      <c r="N161">
        <v>232</v>
      </c>
      <c r="O161">
        <v>1088</v>
      </c>
      <c r="P161">
        <v>-0.4</v>
      </c>
      <c r="Q161">
        <v>0.6</v>
      </c>
      <c r="R161" s="54">
        <v>0.105555555555556</v>
      </c>
      <c r="T161" s="91"/>
      <c r="U161" s="94"/>
      <c r="V161" s="90" t="str">
        <f t="shared" si="4"/>
        <v/>
      </c>
      <c r="W161" s="94"/>
      <c r="X161" s="91"/>
      <c r="Z161" s="5"/>
      <c r="AA161"/>
      <c r="AC161" s="373"/>
      <c r="AD161" s="54">
        <v>0.105555555555556</v>
      </c>
      <c r="AK161" s="307"/>
      <c r="AL161" s="5">
        <v>10.9</v>
      </c>
      <c r="AM161" s="5">
        <v>92</v>
      </c>
      <c r="AN161" s="5">
        <v>9.6999999999999993</v>
      </c>
      <c r="AO161" s="5">
        <v>10.9</v>
      </c>
      <c r="AP161" s="5">
        <v>0</v>
      </c>
      <c r="AQ161" s="5">
        <v>4</v>
      </c>
      <c r="AR161" s="5">
        <v>1026.3</v>
      </c>
      <c r="AS161" s="5">
        <v>0</v>
      </c>
      <c r="AT161" s="5">
        <v>0</v>
      </c>
      <c r="AU161" s="5">
        <v>0</v>
      </c>
      <c r="AZ161">
        <v>11</v>
      </c>
      <c r="BA161">
        <v>11.1</v>
      </c>
      <c r="BB161" s="55">
        <v>0.105555555555556</v>
      </c>
    </row>
    <row r="162" spans="2:54" x14ac:dyDescent="0.25">
      <c r="B162" s="5">
        <v>1.5</v>
      </c>
      <c r="C162" s="5">
        <v>93</v>
      </c>
      <c r="D162" s="5">
        <v>0.4</v>
      </c>
      <c r="E162" s="5">
        <v>1.5</v>
      </c>
      <c r="F162" s="5">
        <v>2.9</v>
      </c>
      <c r="G162" s="5">
        <v>2.9</v>
      </c>
      <c r="H162" s="5">
        <v>1028.9000000000001</v>
      </c>
      <c r="I162" s="5">
        <v>0</v>
      </c>
      <c r="J162" s="5">
        <v>0</v>
      </c>
      <c r="K162" s="5">
        <v>0</v>
      </c>
      <c r="L162" s="5">
        <v>0</v>
      </c>
      <c r="M162" s="5">
        <v>3.4</v>
      </c>
      <c r="N162">
        <v>232</v>
      </c>
      <c r="O162">
        <v>1088</v>
      </c>
      <c r="P162">
        <v>-0.4</v>
      </c>
      <c r="Q162">
        <v>0.6</v>
      </c>
      <c r="R162" s="54">
        <v>0.10625</v>
      </c>
      <c r="T162" s="91"/>
      <c r="U162" s="94"/>
      <c r="V162" s="90" t="str">
        <f t="shared" si="4"/>
        <v/>
      </c>
      <c r="W162" s="94"/>
      <c r="X162" s="91"/>
      <c r="Z162" s="5"/>
      <c r="AA162"/>
      <c r="AC162" s="373"/>
      <c r="AD162" s="54">
        <v>0.10625</v>
      </c>
      <c r="AK162" s="307"/>
      <c r="AL162" s="5">
        <v>10.9</v>
      </c>
      <c r="AM162" s="5">
        <v>92</v>
      </c>
      <c r="AN162" s="5">
        <v>9.6999999999999993</v>
      </c>
      <c r="AO162" s="5">
        <v>10.9</v>
      </c>
      <c r="AP162" s="5">
        <v>1.8</v>
      </c>
      <c r="AQ162" s="5">
        <v>3.2</v>
      </c>
      <c r="AR162" s="5">
        <v>1026.5</v>
      </c>
      <c r="AS162" s="5">
        <v>0</v>
      </c>
      <c r="AT162" s="5">
        <v>0</v>
      </c>
      <c r="AU162" s="5">
        <v>0</v>
      </c>
      <c r="AZ162">
        <v>11</v>
      </c>
      <c r="BA162">
        <v>11.1</v>
      </c>
      <c r="BB162" s="55">
        <v>0.10625</v>
      </c>
    </row>
    <row r="163" spans="2:54" x14ac:dyDescent="0.25">
      <c r="B163" s="5">
        <v>1.5</v>
      </c>
      <c r="C163" s="5">
        <v>93</v>
      </c>
      <c r="D163" s="5">
        <v>0.4</v>
      </c>
      <c r="E163" s="5">
        <v>1.5</v>
      </c>
      <c r="F163" s="5">
        <v>0</v>
      </c>
      <c r="G163" s="5">
        <v>2.2000000000000002</v>
      </c>
      <c r="H163" s="5">
        <v>1028.7</v>
      </c>
      <c r="I163" s="5">
        <v>0</v>
      </c>
      <c r="J163" s="5">
        <v>0</v>
      </c>
      <c r="K163" s="5">
        <v>0</v>
      </c>
      <c r="L163" s="5">
        <v>0</v>
      </c>
      <c r="M163" s="5">
        <v>3.4</v>
      </c>
      <c r="N163">
        <v>232</v>
      </c>
      <c r="O163">
        <v>1088</v>
      </c>
      <c r="P163">
        <v>-0.4</v>
      </c>
      <c r="Q163">
        <v>0.6</v>
      </c>
      <c r="R163" s="54">
        <v>0.106944444444444</v>
      </c>
      <c r="T163" s="91"/>
      <c r="U163" s="94"/>
      <c r="V163" s="90" t="str">
        <f t="shared" si="4"/>
        <v/>
      </c>
      <c r="W163" s="94"/>
      <c r="X163" s="91"/>
      <c r="Z163" s="5"/>
      <c r="AA163"/>
      <c r="AC163" s="373"/>
      <c r="AD163" s="54">
        <v>0.106944444444444</v>
      </c>
      <c r="AK163" s="307"/>
      <c r="AL163" s="5">
        <v>10.9</v>
      </c>
      <c r="AM163" s="5">
        <v>92</v>
      </c>
      <c r="AN163" s="5">
        <v>9.6999999999999993</v>
      </c>
      <c r="AO163" s="5">
        <v>10.9</v>
      </c>
      <c r="AP163" s="5">
        <v>0</v>
      </c>
      <c r="AQ163" s="5">
        <v>2.5</v>
      </c>
      <c r="AR163" s="5">
        <v>1026.5</v>
      </c>
      <c r="AS163" s="5">
        <v>0</v>
      </c>
      <c r="AT163" s="5">
        <v>0</v>
      </c>
      <c r="AU163" s="5">
        <v>0</v>
      </c>
      <c r="AZ163">
        <v>11</v>
      </c>
      <c r="BA163">
        <v>11.1</v>
      </c>
      <c r="BB163" s="55">
        <v>0.106944444444444</v>
      </c>
    </row>
    <row r="164" spans="2:54" x14ac:dyDescent="0.25">
      <c r="B164" s="5">
        <v>1.5</v>
      </c>
      <c r="C164" s="5">
        <v>93</v>
      </c>
      <c r="D164" s="5">
        <v>0.4</v>
      </c>
      <c r="E164" s="5">
        <v>1.5</v>
      </c>
      <c r="F164" s="5">
        <v>3.2</v>
      </c>
      <c r="G164" s="5">
        <v>3.2</v>
      </c>
      <c r="H164" s="5">
        <v>1028.7</v>
      </c>
      <c r="I164" s="5">
        <v>0</v>
      </c>
      <c r="J164" s="5">
        <v>0</v>
      </c>
      <c r="K164" s="5">
        <v>0</v>
      </c>
      <c r="L164" s="5">
        <v>0</v>
      </c>
      <c r="M164" s="5">
        <v>3.4</v>
      </c>
      <c r="N164">
        <v>232</v>
      </c>
      <c r="O164">
        <v>1088</v>
      </c>
      <c r="P164">
        <v>-0.3</v>
      </c>
      <c r="Q164">
        <v>0.6</v>
      </c>
      <c r="R164" s="54">
        <v>0.10763888888888901</v>
      </c>
      <c r="T164" s="91"/>
      <c r="U164" s="94"/>
      <c r="V164" s="90" t="str">
        <f t="shared" si="4"/>
        <v/>
      </c>
      <c r="W164" s="94"/>
      <c r="X164" s="91"/>
      <c r="Z164" s="5"/>
      <c r="AA164"/>
      <c r="AC164" s="373"/>
      <c r="AD164" s="54">
        <v>0.10763888888888901</v>
      </c>
      <c r="AK164" s="307"/>
      <c r="AL164" s="5">
        <v>10.9</v>
      </c>
      <c r="AM164" s="5">
        <v>92</v>
      </c>
      <c r="AN164" s="5">
        <v>9.6999999999999993</v>
      </c>
      <c r="AO164" s="5">
        <v>10.9</v>
      </c>
      <c r="AP164" s="5">
        <v>0</v>
      </c>
      <c r="AQ164" s="5">
        <v>2.9</v>
      </c>
      <c r="AR164" s="5">
        <v>1026.5</v>
      </c>
      <c r="AS164" s="5">
        <v>0</v>
      </c>
      <c r="AT164" s="5">
        <v>0</v>
      </c>
      <c r="AU164" s="5">
        <v>0</v>
      </c>
      <c r="AZ164">
        <v>11</v>
      </c>
      <c r="BA164">
        <v>11.1</v>
      </c>
      <c r="BB164" s="55">
        <v>0.10763888888888901</v>
      </c>
    </row>
    <row r="165" spans="2:54" x14ac:dyDescent="0.25">
      <c r="B165" s="5">
        <v>1.5</v>
      </c>
      <c r="C165" s="5">
        <v>93</v>
      </c>
      <c r="D165" s="5">
        <v>0.4</v>
      </c>
      <c r="E165" s="5">
        <v>1.5</v>
      </c>
      <c r="F165" s="5">
        <v>1.8</v>
      </c>
      <c r="G165" s="5">
        <v>2.2000000000000002</v>
      </c>
      <c r="H165" s="5">
        <v>1028.8</v>
      </c>
      <c r="I165" s="5">
        <v>0</v>
      </c>
      <c r="J165" s="5">
        <v>0</v>
      </c>
      <c r="K165" s="5">
        <v>0</v>
      </c>
      <c r="L165" s="5">
        <v>0</v>
      </c>
      <c r="M165" s="5">
        <v>3.4</v>
      </c>
      <c r="N165">
        <v>232</v>
      </c>
      <c r="O165">
        <v>1088</v>
      </c>
      <c r="P165">
        <v>-0.3</v>
      </c>
      <c r="Q165">
        <v>0.6</v>
      </c>
      <c r="R165" s="54">
        <v>0.108333333333333</v>
      </c>
      <c r="T165" s="91"/>
      <c r="U165" s="94"/>
      <c r="V165" s="90" t="str">
        <f t="shared" si="4"/>
        <v/>
      </c>
      <c r="W165" s="94"/>
      <c r="X165" s="91"/>
      <c r="Z165" s="5"/>
      <c r="AA165"/>
      <c r="AC165" s="373"/>
      <c r="AD165" s="54">
        <v>0.108333333333333</v>
      </c>
      <c r="AK165" s="307"/>
      <c r="AL165" s="5">
        <v>10.9</v>
      </c>
      <c r="AM165" s="5">
        <v>92</v>
      </c>
      <c r="AN165" s="5">
        <v>9.6999999999999993</v>
      </c>
      <c r="AO165" s="5">
        <v>10.9</v>
      </c>
      <c r="AP165" s="5">
        <v>0</v>
      </c>
      <c r="AQ165" s="5">
        <v>5.8</v>
      </c>
      <c r="AR165" s="5">
        <v>1026.4000000000001</v>
      </c>
      <c r="AS165" s="5">
        <v>0</v>
      </c>
      <c r="AT165" s="5">
        <v>0</v>
      </c>
      <c r="AU165" s="5">
        <v>0</v>
      </c>
      <c r="AZ165">
        <v>10.9</v>
      </c>
      <c r="BA165">
        <v>11.1</v>
      </c>
      <c r="BB165" s="55">
        <v>0.108333333333333</v>
      </c>
    </row>
    <row r="166" spans="2:54" x14ac:dyDescent="0.25">
      <c r="B166" s="5">
        <v>1.5</v>
      </c>
      <c r="C166" s="5">
        <v>93</v>
      </c>
      <c r="D166" s="5">
        <v>0.4</v>
      </c>
      <c r="E166" s="5">
        <v>1.5</v>
      </c>
      <c r="F166" s="5">
        <v>0</v>
      </c>
      <c r="G166" s="5">
        <v>0</v>
      </c>
      <c r="H166" s="5">
        <v>1029.0999999999999</v>
      </c>
      <c r="I166" s="5">
        <v>0</v>
      </c>
      <c r="J166" s="5">
        <v>0</v>
      </c>
      <c r="K166" s="5">
        <v>0</v>
      </c>
      <c r="L166" s="5">
        <v>0</v>
      </c>
      <c r="M166" s="5">
        <v>3.4</v>
      </c>
      <c r="N166">
        <v>232</v>
      </c>
      <c r="O166">
        <v>1088</v>
      </c>
      <c r="P166">
        <v>-0.4</v>
      </c>
      <c r="Q166">
        <v>0.6</v>
      </c>
      <c r="R166" s="54">
        <v>0.109027777777778</v>
      </c>
      <c r="T166" s="91"/>
      <c r="U166" s="94"/>
      <c r="V166" s="90" t="str">
        <f t="shared" si="4"/>
        <v/>
      </c>
      <c r="W166" s="94"/>
      <c r="X166" s="91"/>
      <c r="Z166" s="5"/>
      <c r="AA166"/>
      <c r="AC166" s="373"/>
      <c r="AD166" s="54">
        <v>0.109027777777778</v>
      </c>
      <c r="AK166" s="307"/>
      <c r="AL166" s="5">
        <v>10.9</v>
      </c>
      <c r="AM166" s="5">
        <v>92</v>
      </c>
      <c r="AN166" s="5">
        <v>9.6999999999999993</v>
      </c>
      <c r="AO166" s="5">
        <v>10.9</v>
      </c>
      <c r="AP166" s="5">
        <v>0</v>
      </c>
      <c r="AQ166" s="5">
        <v>2.9</v>
      </c>
      <c r="AR166" s="5">
        <v>1026.5</v>
      </c>
      <c r="AS166" s="5">
        <v>0</v>
      </c>
      <c r="AT166" s="5">
        <v>0</v>
      </c>
      <c r="AU166" s="5">
        <v>0</v>
      </c>
      <c r="AZ166">
        <v>10.9</v>
      </c>
      <c r="BA166">
        <v>11</v>
      </c>
      <c r="BB166" s="55">
        <v>0.109027777777778</v>
      </c>
    </row>
    <row r="167" spans="2:54" x14ac:dyDescent="0.25">
      <c r="B167" s="5">
        <v>1.4</v>
      </c>
      <c r="C167" s="5">
        <v>93</v>
      </c>
      <c r="D167" s="5">
        <v>0.3</v>
      </c>
      <c r="E167" s="5">
        <v>1.4</v>
      </c>
      <c r="F167" s="5">
        <v>0</v>
      </c>
      <c r="G167" s="5">
        <v>0</v>
      </c>
      <c r="H167" s="5">
        <v>1028.9000000000001</v>
      </c>
      <c r="I167" s="5">
        <v>0</v>
      </c>
      <c r="J167" s="5">
        <v>0</v>
      </c>
      <c r="K167" s="5">
        <v>0</v>
      </c>
      <c r="L167" s="5">
        <v>0</v>
      </c>
      <c r="M167" s="5">
        <v>3.4</v>
      </c>
      <c r="N167">
        <v>232</v>
      </c>
      <c r="O167">
        <v>1088</v>
      </c>
      <c r="P167">
        <v>-0.4</v>
      </c>
      <c r="Q167">
        <v>0.6</v>
      </c>
      <c r="R167" s="54">
        <v>0.109722222222222</v>
      </c>
      <c r="T167" s="91"/>
      <c r="U167" s="94"/>
      <c r="V167" s="90" t="str">
        <f t="shared" si="4"/>
        <v/>
      </c>
      <c r="W167" s="94"/>
      <c r="X167" s="91"/>
      <c r="Z167" s="5"/>
      <c r="AA167"/>
      <c r="AC167" s="373"/>
      <c r="AD167" s="54">
        <v>0.109722222222222</v>
      </c>
      <c r="AK167" s="307"/>
      <c r="AL167" s="5">
        <v>10.8</v>
      </c>
      <c r="AM167" s="5">
        <v>92</v>
      </c>
      <c r="AN167" s="5">
        <v>9.6</v>
      </c>
      <c r="AO167" s="5">
        <v>10.8</v>
      </c>
      <c r="AP167" s="5">
        <v>0</v>
      </c>
      <c r="AQ167" s="5">
        <v>2.2000000000000002</v>
      </c>
      <c r="AR167" s="5">
        <v>1026.3</v>
      </c>
      <c r="AS167" s="5">
        <v>0</v>
      </c>
      <c r="AT167" s="5">
        <v>0</v>
      </c>
      <c r="AU167" s="5">
        <v>0</v>
      </c>
      <c r="AZ167">
        <v>10.9</v>
      </c>
      <c r="BA167">
        <v>11</v>
      </c>
      <c r="BB167" s="55">
        <v>0.109722222222222</v>
      </c>
    </row>
    <row r="168" spans="2:54" x14ac:dyDescent="0.25">
      <c r="B168" s="5">
        <v>1.4</v>
      </c>
      <c r="C168" s="5">
        <v>93</v>
      </c>
      <c r="D168" s="5">
        <v>0.3</v>
      </c>
      <c r="E168" s="5">
        <v>1.4</v>
      </c>
      <c r="F168" s="5">
        <v>0</v>
      </c>
      <c r="G168" s="5">
        <v>0</v>
      </c>
      <c r="H168" s="5">
        <v>1028.8</v>
      </c>
      <c r="I168" s="5">
        <v>0</v>
      </c>
      <c r="J168" s="5">
        <v>0</v>
      </c>
      <c r="K168" s="5">
        <v>0</v>
      </c>
      <c r="L168" s="5">
        <v>0</v>
      </c>
      <c r="M168" s="5">
        <v>3.4</v>
      </c>
      <c r="N168">
        <v>232</v>
      </c>
      <c r="O168">
        <v>1088</v>
      </c>
      <c r="P168">
        <v>-0.4</v>
      </c>
      <c r="Q168">
        <v>0.6</v>
      </c>
      <c r="R168" s="54">
        <v>0.110416666666667</v>
      </c>
      <c r="T168" s="91"/>
      <c r="U168" s="94"/>
      <c r="V168" s="90" t="str">
        <f t="shared" si="4"/>
        <v/>
      </c>
      <c r="W168" s="94"/>
      <c r="X168" s="91"/>
      <c r="Z168" s="5"/>
      <c r="AA168"/>
      <c r="AC168" s="373"/>
      <c r="AD168" s="54">
        <v>0.110416666666667</v>
      </c>
      <c r="AK168" s="307"/>
      <c r="AL168" s="5">
        <v>10.8</v>
      </c>
      <c r="AM168" s="5">
        <v>92</v>
      </c>
      <c r="AN168" s="5">
        <v>9.6</v>
      </c>
      <c r="AO168" s="5">
        <v>10.8</v>
      </c>
      <c r="AP168" s="5">
        <v>0</v>
      </c>
      <c r="AQ168" s="5">
        <v>2.9</v>
      </c>
      <c r="AR168" s="5">
        <v>1026.5999999999999</v>
      </c>
      <c r="AS168" s="5">
        <v>0</v>
      </c>
      <c r="AT168" s="5">
        <v>0</v>
      </c>
      <c r="AU168" s="5">
        <v>0</v>
      </c>
      <c r="AZ168">
        <v>10.9</v>
      </c>
      <c r="BA168">
        <v>11</v>
      </c>
      <c r="BB168" s="55">
        <v>0.110416666666667</v>
      </c>
    </row>
    <row r="169" spans="2:54" x14ac:dyDescent="0.25">
      <c r="B169" s="5">
        <v>1.3</v>
      </c>
      <c r="C169" s="5">
        <v>93</v>
      </c>
      <c r="D169" s="5">
        <v>0.2</v>
      </c>
      <c r="E169" s="5">
        <v>1.3</v>
      </c>
      <c r="F169" s="5">
        <v>0</v>
      </c>
      <c r="G169" s="5">
        <v>0</v>
      </c>
      <c r="H169" s="5">
        <v>1029</v>
      </c>
      <c r="I169" s="5">
        <v>0</v>
      </c>
      <c r="J169" s="5">
        <v>0</v>
      </c>
      <c r="K169" s="5">
        <v>0</v>
      </c>
      <c r="L169" s="5">
        <v>0</v>
      </c>
      <c r="M169" s="5">
        <v>3.4</v>
      </c>
      <c r="N169">
        <v>232</v>
      </c>
      <c r="O169">
        <v>1088</v>
      </c>
      <c r="P169">
        <v>-0.4</v>
      </c>
      <c r="Q169">
        <v>0.6</v>
      </c>
      <c r="R169" s="54">
        <v>0.11111111111111099</v>
      </c>
      <c r="T169" s="91"/>
      <c r="U169" s="94"/>
      <c r="V169" s="90" t="str">
        <f t="shared" si="4"/>
        <v/>
      </c>
      <c r="W169" s="94"/>
      <c r="X169" s="91"/>
      <c r="Z169" s="5"/>
      <c r="AA169"/>
      <c r="AC169" s="373"/>
      <c r="AD169" s="54">
        <v>0.11111111111111099</v>
      </c>
      <c r="AK169" s="307"/>
      <c r="AL169" s="5">
        <v>10.8</v>
      </c>
      <c r="AM169" s="5">
        <v>92</v>
      </c>
      <c r="AN169" s="5">
        <v>9.6</v>
      </c>
      <c r="AO169" s="5">
        <v>10.8</v>
      </c>
      <c r="AP169" s="5">
        <v>1.8</v>
      </c>
      <c r="AQ169" s="5">
        <v>2.5</v>
      </c>
      <c r="AR169" s="5">
        <v>1026.4000000000001</v>
      </c>
      <c r="AS169" s="5">
        <v>0</v>
      </c>
      <c r="AT169" s="5">
        <v>0</v>
      </c>
      <c r="AU169" s="5">
        <v>0</v>
      </c>
      <c r="AZ169">
        <v>10.9</v>
      </c>
      <c r="BA169">
        <v>11</v>
      </c>
      <c r="BB169" s="55">
        <v>0.11111111111111099</v>
      </c>
    </row>
    <row r="170" spans="2:54" x14ac:dyDescent="0.25">
      <c r="B170" s="5">
        <v>1.3</v>
      </c>
      <c r="C170" s="5">
        <v>93</v>
      </c>
      <c r="D170" s="5">
        <v>0.2</v>
      </c>
      <c r="E170" s="5">
        <v>1.3</v>
      </c>
      <c r="F170" s="5">
        <v>0</v>
      </c>
      <c r="G170" s="5">
        <v>0</v>
      </c>
      <c r="H170" s="5">
        <v>1028.8</v>
      </c>
      <c r="I170" s="5">
        <v>0</v>
      </c>
      <c r="J170" s="5">
        <v>0</v>
      </c>
      <c r="K170" s="5">
        <v>0</v>
      </c>
      <c r="L170" s="5">
        <v>0</v>
      </c>
      <c r="M170" s="5">
        <v>3.4</v>
      </c>
      <c r="N170">
        <v>232</v>
      </c>
      <c r="O170">
        <v>1088</v>
      </c>
      <c r="P170">
        <v>-0.4</v>
      </c>
      <c r="Q170">
        <v>0.5</v>
      </c>
      <c r="R170" s="54">
        <v>0.111805555555556</v>
      </c>
      <c r="T170" s="91"/>
      <c r="U170" s="94"/>
      <c r="V170" s="90" t="str">
        <f t="shared" si="4"/>
        <v/>
      </c>
      <c r="W170" s="94"/>
      <c r="X170" s="91"/>
      <c r="Z170" s="5"/>
      <c r="AA170"/>
      <c r="AC170" s="373"/>
      <c r="AD170" s="54">
        <v>0.111805555555556</v>
      </c>
      <c r="AK170" s="307"/>
      <c r="AL170" s="5">
        <v>10.8</v>
      </c>
      <c r="AM170" s="5">
        <v>92</v>
      </c>
      <c r="AN170" s="5">
        <v>9.6</v>
      </c>
      <c r="AO170" s="5">
        <v>10.8</v>
      </c>
      <c r="AP170" s="5">
        <v>2.2000000000000002</v>
      </c>
      <c r="AQ170" s="5">
        <v>3.6</v>
      </c>
      <c r="AR170" s="5">
        <v>1026.5</v>
      </c>
      <c r="AS170" s="5">
        <v>0</v>
      </c>
      <c r="AT170" s="5">
        <v>0</v>
      </c>
      <c r="AU170" s="5">
        <v>0</v>
      </c>
      <c r="AZ170">
        <v>10.9</v>
      </c>
      <c r="BA170">
        <v>11</v>
      </c>
      <c r="BB170" s="55">
        <v>0.111805555555556</v>
      </c>
    </row>
    <row r="171" spans="2:54" x14ac:dyDescent="0.25">
      <c r="B171" s="5">
        <v>1.2</v>
      </c>
      <c r="C171" s="5">
        <v>92</v>
      </c>
      <c r="D171" s="5">
        <v>0</v>
      </c>
      <c r="E171" s="5">
        <v>1.2</v>
      </c>
      <c r="F171" s="5">
        <v>0</v>
      </c>
      <c r="G171" s="5">
        <v>0</v>
      </c>
      <c r="H171" s="5">
        <v>1029</v>
      </c>
      <c r="I171" s="5">
        <v>0</v>
      </c>
      <c r="J171" s="5">
        <v>0</v>
      </c>
      <c r="K171" s="5">
        <v>0</v>
      </c>
      <c r="L171" s="5">
        <v>0</v>
      </c>
      <c r="M171" s="5">
        <v>3.4</v>
      </c>
      <c r="N171">
        <v>232</v>
      </c>
      <c r="O171">
        <v>1088</v>
      </c>
      <c r="P171">
        <v>-0.4</v>
      </c>
      <c r="Q171">
        <v>0.5</v>
      </c>
      <c r="R171" s="54">
        <v>0.1125</v>
      </c>
      <c r="T171" s="91"/>
      <c r="U171" s="94"/>
      <c r="V171" s="90" t="str">
        <f t="shared" si="4"/>
        <v/>
      </c>
      <c r="W171" s="94"/>
      <c r="X171" s="91"/>
      <c r="Z171" s="5"/>
      <c r="AA171"/>
      <c r="AC171" s="373"/>
      <c r="AD171" s="54">
        <v>0.1125</v>
      </c>
      <c r="AK171" s="307"/>
      <c r="AL171" s="5">
        <v>10.8</v>
      </c>
      <c r="AM171" s="5">
        <v>92</v>
      </c>
      <c r="AN171" s="5">
        <v>9.6</v>
      </c>
      <c r="AO171" s="5">
        <v>10.8</v>
      </c>
      <c r="AP171" s="5">
        <v>4</v>
      </c>
      <c r="AQ171" s="5">
        <v>4.3</v>
      </c>
      <c r="AR171" s="5">
        <v>1026.5999999999999</v>
      </c>
      <c r="AS171" s="5">
        <v>0</v>
      </c>
      <c r="AT171" s="5">
        <v>0</v>
      </c>
      <c r="AU171" s="5">
        <v>0</v>
      </c>
      <c r="AZ171">
        <v>10.9</v>
      </c>
      <c r="BA171">
        <v>11</v>
      </c>
      <c r="BB171" s="55">
        <v>0.1125</v>
      </c>
    </row>
    <row r="172" spans="2:54" x14ac:dyDescent="0.25">
      <c r="B172" s="5">
        <v>1.2</v>
      </c>
      <c r="C172" s="5">
        <v>93</v>
      </c>
      <c r="D172" s="5">
        <v>0.1</v>
      </c>
      <c r="E172" s="5">
        <v>1.2</v>
      </c>
      <c r="F172" s="5">
        <v>0</v>
      </c>
      <c r="G172" s="5">
        <v>0</v>
      </c>
      <c r="H172" s="5">
        <v>1029</v>
      </c>
      <c r="I172" s="5">
        <v>0</v>
      </c>
      <c r="J172" s="5">
        <v>0</v>
      </c>
      <c r="K172" s="5">
        <v>0</v>
      </c>
      <c r="L172" s="5">
        <v>0</v>
      </c>
      <c r="M172" s="5">
        <v>3.4</v>
      </c>
      <c r="N172">
        <v>232</v>
      </c>
      <c r="O172">
        <v>1088</v>
      </c>
      <c r="P172">
        <v>-0.4</v>
      </c>
      <c r="Q172">
        <v>0.5</v>
      </c>
      <c r="R172" s="54">
        <v>0.113194444444444</v>
      </c>
      <c r="T172" s="91"/>
      <c r="U172" s="94"/>
      <c r="V172" s="90" t="str">
        <f t="shared" si="4"/>
        <v/>
      </c>
      <c r="W172" s="94"/>
      <c r="X172" s="91"/>
      <c r="Z172" s="5"/>
      <c r="AA172"/>
      <c r="AC172" s="373"/>
      <c r="AD172" s="54">
        <v>0.113194444444444</v>
      </c>
      <c r="AK172" s="307"/>
      <c r="AL172" s="5">
        <v>10.8</v>
      </c>
      <c r="AM172" s="5">
        <v>92</v>
      </c>
      <c r="AN172" s="5">
        <v>9.6</v>
      </c>
      <c r="AO172" s="5">
        <v>10.8</v>
      </c>
      <c r="AP172" s="5">
        <v>0</v>
      </c>
      <c r="AQ172" s="5">
        <v>0</v>
      </c>
      <c r="AR172" s="5">
        <v>1026.5</v>
      </c>
      <c r="AS172" s="5">
        <v>0</v>
      </c>
      <c r="AT172" s="5">
        <v>0</v>
      </c>
      <c r="AU172" s="5">
        <v>0</v>
      </c>
      <c r="AZ172">
        <v>10.9</v>
      </c>
      <c r="BA172">
        <v>11</v>
      </c>
      <c r="BB172" s="55">
        <v>0.113194444444444</v>
      </c>
    </row>
    <row r="173" spans="2:54" x14ac:dyDescent="0.25">
      <c r="B173" s="5">
        <v>1.2</v>
      </c>
      <c r="C173" s="5">
        <v>93</v>
      </c>
      <c r="D173" s="5">
        <v>0.1</v>
      </c>
      <c r="E173" s="5">
        <v>1.2</v>
      </c>
      <c r="F173" s="5">
        <v>0</v>
      </c>
      <c r="G173" s="5">
        <v>0</v>
      </c>
      <c r="H173" s="5">
        <v>1029.2</v>
      </c>
      <c r="I173" s="5">
        <v>0</v>
      </c>
      <c r="J173" s="5">
        <v>0</v>
      </c>
      <c r="K173" s="5">
        <v>0</v>
      </c>
      <c r="L173" s="5">
        <v>0</v>
      </c>
      <c r="M173" s="5">
        <v>3.4</v>
      </c>
      <c r="N173">
        <v>232</v>
      </c>
      <c r="O173">
        <v>1088</v>
      </c>
      <c r="P173">
        <v>-0.5</v>
      </c>
      <c r="Q173">
        <v>0.4</v>
      </c>
      <c r="R173" s="54">
        <v>0.113888888888889</v>
      </c>
      <c r="T173" s="91"/>
      <c r="U173" s="94"/>
      <c r="V173" s="90" t="str">
        <f t="shared" si="4"/>
        <v/>
      </c>
      <c r="W173" s="94"/>
      <c r="X173" s="91"/>
      <c r="Z173" s="5"/>
      <c r="AA173"/>
      <c r="AC173" s="373"/>
      <c r="AD173" s="54">
        <v>0.113888888888889</v>
      </c>
      <c r="AK173" s="307"/>
      <c r="AL173" s="5">
        <v>10.8</v>
      </c>
      <c r="AM173" s="5">
        <v>92</v>
      </c>
      <c r="AN173" s="5">
        <v>9.6</v>
      </c>
      <c r="AO173" s="5">
        <v>10.8</v>
      </c>
      <c r="AP173" s="5">
        <v>0</v>
      </c>
      <c r="AQ173" s="5">
        <v>3.2</v>
      </c>
      <c r="AR173" s="5">
        <v>1026.4000000000001</v>
      </c>
      <c r="AS173" s="5">
        <v>0</v>
      </c>
      <c r="AT173" s="5">
        <v>0</v>
      </c>
      <c r="AU173" s="5">
        <v>0</v>
      </c>
      <c r="AZ173">
        <v>10.8</v>
      </c>
      <c r="BA173">
        <v>11</v>
      </c>
      <c r="BB173" s="55">
        <v>0.113888888888889</v>
      </c>
    </row>
    <row r="174" spans="2:54" x14ac:dyDescent="0.25">
      <c r="B174" s="5">
        <v>1.2</v>
      </c>
      <c r="C174" s="5">
        <v>93</v>
      </c>
      <c r="D174" s="5">
        <v>0.1</v>
      </c>
      <c r="E174" s="5">
        <v>1.2</v>
      </c>
      <c r="F174" s="5">
        <v>0</v>
      </c>
      <c r="G174" s="5">
        <v>1.8</v>
      </c>
      <c r="H174" s="5">
        <v>1029</v>
      </c>
      <c r="I174" s="5">
        <v>0</v>
      </c>
      <c r="J174" s="5">
        <v>0</v>
      </c>
      <c r="K174" s="5">
        <v>0</v>
      </c>
      <c r="L174" s="5">
        <v>0</v>
      </c>
      <c r="M174" s="5">
        <v>3.4</v>
      </c>
      <c r="N174">
        <v>232</v>
      </c>
      <c r="O174">
        <v>1088</v>
      </c>
      <c r="P174">
        <v>-0.5</v>
      </c>
      <c r="Q174">
        <v>0.4</v>
      </c>
      <c r="R174" s="54">
        <v>0.114583333333333</v>
      </c>
      <c r="T174" s="91"/>
      <c r="U174" s="94"/>
      <c r="V174" s="90" t="str">
        <f t="shared" si="4"/>
        <v/>
      </c>
      <c r="W174" s="94"/>
      <c r="X174" s="91"/>
      <c r="Z174" s="5"/>
      <c r="AA174"/>
      <c r="AC174" s="373"/>
      <c r="AD174" s="54">
        <v>0.114583333333333</v>
      </c>
      <c r="AK174" s="307"/>
      <c r="AL174" s="5">
        <v>10.8</v>
      </c>
      <c r="AM174" s="5">
        <v>92</v>
      </c>
      <c r="AN174" s="5">
        <v>9.6</v>
      </c>
      <c r="AO174" s="5">
        <v>10.8</v>
      </c>
      <c r="AP174" s="5">
        <v>2.9</v>
      </c>
      <c r="AQ174" s="5">
        <v>4</v>
      </c>
      <c r="AR174" s="5">
        <v>1026.5999999999999</v>
      </c>
      <c r="AS174" s="5">
        <v>0</v>
      </c>
      <c r="AT174" s="5">
        <v>0</v>
      </c>
      <c r="AU174" s="5">
        <v>0</v>
      </c>
      <c r="AZ174">
        <v>10.8</v>
      </c>
      <c r="BA174">
        <v>11</v>
      </c>
      <c r="BB174" s="55">
        <v>0.114583333333333</v>
      </c>
    </row>
    <row r="175" spans="2:54" x14ac:dyDescent="0.25">
      <c r="B175" s="5">
        <v>1.2</v>
      </c>
      <c r="C175" s="5">
        <v>93</v>
      </c>
      <c r="D175" s="5">
        <v>0.1</v>
      </c>
      <c r="E175" s="5">
        <v>1.2</v>
      </c>
      <c r="F175" s="5">
        <v>0</v>
      </c>
      <c r="G175" s="5">
        <v>1.8</v>
      </c>
      <c r="H175" s="5">
        <v>1029</v>
      </c>
      <c r="I175" s="5">
        <v>0</v>
      </c>
      <c r="J175" s="5">
        <v>0</v>
      </c>
      <c r="K175" s="5">
        <v>0</v>
      </c>
      <c r="L175" s="5">
        <v>0</v>
      </c>
      <c r="M175" s="5">
        <v>3.4</v>
      </c>
      <c r="N175">
        <v>232</v>
      </c>
      <c r="O175">
        <v>1088</v>
      </c>
      <c r="P175">
        <v>-0.5</v>
      </c>
      <c r="Q175">
        <v>0.4</v>
      </c>
      <c r="R175" s="54">
        <v>0.11527777777777801</v>
      </c>
      <c r="T175" s="91"/>
      <c r="U175" s="94"/>
      <c r="V175" s="90" t="str">
        <f t="shared" si="4"/>
        <v/>
      </c>
      <c r="W175" s="94"/>
      <c r="X175" s="91"/>
      <c r="Z175" s="5"/>
      <c r="AA175"/>
      <c r="AC175" s="373"/>
      <c r="AD175" s="54">
        <v>0.11527777777777801</v>
      </c>
      <c r="AK175" s="307"/>
      <c r="AL175" s="5">
        <v>10.8</v>
      </c>
      <c r="AM175" s="5">
        <v>92</v>
      </c>
      <c r="AN175" s="5">
        <v>9.6</v>
      </c>
      <c r="AO175" s="5">
        <v>10.8</v>
      </c>
      <c r="AP175" s="5">
        <v>4.7</v>
      </c>
      <c r="AQ175" s="5">
        <v>4.7</v>
      </c>
      <c r="AR175" s="5">
        <v>1026.5999999999999</v>
      </c>
      <c r="AS175" s="5">
        <v>0</v>
      </c>
      <c r="AT175" s="5">
        <v>0</v>
      </c>
      <c r="AU175" s="5">
        <v>0</v>
      </c>
      <c r="AZ175">
        <v>10.9</v>
      </c>
      <c r="BA175">
        <v>11</v>
      </c>
      <c r="BB175" s="55">
        <v>0.11527777777777801</v>
      </c>
    </row>
    <row r="176" spans="2:54" x14ac:dyDescent="0.25">
      <c r="B176" s="5">
        <v>1.2</v>
      </c>
      <c r="C176" s="5">
        <v>93</v>
      </c>
      <c r="D176" s="5">
        <v>0.1</v>
      </c>
      <c r="E176" s="5">
        <v>1.2</v>
      </c>
      <c r="F176" s="5">
        <v>0</v>
      </c>
      <c r="G176" s="5">
        <v>1.8</v>
      </c>
      <c r="H176" s="5">
        <v>1028.9000000000001</v>
      </c>
      <c r="I176" s="5">
        <v>0</v>
      </c>
      <c r="J176" s="5">
        <v>0</v>
      </c>
      <c r="K176" s="5">
        <v>0</v>
      </c>
      <c r="L176" s="5">
        <v>0</v>
      </c>
      <c r="M176" s="5">
        <v>3.4</v>
      </c>
      <c r="N176">
        <v>232</v>
      </c>
      <c r="O176">
        <v>1088</v>
      </c>
      <c r="P176">
        <v>-0.5</v>
      </c>
      <c r="Q176">
        <v>0.4</v>
      </c>
      <c r="R176" s="54">
        <v>0.115972222222222</v>
      </c>
      <c r="T176" s="91"/>
      <c r="U176" s="94"/>
      <c r="V176" s="90" t="str">
        <f t="shared" si="4"/>
        <v/>
      </c>
      <c r="W176" s="94"/>
      <c r="X176" s="91"/>
      <c r="Z176" s="5"/>
      <c r="AA176"/>
      <c r="AC176" s="373"/>
      <c r="AD176" s="54">
        <v>0.115972222222222</v>
      </c>
      <c r="AK176" s="307"/>
      <c r="AL176" s="5">
        <v>10.8</v>
      </c>
      <c r="AM176" s="5">
        <v>92</v>
      </c>
      <c r="AN176" s="5">
        <v>9.6</v>
      </c>
      <c r="AO176" s="5">
        <v>10.8</v>
      </c>
      <c r="AP176" s="5">
        <v>5</v>
      </c>
      <c r="AQ176" s="5">
        <v>5</v>
      </c>
      <c r="AR176" s="5">
        <v>1026.5</v>
      </c>
      <c r="AS176" s="5">
        <v>0</v>
      </c>
      <c r="AT176" s="5">
        <v>0</v>
      </c>
      <c r="AU176" s="5">
        <v>0</v>
      </c>
      <c r="AZ176">
        <v>10.8</v>
      </c>
      <c r="BA176">
        <v>11</v>
      </c>
      <c r="BB176" s="55">
        <v>0.115972222222222</v>
      </c>
    </row>
    <row r="177" spans="2:54" x14ac:dyDescent="0.25">
      <c r="B177" s="5">
        <v>1.2</v>
      </c>
      <c r="C177" s="5">
        <v>93</v>
      </c>
      <c r="D177" s="5">
        <v>0.1</v>
      </c>
      <c r="E177" s="5">
        <v>1.2</v>
      </c>
      <c r="F177" s="5">
        <v>0</v>
      </c>
      <c r="G177" s="5">
        <v>2.2000000000000002</v>
      </c>
      <c r="H177" s="5">
        <v>1029</v>
      </c>
      <c r="I177" s="5">
        <v>0</v>
      </c>
      <c r="J177" s="5">
        <v>0</v>
      </c>
      <c r="K177" s="5">
        <v>0</v>
      </c>
      <c r="L177" s="5">
        <v>0</v>
      </c>
      <c r="M177" s="5">
        <v>3.4</v>
      </c>
      <c r="N177">
        <v>232</v>
      </c>
      <c r="O177">
        <v>1088</v>
      </c>
      <c r="P177">
        <v>-0.6</v>
      </c>
      <c r="Q177">
        <v>0.4</v>
      </c>
      <c r="R177" s="54">
        <v>0.116666666666667</v>
      </c>
      <c r="T177" s="91"/>
      <c r="U177" s="94"/>
      <c r="V177" s="90" t="str">
        <f t="shared" si="4"/>
        <v/>
      </c>
      <c r="W177" s="94"/>
      <c r="X177" s="91"/>
      <c r="Z177" s="5"/>
      <c r="AA177"/>
      <c r="AC177" s="373"/>
      <c r="AD177" s="54">
        <v>0.116666666666667</v>
      </c>
      <c r="AK177" s="307"/>
      <c r="AL177" s="5">
        <v>10.8</v>
      </c>
      <c r="AM177" s="5">
        <v>92</v>
      </c>
      <c r="AN177" s="5">
        <v>9.6</v>
      </c>
      <c r="AO177" s="5">
        <v>10.8</v>
      </c>
      <c r="AP177" s="5">
        <v>0</v>
      </c>
      <c r="AQ177" s="5">
        <v>0</v>
      </c>
      <c r="AR177" s="5">
        <v>1026.8</v>
      </c>
      <c r="AS177" s="5">
        <v>0</v>
      </c>
      <c r="AT177" s="5">
        <v>0</v>
      </c>
      <c r="AU177" s="5">
        <v>0</v>
      </c>
      <c r="AZ177">
        <v>10.8</v>
      </c>
      <c r="BA177">
        <v>10.9</v>
      </c>
      <c r="BB177" s="55">
        <v>0.116666666666667</v>
      </c>
    </row>
    <row r="178" spans="2:54" x14ac:dyDescent="0.25">
      <c r="B178" s="5">
        <v>1.2</v>
      </c>
      <c r="C178" s="5">
        <v>93</v>
      </c>
      <c r="D178" s="5">
        <v>0.1</v>
      </c>
      <c r="E178" s="5">
        <v>1.2</v>
      </c>
      <c r="F178" s="5">
        <v>0</v>
      </c>
      <c r="G178" s="5">
        <v>0</v>
      </c>
      <c r="H178" s="5">
        <v>1028.8</v>
      </c>
      <c r="I178" s="5">
        <v>0</v>
      </c>
      <c r="J178" s="5">
        <v>0</v>
      </c>
      <c r="K178" s="5">
        <v>0</v>
      </c>
      <c r="L178" s="5">
        <v>0</v>
      </c>
      <c r="M178" s="5">
        <v>3.4</v>
      </c>
      <c r="N178">
        <v>232</v>
      </c>
      <c r="O178">
        <v>1088</v>
      </c>
      <c r="P178">
        <v>-0.6</v>
      </c>
      <c r="Q178">
        <v>0.3</v>
      </c>
      <c r="R178" s="54">
        <v>0.117361111111111</v>
      </c>
      <c r="T178" s="91"/>
      <c r="U178" s="94"/>
      <c r="V178" s="90" t="str">
        <f t="shared" si="4"/>
        <v/>
      </c>
      <c r="W178" s="94"/>
      <c r="X178" s="91"/>
      <c r="Z178" s="5"/>
      <c r="AA178"/>
      <c r="AC178" s="373"/>
      <c r="AD178" s="54">
        <v>0.117361111111111</v>
      </c>
      <c r="AK178" s="307"/>
      <c r="AL178" s="5">
        <v>10.8</v>
      </c>
      <c r="AM178" s="5">
        <v>92</v>
      </c>
      <c r="AN178" s="5">
        <v>9.6</v>
      </c>
      <c r="AO178" s="5">
        <v>10.8</v>
      </c>
      <c r="AP178" s="5">
        <v>1.8</v>
      </c>
      <c r="AQ178" s="5">
        <v>3.6</v>
      </c>
      <c r="AR178" s="5">
        <v>1026.5</v>
      </c>
      <c r="AS178" s="5">
        <v>0</v>
      </c>
      <c r="AT178" s="5">
        <v>0</v>
      </c>
      <c r="AU178" s="5">
        <v>0</v>
      </c>
      <c r="AZ178">
        <v>10.8</v>
      </c>
      <c r="BA178">
        <v>10.9</v>
      </c>
      <c r="BB178" s="55">
        <v>0.117361111111111</v>
      </c>
    </row>
    <row r="179" spans="2:54" x14ac:dyDescent="0.25">
      <c r="B179" s="5">
        <v>1.2</v>
      </c>
      <c r="C179" s="5">
        <v>93</v>
      </c>
      <c r="D179" s="5">
        <v>0.1</v>
      </c>
      <c r="E179" s="5">
        <v>1.2</v>
      </c>
      <c r="F179" s="5">
        <v>0</v>
      </c>
      <c r="G179" s="5">
        <v>1.8</v>
      </c>
      <c r="H179" s="5">
        <v>1028.9000000000001</v>
      </c>
      <c r="I179" s="5">
        <v>0</v>
      </c>
      <c r="J179" s="5">
        <v>0</v>
      </c>
      <c r="K179" s="5">
        <v>0</v>
      </c>
      <c r="L179" s="5">
        <v>0</v>
      </c>
      <c r="M179" s="5">
        <v>3.4</v>
      </c>
      <c r="N179">
        <v>232</v>
      </c>
      <c r="O179">
        <v>1088</v>
      </c>
      <c r="P179">
        <v>-0.6</v>
      </c>
      <c r="Q179">
        <v>0.3</v>
      </c>
      <c r="R179" s="54">
        <v>0.118055555555556</v>
      </c>
      <c r="T179" s="91"/>
      <c r="U179" s="94"/>
      <c r="V179" s="90" t="str">
        <f t="shared" si="4"/>
        <v/>
      </c>
      <c r="W179" s="94"/>
      <c r="X179" s="91"/>
      <c r="Z179" s="5"/>
      <c r="AA179"/>
      <c r="AC179" s="373"/>
      <c r="AD179" s="54">
        <v>0.118055555555556</v>
      </c>
      <c r="AK179" s="307"/>
      <c r="AL179" s="5">
        <v>10.8</v>
      </c>
      <c r="AM179" s="5">
        <v>92</v>
      </c>
      <c r="AN179" s="5">
        <v>9.6</v>
      </c>
      <c r="AO179" s="5">
        <v>10.8</v>
      </c>
      <c r="AP179" s="5">
        <v>0</v>
      </c>
      <c r="AQ179" s="5">
        <v>3.2</v>
      </c>
      <c r="AR179" s="5">
        <v>1026.5999999999999</v>
      </c>
      <c r="AS179" s="5">
        <v>0</v>
      </c>
      <c r="AT179" s="5">
        <v>0</v>
      </c>
      <c r="AU179" s="5">
        <v>0</v>
      </c>
      <c r="AZ179">
        <v>10.8</v>
      </c>
      <c r="BA179">
        <v>10.9</v>
      </c>
      <c r="BB179" s="55">
        <v>0.118055555555556</v>
      </c>
    </row>
    <row r="180" spans="2:54" x14ac:dyDescent="0.25">
      <c r="B180" s="5">
        <v>1.2</v>
      </c>
      <c r="C180" s="5">
        <v>93</v>
      </c>
      <c r="D180" s="5">
        <v>0.1</v>
      </c>
      <c r="E180" s="5">
        <v>1.2</v>
      </c>
      <c r="F180" s="5">
        <v>0</v>
      </c>
      <c r="G180" s="5">
        <v>0</v>
      </c>
      <c r="H180" s="5">
        <v>1029</v>
      </c>
      <c r="I180" s="5">
        <v>0</v>
      </c>
      <c r="J180" s="5">
        <v>0</v>
      </c>
      <c r="K180" s="5">
        <v>0</v>
      </c>
      <c r="L180" s="5">
        <v>0</v>
      </c>
      <c r="M180" s="5">
        <v>3.4</v>
      </c>
      <c r="N180">
        <v>232</v>
      </c>
      <c r="O180">
        <v>1088</v>
      </c>
      <c r="P180">
        <v>-0.6</v>
      </c>
      <c r="Q180">
        <v>0.3</v>
      </c>
      <c r="R180" s="54">
        <v>0.11874999999999999</v>
      </c>
      <c r="T180" s="91"/>
      <c r="U180" s="94"/>
      <c r="V180" s="90" t="str">
        <f t="shared" si="4"/>
        <v/>
      </c>
      <c r="W180" s="94"/>
      <c r="X180" s="91"/>
      <c r="Z180" s="5"/>
      <c r="AA180"/>
      <c r="AC180" s="373"/>
      <c r="AD180" s="54">
        <v>0.11874999999999999</v>
      </c>
      <c r="AK180" s="307"/>
      <c r="AL180" s="5">
        <v>10.8</v>
      </c>
      <c r="AM180" s="5">
        <v>92</v>
      </c>
      <c r="AN180" s="5">
        <v>9.6</v>
      </c>
      <c r="AO180" s="5">
        <v>10.8</v>
      </c>
      <c r="AP180" s="5">
        <v>2.2000000000000002</v>
      </c>
      <c r="AQ180" s="5">
        <v>4</v>
      </c>
      <c r="AR180" s="5">
        <v>1026.5999999999999</v>
      </c>
      <c r="AS180" s="5">
        <v>0</v>
      </c>
      <c r="AT180" s="5">
        <v>0</v>
      </c>
      <c r="AU180" s="5">
        <v>0</v>
      </c>
      <c r="AZ180">
        <v>10.8</v>
      </c>
      <c r="BA180">
        <v>10.9</v>
      </c>
      <c r="BB180" s="55">
        <v>0.11874999999999999</v>
      </c>
    </row>
    <row r="181" spans="2:54" x14ac:dyDescent="0.25">
      <c r="B181" s="5">
        <v>1.2</v>
      </c>
      <c r="C181" s="5">
        <v>93</v>
      </c>
      <c r="D181" s="5">
        <v>0.1</v>
      </c>
      <c r="E181" s="5">
        <v>1.2</v>
      </c>
      <c r="F181" s="5">
        <v>0</v>
      </c>
      <c r="G181" s="5">
        <v>2.2000000000000002</v>
      </c>
      <c r="H181" s="5">
        <v>1029.0999999999999</v>
      </c>
      <c r="I181" s="5">
        <v>0</v>
      </c>
      <c r="J181" s="5">
        <v>0</v>
      </c>
      <c r="K181" s="5">
        <v>0</v>
      </c>
      <c r="L181" s="5">
        <v>0</v>
      </c>
      <c r="M181" s="5">
        <v>3.4</v>
      </c>
      <c r="N181">
        <v>232</v>
      </c>
      <c r="O181">
        <v>1088</v>
      </c>
      <c r="P181">
        <v>-0.6</v>
      </c>
      <c r="Q181">
        <v>0.3</v>
      </c>
      <c r="R181" s="54">
        <v>0.11944444444444401</v>
      </c>
      <c r="T181" s="91"/>
      <c r="U181" s="94"/>
      <c r="V181" s="90" t="str">
        <f t="shared" si="4"/>
        <v/>
      </c>
      <c r="W181" s="94"/>
      <c r="X181" s="91"/>
      <c r="Z181" s="5"/>
      <c r="AA181"/>
      <c r="AC181" s="373"/>
      <c r="AD181" s="54">
        <v>0.11944444444444401</v>
      </c>
      <c r="AK181" s="307"/>
      <c r="AL181" s="5">
        <v>10.8</v>
      </c>
      <c r="AM181" s="5">
        <v>92</v>
      </c>
      <c r="AN181" s="5">
        <v>9.6</v>
      </c>
      <c r="AO181" s="5">
        <v>10.8</v>
      </c>
      <c r="AP181" s="5">
        <v>2.2000000000000002</v>
      </c>
      <c r="AQ181" s="5">
        <v>3.6</v>
      </c>
      <c r="AR181" s="5">
        <v>1026.5999999999999</v>
      </c>
      <c r="AS181" s="5">
        <v>10</v>
      </c>
      <c r="AT181" s="5">
        <v>0</v>
      </c>
      <c r="AU181" s="5">
        <v>0</v>
      </c>
      <c r="AZ181">
        <v>10.8</v>
      </c>
      <c r="BA181">
        <v>10.9</v>
      </c>
      <c r="BB181" s="55">
        <v>0.11944444444444401</v>
      </c>
    </row>
    <row r="182" spans="2:54" x14ac:dyDescent="0.25">
      <c r="B182" s="5">
        <v>1.2</v>
      </c>
      <c r="C182" s="5">
        <v>93</v>
      </c>
      <c r="D182" s="5">
        <v>0.1</v>
      </c>
      <c r="E182" s="5">
        <v>1.2</v>
      </c>
      <c r="F182" s="5">
        <v>0</v>
      </c>
      <c r="G182" s="5">
        <v>0</v>
      </c>
      <c r="H182" s="5">
        <v>1029.0999999999999</v>
      </c>
      <c r="I182" s="5">
        <v>0</v>
      </c>
      <c r="J182" s="5">
        <v>0</v>
      </c>
      <c r="K182" s="5">
        <v>0</v>
      </c>
      <c r="L182" s="5">
        <v>0</v>
      </c>
      <c r="M182" s="5">
        <v>3.4</v>
      </c>
      <c r="N182">
        <v>232</v>
      </c>
      <c r="O182">
        <v>1088</v>
      </c>
      <c r="P182">
        <v>-0.7</v>
      </c>
      <c r="Q182">
        <v>0.3</v>
      </c>
      <c r="R182" s="54">
        <v>0.120138888888889</v>
      </c>
      <c r="T182" s="91"/>
      <c r="U182" s="94"/>
      <c r="V182" s="90" t="str">
        <f t="shared" si="4"/>
        <v/>
      </c>
      <c r="W182" s="94"/>
      <c r="X182" s="91"/>
      <c r="Z182" s="5"/>
      <c r="AA182"/>
      <c r="AC182" s="373"/>
      <c r="AD182" s="54">
        <v>0.120138888888889</v>
      </c>
      <c r="AK182" s="307"/>
      <c r="AL182" s="5">
        <v>10.8</v>
      </c>
      <c r="AM182" s="5">
        <v>92</v>
      </c>
      <c r="AN182" s="5">
        <v>9.6</v>
      </c>
      <c r="AO182" s="5">
        <v>10.8</v>
      </c>
      <c r="AP182" s="5">
        <v>2.2000000000000002</v>
      </c>
      <c r="AQ182" s="5">
        <v>2.2000000000000002</v>
      </c>
      <c r="AR182" s="5">
        <v>1026.7</v>
      </c>
      <c r="AS182" s="5">
        <v>10</v>
      </c>
      <c r="AT182" s="5">
        <v>0</v>
      </c>
      <c r="AU182" s="5">
        <v>0</v>
      </c>
      <c r="AZ182">
        <v>11</v>
      </c>
      <c r="BA182">
        <v>11.1</v>
      </c>
      <c r="BB182" s="55">
        <v>0.120138888888889</v>
      </c>
    </row>
    <row r="183" spans="2:54" x14ac:dyDescent="0.25">
      <c r="B183" s="5">
        <v>1.2</v>
      </c>
      <c r="C183" s="5">
        <v>93</v>
      </c>
      <c r="D183" s="5">
        <v>0.1</v>
      </c>
      <c r="E183" s="5">
        <v>1.2</v>
      </c>
      <c r="F183" s="5">
        <v>0</v>
      </c>
      <c r="G183" s="5">
        <v>0</v>
      </c>
      <c r="H183" s="5">
        <v>1028.9000000000001</v>
      </c>
      <c r="I183" s="5">
        <v>0</v>
      </c>
      <c r="J183" s="5">
        <v>0</v>
      </c>
      <c r="K183" s="5">
        <v>0</v>
      </c>
      <c r="L183" s="5">
        <v>0</v>
      </c>
      <c r="M183" s="5">
        <v>3.4</v>
      </c>
      <c r="N183">
        <v>232</v>
      </c>
      <c r="O183">
        <v>1088</v>
      </c>
      <c r="P183">
        <v>-0.7</v>
      </c>
      <c r="Q183">
        <v>0.2</v>
      </c>
      <c r="R183" s="54">
        <v>0.120833333333333</v>
      </c>
      <c r="T183" s="91"/>
      <c r="U183" s="94"/>
      <c r="V183" s="90" t="str">
        <f t="shared" si="4"/>
        <v/>
      </c>
      <c r="W183" s="94"/>
      <c r="X183" s="419"/>
      <c r="Z183" s="5"/>
      <c r="AA183"/>
      <c r="AC183" s="373"/>
      <c r="AD183" s="54">
        <v>0.120833333333333</v>
      </c>
      <c r="AK183" s="307"/>
      <c r="AL183" s="5">
        <v>10.8</v>
      </c>
      <c r="AM183" s="5">
        <v>92</v>
      </c>
      <c r="AN183" s="5">
        <v>9.6</v>
      </c>
      <c r="AO183" s="5">
        <v>10.8</v>
      </c>
      <c r="AP183" s="5">
        <v>3.6</v>
      </c>
      <c r="AQ183" s="5">
        <v>3.6</v>
      </c>
      <c r="AR183" s="5">
        <v>1026.5999999999999</v>
      </c>
      <c r="AS183" s="5">
        <v>10</v>
      </c>
      <c r="AT183" s="5">
        <v>0</v>
      </c>
      <c r="AU183" s="5">
        <v>0</v>
      </c>
      <c r="AZ183">
        <v>11</v>
      </c>
      <c r="BA183">
        <v>11.2</v>
      </c>
      <c r="BB183" s="55">
        <v>0.120833333333333</v>
      </c>
    </row>
    <row r="184" spans="2:54" x14ac:dyDescent="0.25">
      <c r="B184" s="5">
        <v>1.1000000000000001</v>
      </c>
      <c r="C184" s="5">
        <v>93</v>
      </c>
      <c r="D184" s="5">
        <v>0</v>
      </c>
      <c r="E184" s="5">
        <v>1.1000000000000001</v>
      </c>
      <c r="F184" s="5">
        <v>0</v>
      </c>
      <c r="G184" s="5">
        <v>0</v>
      </c>
      <c r="H184" s="5">
        <v>1028.9000000000001</v>
      </c>
      <c r="I184" s="5">
        <v>0</v>
      </c>
      <c r="J184" s="5">
        <v>0</v>
      </c>
      <c r="K184" s="5">
        <v>0</v>
      </c>
      <c r="L184" s="5">
        <v>0</v>
      </c>
      <c r="M184" s="5">
        <v>3.4</v>
      </c>
      <c r="N184">
        <v>232</v>
      </c>
      <c r="O184">
        <v>1088</v>
      </c>
      <c r="P184">
        <v>-0.7</v>
      </c>
      <c r="Q184">
        <v>0.2</v>
      </c>
      <c r="R184" s="54">
        <v>0.121527777777778</v>
      </c>
      <c r="T184" s="91"/>
      <c r="U184" s="94"/>
      <c r="V184" s="90" t="str">
        <f t="shared" si="4"/>
        <v/>
      </c>
      <c r="W184" s="94"/>
      <c r="X184" s="91"/>
      <c r="Z184" s="5"/>
      <c r="AA184"/>
      <c r="AC184" s="373"/>
      <c r="AD184" s="54">
        <v>0.121527777777778</v>
      </c>
      <c r="AK184" s="307"/>
      <c r="AL184" s="5">
        <v>10.8</v>
      </c>
      <c r="AM184" s="5">
        <v>92</v>
      </c>
      <c r="AN184" s="5">
        <v>9.6</v>
      </c>
      <c r="AO184" s="5">
        <v>10.8</v>
      </c>
      <c r="AP184" s="5">
        <v>2.9</v>
      </c>
      <c r="AQ184" s="5">
        <v>4.7</v>
      </c>
      <c r="AR184" s="5">
        <v>1026.7</v>
      </c>
      <c r="AS184" s="5">
        <v>10</v>
      </c>
      <c r="AT184" s="5">
        <v>0</v>
      </c>
      <c r="AU184" s="5">
        <v>0</v>
      </c>
      <c r="AZ184">
        <v>11</v>
      </c>
      <c r="BA184">
        <v>11.1</v>
      </c>
      <c r="BB184" s="55">
        <v>0.121527777777778</v>
      </c>
    </row>
    <row r="185" spans="2:54" x14ac:dyDescent="0.25">
      <c r="B185" s="5">
        <v>1.1000000000000001</v>
      </c>
      <c r="C185" s="5">
        <v>93</v>
      </c>
      <c r="D185" s="5">
        <v>0</v>
      </c>
      <c r="E185" s="5">
        <v>1.1000000000000001</v>
      </c>
      <c r="F185" s="5">
        <v>0</v>
      </c>
      <c r="G185" s="5">
        <v>0</v>
      </c>
      <c r="H185" s="5">
        <v>1028.9000000000001</v>
      </c>
      <c r="I185" s="5">
        <v>0</v>
      </c>
      <c r="J185" s="5">
        <v>0</v>
      </c>
      <c r="K185" s="5">
        <v>0</v>
      </c>
      <c r="L185" s="5">
        <v>0</v>
      </c>
      <c r="M185" s="5">
        <v>3.4</v>
      </c>
      <c r="N185">
        <v>232</v>
      </c>
      <c r="O185">
        <v>1088</v>
      </c>
      <c r="P185">
        <v>-0.7</v>
      </c>
      <c r="Q185">
        <v>0.2</v>
      </c>
      <c r="R185" s="54">
        <v>0.122222222222222</v>
      </c>
      <c r="T185" s="91"/>
      <c r="U185" s="94"/>
      <c r="V185" s="90" t="str">
        <f t="shared" si="4"/>
        <v/>
      </c>
      <c r="W185" s="94"/>
      <c r="X185" s="91"/>
      <c r="Z185" s="5"/>
      <c r="AA185"/>
      <c r="AC185" s="373"/>
      <c r="AD185" s="54">
        <v>0.122222222222222</v>
      </c>
      <c r="AK185" s="307"/>
      <c r="AL185" s="5">
        <v>10.8</v>
      </c>
      <c r="AM185" s="5">
        <v>92</v>
      </c>
      <c r="AN185" s="5">
        <v>9.6</v>
      </c>
      <c r="AO185" s="5">
        <v>10.8</v>
      </c>
      <c r="AP185" s="5">
        <v>2.9</v>
      </c>
      <c r="AQ185" s="5">
        <v>2.9</v>
      </c>
      <c r="AR185" s="5">
        <v>1026.7</v>
      </c>
      <c r="AS185" s="5">
        <v>20</v>
      </c>
      <c r="AT185" s="5">
        <v>0</v>
      </c>
      <c r="AU185" s="5">
        <v>0</v>
      </c>
      <c r="AZ185">
        <v>11</v>
      </c>
      <c r="BA185">
        <v>11.1</v>
      </c>
      <c r="BB185" s="55">
        <v>0.122222222222222</v>
      </c>
    </row>
    <row r="186" spans="2:54" x14ac:dyDescent="0.25">
      <c r="B186" s="5">
        <v>1.1000000000000001</v>
      </c>
      <c r="C186" s="5">
        <v>93</v>
      </c>
      <c r="D186" s="5">
        <v>0</v>
      </c>
      <c r="E186" s="5">
        <v>1.1000000000000001</v>
      </c>
      <c r="F186" s="5">
        <v>0</v>
      </c>
      <c r="G186" s="5">
        <v>1.8</v>
      </c>
      <c r="H186" s="5">
        <v>1028.9000000000001</v>
      </c>
      <c r="I186" s="5">
        <v>0</v>
      </c>
      <c r="J186" s="5">
        <v>0</v>
      </c>
      <c r="K186" s="5">
        <v>0</v>
      </c>
      <c r="L186" s="5">
        <v>0</v>
      </c>
      <c r="M186" s="5">
        <v>3.4</v>
      </c>
      <c r="N186">
        <v>232</v>
      </c>
      <c r="O186">
        <v>1088</v>
      </c>
      <c r="P186">
        <v>-0.7</v>
      </c>
      <c r="Q186">
        <v>0.2</v>
      </c>
      <c r="R186" s="54">
        <v>0.12291666666666699</v>
      </c>
      <c r="T186" s="91"/>
      <c r="U186" s="94"/>
      <c r="V186" s="90" t="str">
        <f t="shared" si="4"/>
        <v/>
      </c>
      <c r="W186" s="94"/>
      <c r="X186" s="91"/>
      <c r="Z186" s="5"/>
      <c r="AA186"/>
      <c r="AC186" s="373"/>
      <c r="AD186" s="54">
        <v>0.12291666666666699</v>
      </c>
      <c r="AK186" s="307"/>
      <c r="AL186" s="5">
        <v>10.8</v>
      </c>
      <c r="AM186" s="5">
        <v>92</v>
      </c>
      <c r="AN186" s="5">
        <v>9.6</v>
      </c>
      <c r="AO186" s="5">
        <v>10.8</v>
      </c>
      <c r="AP186" s="5">
        <v>4.3</v>
      </c>
      <c r="AQ186" s="5">
        <v>4.3</v>
      </c>
      <c r="AR186" s="5">
        <v>1026.7</v>
      </c>
      <c r="AS186" s="5">
        <v>20</v>
      </c>
      <c r="AT186" s="5">
        <v>0</v>
      </c>
      <c r="AU186" s="5">
        <v>0</v>
      </c>
      <c r="AZ186">
        <v>11</v>
      </c>
      <c r="BA186">
        <v>11.1</v>
      </c>
      <c r="BB186" s="55">
        <v>0.12291666666666699</v>
      </c>
    </row>
    <row r="187" spans="2:54" x14ac:dyDescent="0.25">
      <c r="B187" s="5">
        <v>1.1000000000000001</v>
      </c>
      <c r="C187" s="5">
        <v>93</v>
      </c>
      <c r="D187" s="5">
        <v>0</v>
      </c>
      <c r="E187" s="5">
        <v>1.1000000000000001</v>
      </c>
      <c r="F187" s="5">
        <v>2.2000000000000002</v>
      </c>
      <c r="G187" s="5">
        <v>2.5</v>
      </c>
      <c r="H187" s="5">
        <v>1029.2</v>
      </c>
      <c r="I187" s="5">
        <v>0</v>
      </c>
      <c r="J187" s="5">
        <v>0</v>
      </c>
      <c r="K187" s="5">
        <v>0</v>
      </c>
      <c r="L187" s="5">
        <v>0</v>
      </c>
      <c r="M187" s="5">
        <v>3.4</v>
      </c>
      <c r="N187">
        <v>232</v>
      </c>
      <c r="O187">
        <v>1088</v>
      </c>
      <c r="P187">
        <v>-0.7</v>
      </c>
      <c r="Q187">
        <v>0.2</v>
      </c>
      <c r="R187" s="54">
        <v>0.12361111111111101</v>
      </c>
      <c r="T187" s="91"/>
      <c r="U187" s="94"/>
      <c r="V187" s="90" t="str">
        <f t="shared" si="4"/>
        <v/>
      </c>
      <c r="W187" s="94"/>
      <c r="X187" s="91"/>
      <c r="Z187" s="5"/>
      <c r="AA187"/>
      <c r="AC187" s="373"/>
      <c r="AD187" s="54">
        <v>0.12361111111111101</v>
      </c>
      <c r="AK187" s="307"/>
      <c r="AL187" s="5">
        <v>10.8</v>
      </c>
      <c r="AM187" s="5">
        <v>92</v>
      </c>
      <c r="AN187" s="5">
        <v>9.6</v>
      </c>
      <c r="AO187" s="5">
        <v>10.8</v>
      </c>
      <c r="AP187" s="5">
        <v>3.2</v>
      </c>
      <c r="AQ187" s="5">
        <v>3.2</v>
      </c>
      <c r="AR187" s="5">
        <v>1026.5999999999999</v>
      </c>
      <c r="AS187" s="5">
        <v>20</v>
      </c>
      <c r="AT187" s="5">
        <v>0</v>
      </c>
      <c r="AU187" s="5">
        <v>0</v>
      </c>
      <c r="AZ187">
        <v>11</v>
      </c>
      <c r="BA187">
        <v>11.1</v>
      </c>
      <c r="BB187" s="55">
        <v>0.12361111111111101</v>
      </c>
    </row>
    <row r="188" spans="2:54" x14ac:dyDescent="0.25">
      <c r="B188" s="5">
        <v>1.2</v>
      </c>
      <c r="C188" s="5">
        <v>93</v>
      </c>
      <c r="D188" s="5">
        <v>0.1</v>
      </c>
      <c r="E188" s="5">
        <v>1.2</v>
      </c>
      <c r="F188" s="5">
        <v>2.2000000000000002</v>
      </c>
      <c r="G188" s="5">
        <v>2.2000000000000002</v>
      </c>
      <c r="H188" s="5">
        <v>1029</v>
      </c>
      <c r="I188" s="5">
        <v>0</v>
      </c>
      <c r="J188" s="5">
        <v>0</v>
      </c>
      <c r="K188" s="5">
        <v>0</v>
      </c>
      <c r="L188" s="5">
        <v>0</v>
      </c>
      <c r="M188" s="5">
        <v>3.4</v>
      </c>
      <c r="N188">
        <v>232</v>
      </c>
      <c r="O188">
        <v>1088</v>
      </c>
      <c r="P188">
        <v>-0.7</v>
      </c>
      <c r="Q188">
        <v>0.2</v>
      </c>
      <c r="R188" s="54">
        <v>0.124305555555556</v>
      </c>
      <c r="T188" s="91"/>
      <c r="U188" s="94"/>
      <c r="V188" s="90" t="str">
        <f t="shared" si="4"/>
        <v/>
      </c>
      <c r="W188" s="94"/>
      <c r="X188" s="91"/>
      <c r="Z188" s="5"/>
      <c r="AA188"/>
      <c r="AC188" s="373"/>
      <c r="AD188" s="54">
        <v>0.124305555555556</v>
      </c>
      <c r="AK188" s="307"/>
      <c r="AL188" s="5">
        <v>10.8</v>
      </c>
      <c r="AM188" s="5">
        <v>92</v>
      </c>
      <c r="AN188" s="5">
        <v>9.6</v>
      </c>
      <c r="AO188" s="5">
        <v>10.8</v>
      </c>
      <c r="AP188" s="5">
        <v>2.5</v>
      </c>
      <c r="AQ188" s="5">
        <v>3.2</v>
      </c>
      <c r="AR188" s="5">
        <v>1026.5999999999999</v>
      </c>
      <c r="AS188" s="5">
        <v>30</v>
      </c>
      <c r="AT188" s="5">
        <v>0</v>
      </c>
      <c r="AU188" s="5">
        <v>0</v>
      </c>
      <c r="AZ188">
        <v>11</v>
      </c>
      <c r="BA188">
        <v>11.1</v>
      </c>
      <c r="BB188" s="55">
        <v>0.124305555555556</v>
      </c>
    </row>
    <row r="189" spans="2:54" x14ac:dyDescent="0.25">
      <c r="B189" s="5">
        <v>1.2</v>
      </c>
      <c r="C189" s="5">
        <v>93</v>
      </c>
      <c r="D189" s="5">
        <v>0.1</v>
      </c>
      <c r="E189" s="5">
        <v>1.2</v>
      </c>
      <c r="F189" s="5">
        <v>0</v>
      </c>
      <c r="G189" s="5">
        <v>1.8</v>
      </c>
      <c r="H189" s="5">
        <v>1028.9000000000001</v>
      </c>
      <c r="I189" s="5">
        <v>0</v>
      </c>
      <c r="J189" s="5">
        <v>0</v>
      </c>
      <c r="K189" s="5">
        <v>0</v>
      </c>
      <c r="L189" s="5">
        <v>0</v>
      </c>
      <c r="M189" s="5">
        <v>3.4</v>
      </c>
      <c r="N189">
        <v>232</v>
      </c>
      <c r="O189">
        <v>1088</v>
      </c>
      <c r="P189">
        <v>-0.7</v>
      </c>
      <c r="Q189">
        <v>0.2</v>
      </c>
      <c r="R189" s="54">
        <v>0.125</v>
      </c>
      <c r="T189" s="91"/>
      <c r="U189" s="94"/>
      <c r="V189" s="90" t="str">
        <f t="shared" si="4"/>
        <v/>
      </c>
      <c r="W189" s="94"/>
      <c r="X189" s="91"/>
      <c r="Z189" s="5"/>
      <c r="AA189"/>
      <c r="AC189" s="373"/>
      <c r="AD189" s="54">
        <v>0.125</v>
      </c>
      <c r="AK189" s="307"/>
      <c r="AL189" s="5">
        <v>10.9</v>
      </c>
      <c r="AM189" s="5">
        <v>92</v>
      </c>
      <c r="AN189" s="5">
        <v>9.6999999999999993</v>
      </c>
      <c r="AO189" s="5">
        <v>10.9</v>
      </c>
      <c r="AP189" s="5">
        <v>2.2000000000000002</v>
      </c>
      <c r="AQ189" s="5">
        <v>2.2000000000000002</v>
      </c>
      <c r="AR189" s="5">
        <v>1026.3</v>
      </c>
      <c r="AS189" s="5">
        <v>0</v>
      </c>
      <c r="AT189" s="5">
        <v>0</v>
      </c>
      <c r="AU189" s="5">
        <v>0</v>
      </c>
      <c r="AZ189">
        <v>11</v>
      </c>
      <c r="BA189">
        <v>11.1</v>
      </c>
      <c r="BB189" s="55">
        <v>0.125</v>
      </c>
    </row>
    <row r="190" spans="2:54" x14ac:dyDescent="0.25">
      <c r="B190" s="5">
        <v>1.3</v>
      </c>
      <c r="C190" s="5">
        <v>93</v>
      </c>
      <c r="D190" s="5">
        <v>0.2</v>
      </c>
      <c r="E190" s="5">
        <v>1.3</v>
      </c>
      <c r="F190" s="5">
        <v>0</v>
      </c>
      <c r="G190" s="5">
        <v>1.8</v>
      </c>
      <c r="H190" s="5">
        <v>1028.9000000000001</v>
      </c>
      <c r="I190" s="5">
        <v>0</v>
      </c>
      <c r="J190" s="5">
        <v>0</v>
      </c>
      <c r="K190" s="5">
        <v>0</v>
      </c>
      <c r="L190" s="5">
        <v>0</v>
      </c>
      <c r="M190" s="5">
        <v>3.4</v>
      </c>
      <c r="N190">
        <v>232</v>
      </c>
      <c r="O190">
        <v>1088</v>
      </c>
      <c r="P190">
        <v>-0.7</v>
      </c>
      <c r="Q190">
        <v>0.2</v>
      </c>
      <c r="R190" s="54">
        <v>0.125694444444444</v>
      </c>
      <c r="T190" s="91"/>
      <c r="U190" s="94"/>
      <c r="V190" s="90" t="str">
        <f t="shared" si="4"/>
        <v/>
      </c>
      <c r="W190" s="94"/>
      <c r="X190" s="91"/>
      <c r="Z190" s="5"/>
      <c r="AA190"/>
      <c r="AC190" s="373"/>
      <c r="AD190" s="54">
        <v>0.125694444444444</v>
      </c>
      <c r="AK190" s="307"/>
      <c r="AL190" s="5">
        <v>10.9</v>
      </c>
      <c r="AM190" s="5">
        <v>92</v>
      </c>
      <c r="AN190" s="5">
        <v>9.6999999999999993</v>
      </c>
      <c r="AO190" s="5">
        <v>10.9</v>
      </c>
      <c r="AP190" s="5">
        <v>1.8</v>
      </c>
      <c r="AQ190" s="5">
        <v>3.2</v>
      </c>
      <c r="AR190" s="5">
        <v>1026.3</v>
      </c>
      <c r="AS190" s="5">
        <v>0</v>
      </c>
      <c r="AT190" s="5">
        <v>0</v>
      </c>
      <c r="AU190" s="5">
        <v>0</v>
      </c>
      <c r="AZ190">
        <v>11</v>
      </c>
      <c r="BA190">
        <v>11.1</v>
      </c>
      <c r="BB190" s="55">
        <v>0.125694444444444</v>
      </c>
    </row>
    <row r="191" spans="2:54" x14ac:dyDescent="0.25">
      <c r="B191" s="5">
        <v>1.3</v>
      </c>
      <c r="C191" s="5">
        <v>93</v>
      </c>
      <c r="D191" s="5">
        <v>0.2</v>
      </c>
      <c r="E191" s="5">
        <v>1.3</v>
      </c>
      <c r="F191" s="5">
        <v>0</v>
      </c>
      <c r="G191" s="5">
        <v>0</v>
      </c>
      <c r="H191" s="5">
        <v>1029</v>
      </c>
      <c r="I191" s="5">
        <v>0</v>
      </c>
      <c r="J191" s="5">
        <v>0</v>
      </c>
      <c r="K191" s="5">
        <v>0</v>
      </c>
      <c r="L191" s="5">
        <v>0</v>
      </c>
      <c r="M191" s="5">
        <v>3.4</v>
      </c>
      <c r="N191">
        <v>232</v>
      </c>
      <c r="O191">
        <v>1088</v>
      </c>
      <c r="P191">
        <v>-0.7</v>
      </c>
      <c r="Q191">
        <v>0.2</v>
      </c>
      <c r="R191" s="54">
        <v>0.12638888888888899</v>
      </c>
      <c r="T191" s="91"/>
      <c r="U191" s="94"/>
      <c r="V191" s="90" t="str">
        <f t="shared" si="4"/>
        <v/>
      </c>
      <c r="W191" s="94"/>
      <c r="X191" s="91"/>
      <c r="Z191" s="5"/>
      <c r="AA191"/>
      <c r="AC191" s="373"/>
      <c r="AD191" s="54">
        <v>0.12638888888888899</v>
      </c>
      <c r="AK191" s="307"/>
      <c r="AL191" s="5">
        <v>10.9</v>
      </c>
      <c r="AM191" s="5">
        <v>92</v>
      </c>
      <c r="AN191" s="5">
        <v>9.6999999999999993</v>
      </c>
      <c r="AO191" s="5">
        <v>10.9</v>
      </c>
      <c r="AP191" s="5">
        <v>0</v>
      </c>
      <c r="AQ191" s="5">
        <v>2.5</v>
      </c>
      <c r="AR191" s="5">
        <v>1026.4000000000001</v>
      </c>
      <c r="AS191" s="5">
        <v>0</v>
      </c>
      <c r="AT191" s="5">
        <v>0</v>
      </c>
      <c r="AU191" s="5">
        <v>0</v>
      </c>
      <c r="AZ191">
        <v>11</v>
      </c>
      <c r="BA191">
        <v>11.1</v>
      </c>
      <c r="BB191" s="55">
        <v>0.12638888888888899</v>
      </c>
    </row>
    <row r="192" spans="2:54" x14ac:dyDescent="0.25">
      <c r="B192" s="5">
        <v>1.2</v>
      </c>
      <c r="C192" s="5">
        <v>93</v>
      </c>
      <c r="D192" s="5">
        <v>0.1</v>
      </c>
      <c r="E192" s="5">
        <v>1.2</v>
      </c>
      <c r="F192" s="5">
        <v>0</v>
      </c>
      <c r="G192" s="5">
        <v>0</v>
      </c>
      <c r="H192" s="5">
        <v>1028.8</v>
      </c>
      <c r="I192" s="5">
        <v>0</v>
      </c>
      <c r="J192" s="5">
        <v>0</v>
      </c>
      <c r="K192" s="5">
        <v>0</v>
      </c>
      <c r="L192" s="5">
        <v>0</v>
      </c>
      <c r="M192" s="5">
        <v>3.4</v>
      </c>
      <c r="N192">
        <v>232</v>
      </c>
      <c r="O192">
        <v>1088</v>
      </c>
      <c r="P192">
        <v>-0.7</v>
      </c>
      <c r="Q192">
        <v>0.2</v>
      </c>
      <c r="R192" s="54">
        <v>0.12708333333333299</v>
      </c>
      <c r="T192" s="91"/>
      <c r="U192" s="94"/>
      <c r="V192" s="90" t="str">
        <f t="shared" si="4"/>
        <v/>
      </c>
      <c r="W192" s="94"/>
      <c r="X192" s="91"/>
      <c r="Z192" s="5"/>
      <c r="AA192"/>
      <c r="AC192" s="373"/>
      <c r="AD192" s="54">
        <v>0.12708333333333299</v>
      </c>
      <c r="AK192" s="307"/>
      <c r="AL192" s="5">
        <v>10.9</v>
      </c>
      <c r="AM192" s="5">
        <v>92</v>
      </c>
      <c r="AN192" s="5">
        <v>9.6999999999999993</v>
      </c>
      <c r="AO192" s="5">
        <v>10.9</v>
      </c>
      <c r="AP192" s="5">
        <v>2.2000000000000002</v>
      </c>
      <c r="AQ192" s="5">
        <v>4.7</v>
      </c>
      <c r="AR192" s="5">
        <v>1026.0999999999999</v>
      </c>
      <c r="AS192" s="5">
        <v>0</v>
      </c>
      <c r="AT192" s="5">
        <v>0</v>
      </c>
      <c r="AU192" s="5">
        <v>0</v>
      </c>
      <c r="AZ192">
        <v>11</v>
      </c>
      <c r="BA192">
        <v>11.1</v>
      </c>
      <c r="BB192" s="55">
        <v>0.12708333333333299</v>
      </c>
    </row>
    <row r="193" spans="2:54" x14ac:dyDescent="0.25">
      <c r="B193" s="5">
        <v>1.2</v>
      </c>
      <c r="C193" s="5">
        <v>93</v>
      </c>
      <c r="D193" s="5">
        <v>0.1</v>
      </c>
      <c r="E193" s="5">
        <v>1.2</v>
      </c>
      <c r="F193" s="5">
        <v>0</v>
      </c>
      <c r="G193" s="5">
        <v>2.2000000000000002</v>
      </c>
      <c r="H193" s="5">
        <v>1028.9000000000001</v>
      </c>
      <c r="I193" s="5">
        <v>0</v>
      </c>
      <c r="J193" s="5">
        <v>0</v>
      </c>
      <c r="K193" s="5">
        <v>0</v>
      </c>
      <c r="L193" s="5">
        <v>0</v>
      </c>
      <c r="M193" s="5">
        <v>3.4</v>
      </c>
      <c r="N193">
        <v>232</v>
      </c>
      <c r="O193">
        <v>1088</v>
      </c>
      <c r="P193">
        <v>-0.7</v>
      </c>
      <c r="Q193">
        <v>0.2</v>
      </c>
      <c r="R193" s="54">
        <v>0.12777777777777799</v>
      </c>
      <c r="T193" s="91"/>
      <c r="U193" s="94"/>
      <c r="V193" s="90" t="str">
        <f t="shared" si="4"/>
        <v/>
      </c>
      <c r="W193" s="94"/>
      <c r="X193" s="91"/>
      <c r="Z193" s="5"/>
      <c r="AA193"/>
      <c r="AC193" s="373"/>
      <c r="AD193" s="54">
        <v>0.12777777777777799</v>
      </c>
      <c r="AK193" s="307"/>
      <c r="AL193" s="5">
        <v>10.9</v>
      </c>
      <c r="AM193" s="5">
        <v>92</v>
      </c>
      <c r="AN193" s="5">
        <v>9.6999999999999993</v>
      </c>
      <c r="AO193" s="5">
        <v>10.9</v>
      </c>
      <c r="AP193" s="5">
        <v>2.2000000000000002</v>
      </c>
      <c r="AQ193" s="5">
        <v>2.5</v>
      </c>
      <c r="AR193" s="5">
        <v>1026.4000000000001</v>
      </c>
      <c r="AS193" s="5">
        <v>0</v>
      </c>
      <c r="AT193" s="5">
        <v>0</v>
      </c>
      <c r="AU193" s="5">
        <v>0</v>
      </c>
      <c r="AZ193">
        <v>11</v>
      </c>
      <c r="BA193">
        <v>11.1</v>
      </c>
      <c r="BB193" s="55">
        <v>0.12777777777777799</v>
      </c>
    </row>
    <row r="194" spans="2:54" x14ac:dyDescent="0.25">
      <c r="B194" s="5">
        <v>1.2</v>
      </c>
      <c r="C194" s="5">
        <v>93</v>
      </c>
      <c r="D194" s="5">
        <v>0.1</v>
      </c>
      <c r="E194" s="5">
        <v>1.2</v>
      </c>
      <c r="F194" s="5">
        <v>2.9</v>
      </c>
      <c r="G194" s="5">
        <v>2.9</v>
      </c>
      <c r="H194" s="5">
        <v>1028.9000000000001</v>
      </c>
      <c r="I194" s="5">
        <v>0</v>
      </c>
      <c r="J194" s="5">
        <v>0</v>
      </c>
      <c r="K194" s="5">
        <v>0</v>
      </c>
      <c r="L194" s="5">
        <v>0</v>
      </c>
      <c r="M194" s="5">
        <v>3.4</v>
      </c>
      <c r="N194">
        <v>232</v>
      </c>
      <c r="O194">
        <v>1088</v>
      </c>
      <c r="P194">
        <v>-0.7</v>
      </c>
      <c r="Q194">
        <v>0.2</v>
      </c>
      <c r="R194" s="54">
        <v>0.12847222222222199</v>
      </c>
      <c r="T194" s="91"/>
      <c r="U194" s="94"/>
      <c r="V194" s="90" t="str">
        <f t="shared" si="4"/>
        <v/>
      </c>
      <c r="W194" s="94"/>
      <c r="X194" s="91"/>
      <c r="Z194" s="5"/>
      <c r="AA194"/>
      <c r="AC194" s="373"/>
      <c r="AD194" s="54">
        <v>0.12847222222222199</v>
      </c>
      <c r="AK194" s="307"/>
      <c r="AL194" s="5">
        <v>10.9</v>
      </c>
      <c r="AM194" s="5">
        <v>92</v>
      </c>
      <c r="AN194" s="5">
        <v>9.6999999999999993</v>
      </c>
      <c r="AO194" s="5">
        <v>10.9</v>
      </c>
      <c r="AP194" s="5">
        <v>2.9</v>
      </c>
      <c r="AQ194" s="5">
        <v>2.9</v>
      </c>
      <c r="AR194" s="5">
        <v>1026.5999999999999</v>
      </c>
      <c r="AS194" s="5">
        <v>0</v>
      </c>
      <c r="AT194" s="5">
        <v>0</v>
      </c>
      <c r="AU194" s="5">
        <v>0</v>
      </c>
      <c r="AZ194">
        <v>11</v>
      </c>
      <c r="BA194">
        <v>11.1</v>
      </c>
      <c r="BB194" s="55">
        <v>0.12847222222222199</v>
      </c>
    </row>
    <row r="195" spans="2:54" x14ac:dyDescent="0.25">
      <c r="B195" s="5">
        <v>1.2</v>
      </c>
      <c r="C195" s="5">
        <v>93</v>
      </c>
      <c r="D195" s="5">
        <v>0.1</v>
      </c>
      <c r="E195" s="5">
        <v>1.2</v>
      </c>
      <c r="F195" s="5">
        <v>2.5</v>
      </c>
      <c r="G195" s="5">
        <v>2.5</v>
      </c>
      <c r="H195" s="5">
        <v>1029</v>
      </c>
      <c r="I195" s="5">
        <v>0</v>
      </c>
      <c r="J195" s="5">
        <v>0</v>
      </c>
      <c r="K195" s="5">
        <v>0</v>
      </c>
      <c r="L195" s="5">
        <v>0</v>
      </c>
      <c r="M195" s="5">
        <v>3.4</v>
      </c>
      <c r="N195">
        <v>232</v>
      </c>
      <c r="O195">
        <v>1088</v>
      </c>
      <c r="P195">
        <v>-0.7</v>
      </c>
      <c r="Q195">
        <v>0.2</v>
      </c>
      <c r="R195" s="54">
        <v>0.12916666666666701</v>
      </c>
      <c r="T195" s="91"/>
      <c r="U195" s="94"/>
      <c r="V195" s="90" t="str">
        <f t="shared" si="4"/>
        <v/>
      </c>
      <c r="W195" s="94"/>
      <c r="X195" s="91"/>
      <c r="Z195" s="5"/>
      <c r="AA195"/>
      <c r="AC195" s="373"/>
      <c r="AD195" s="54">
        <v>0.12916666666666701</v>
      </c>
      <c r="AK195" s="307"/>
      <c r="AL195" s="5">
        <v>10.9</v>
      </c>
      <c r="AM195" s="5">
        <v>92</v>
      </c>
      <c r="AN195" s="5">
        <v>9.6999999999999993</v>
      </c>
      <c r="AO195" s="5">
        <v>10.9</v>
      </c>
      <c r="AP195" s="5">
        <v>2.9</v>
      </c>
      <c r="AQ195" s="5">
        <v>4</v>
      </c>
      <c r="AR195" s="5">
        <v>1026.3</v>
      </c>
      <c r="AS195" s="5">
        <v>0</v>
      </c>
      <c r="AT195" s="5">
        <v>0</v>
      </c>
      <c r="AU195" s="5">
        <v>0</v>
      </c>
      <c r="AZ195">
        <v>11</v>
      </c>
      <c r="BA195">
        <v>11.1</v>
      </c>
      <c r="BB195" s="55">
        <v>0.12916666666666701</v>
      </c>
    </row>
    <row r="196" spans="2:54" x14ac:dyDescent="0.25">
      <c r="B196" s="5">
        <v>1.2</v>
      </c>
      <c r="C196" s="5">
        <v>93</v>
      </c>
      <c r="D196" s="5">
        <v>0.1</v>
      </c>
      <c r="E196" s="5">
        <v>1.2</v>
      </c>
      <c r="F196" s="5">
        <v>2.2000000000000002</v>
      </c>
      <c r="G196" s="5">
        <v>3.2</v>
      </c>
      <c r="H196" s="5">
        <v>1028.9000000000001</v>
      </c>
      <c r="I196" s="5">
        <v>0</v>
      </c>
      <c r="J196" s="5">
        <v>0</v>
      </c>
      <c r="K196" s="5">
        <v>0</v>
      </c>
      <c r="L196" s="5">
        <v>0</v>
      </c>
      <c r="M196" s="5">
        <v>3.4</v>
      </c>
      <c r="N196">
        <v>232</v>
      </c>
      <c r="O196">
        <v>1088</v>
      </c>
      <c r="P196">
        <v>-0.7</v>
      </c>
      <c r="Q196">
        <v>0.2</v>
      </c>
      <c r="R196" s="54">
        <v>0.12986111111111101</v>
      </c>
      <c r="T196" s="91"/>
      <c r="U196" s="94"/>
      <c r="V196" s="90" t="str">
        <f t="shared" si="4"/>
        <v/>
      </c>
      <c r="W196" s="94"/>
      <c r="X196" s="91"/>
      <c r="Z196" s="5"/>
      <c r="AA196"/>
      <c r="AC196" s="373"/>
      <c r="AD196" s="54">
        <v>0.12986111111111101</v>
      </c>
      <c r="AK196" s="307"/>
      <c r="AL196" s="5">
        <v>10.9</v>
      </c>
      <c r="AM196" s="5">
        <v>92</v>
      </c>
      <c r="AN196" s="5">
        <v>9.6999999999999993</v>
      </c>
      <c r="AO196" s="5">
        <v>10.9</v>
      </c>
      <c r="AP196" s="5">
        <v>2.5</v>
      </c>
      <c r="AQ196" s="5">
        <v>3.2</v>
      </c>
      <c r="AR196" s="5">
        <v>1026.2</v>
      </c>
      <c r="AS196" s="5">
        <v>0</v>
      </c>
      <c r="AT196" s="5">
        <v>0</v>
      </c>
      <c r="AU196" s="5">
        <v>0</v>
      </c>
      <c r="AZ196">
        <v>11</v>
      </c>
      <c r="BA196">
        <v>11.1</v>
      </c>
      <c r="BB196" s="55">
        <v>0.12986111111111101</v>
      </c>
    </row>
    <row r="197" spans="2:54" x14ac:dyDescent="0.25">
      <c r="B197" s="5">
        <v>1.2</v>
      </c>
      <c r="C197" s="5">
        <v>93</v>
      </c>
      <c r="D197" s="5">
        <v>0.1</v>
      </c>
      <c r="E197" s="5">
        <v>1.2</v>
      </c>
      <c r="F197" s="5">
        <v>1.8</v>
      </c>
      <c r="G197" s="5">
        <v>2.9</v>
      </c>
      <c r="H197" s="5">
        <v>1028.7</v>
      </c>
      <c r="I197" s="5">
        <v>0</v>
      </c>
      <c r="J197" s="5">
        <v>0</v>
      </c>
      <c r="K197" s="5">
        <v>0</v>
      </c>
      <c r="L197" s="5">
        <v>0</v>
      </c>
      <c r="M197" s="5">
        <v>3.4</v>
      </c>
      <c r="N197">
        <v>232</v>
      </c>
      <c r="O197">
        <v>1088</v>
      </c>
      <c r="P197">
        <v>-0.7</v>
      </c>
      <c r="Q197">
        <v>0.2</v>
      </c>
      <c r="R197" s="54">
        <v>0.13055555555555601</v>
      </c>
      <c r="T197" s="91"/>
      <c r="U197" s="94"/>
      <c r="V197" s="90" t="str">
        <f t="shared" si="4"/>
        <v/>
      </c>
      <c r="W197" s="94"/>
      <c r="X197" s="91"/>
      <c r="Z197" s="5"/>
      <c r="AA197"/>
      <c r="AC197" s="373"/>
      <c r="AD197" s="54">
        <v>0.13055555555555601</v>
      </c>
      <c r="AK197" s="307"/>
      <c r="AL197" s="5">
        <v>10.9</v>
      </c>
      <c r="AM197" s="5">
        <v>92</v>
      </c>
      <c r="AN197" s="5">
        <v>9.6999999999999993</v>
      </c>
      <c r="AO197" s="5">
        <v>10.9</v>
      </c>
      <c r="AP197" s="5">
        <v>2.5</v>
      </c>
      <c r="AQ197" s="5">
        <v>3.2</v>
      </c>
      <c r="AR197" s="5">
        <v>1026.5</v>
      </c>
      <c r="AS197" s="5">
        <v>0</v>
      </c>
      <c r="AT197" s="5">
        <v>0</v>
      </c>
      <c r="AU197" s="5">
        <v>0</v>
      </c>
      <c r="AZ197">
        <v>11</v>
      </c>
      <c r="BA197">
        <v>11.1</v>
      </c>
      <c r="BB197" s="55">
        <v>0.13055555555555601</v>
      </c>
    </row>
    <row r="198" spans="2:54" x14ac:dyDescent="0.25">
      <c r="B198" s="5">
        <v>1.2</v>
      </c>
      <c r="C198" s="5">
        <v>93</v>
      </c>
      <c r="D198" s="5">
        <v>0.1</v>
      </c>
      <c r="E198" s="5">
        <v>1.2</v>
      </c>
      <c r="F198" s="5">
        <v>1.8</v>
      </c>
      <c r="G198" s="5">
        <v>2.2000000000000002</v>
      </c>
      <c r="H198" s="5">
        <v>1029.0999999999999</v>
      </c>
      <c r="I198" s="5">
        <v>0</v>
      </c>
      <c r="J198" s="5">
        <v>0</v>
      </c>
      <c r="K198" s="5">
        <v>0</v>
      </c>
      <c r="L198" s="5">
        <v>0</v>
      </c>
      <c r="M198" s="5">
        <v>3.4</v>
      </c>
      <c r="N198">
        <v>232</v>
      </c>
      <c r="O198">
        <v>1088</v>
      </c>
      <c r="P198">
        <v>-0.7</v>
      </c>
      <c r="Q198">
        <v>0.2</v>
      </c>
      <c r="R198" s="54">
        <v>0.13125000000000001</v>
      </c>
      <c r="T198" s="91"/>
      <c r="U198" s="94"/>
      <c r="V198" s="90" t="str">
        <f t="shared" si="4"/>
        <v/>
      </c>
      <c r="W198" s="94"/>
      <c r="X198" s="91"/>
      <c r="Z198" s="5"/>
      <c r="AA198"/>
      <c r="AC198" s="373"/>
      <c r="AD198" s="54">
        <v>0.13125000000000001</v>
      </c>
      <c r="AK198" s="307"/>
      <c r="AL198" s="5">
        <v>10.9</v>
      </c>
      <c r="AM198" s="5">
        <v>92</v>
      </c>
      <c r="AN198" s="5">
        <v>9.6999999999999993</v>
      </c>
      <c r="AO198" s="5">
        <v>10.9</v>
      </c>
      <c r="AP198" s="5">
        <v>4.3</v>
      </c>
      <c r="AQ198" s="5">
        <v>4.7</v>
      </c>
      <c r="AR198" s="5">
        <v>1026.4000000000001</v>
      </c>
      <c r="AS198" s="5">
        <v>0</v>
      </c>
      <c r="AT198" s="5">
        <v>0</v>
      </c>
      <c r="AU198" s="5">
        <v>0</v>
      </c>
      <c r="AZ198">
        <v>11</v>
      </c>
      <c r="BA198">
        <v>11.1</v>
      </c>
      <c r="BB198" s="55">
        <v>0.13125000000000001</v>
      </c>
    </row>
    <row r="199" spans="2:54" x14ac:dyDescent="0.25">
      <c r="B199" s="5">
        <v>1.2</v>
      </c>
      <c r="C199" s="5">
        <v>93</v>
      </c>
      <c r="D199" s="5">
        <v>0.1</v>
      </c>
      <c r="E199" s="5">
        <v>1.2</v>
      </c>
      <c r="F199" s="5">
        <v>2.5</v>
      </c>
      <c r="G199" s="5">
        <v>3.2</v>
      </c>
      <c r="H199" s="5">
        <v>1028.9000000000001</v>
      </c>
      <c r="I199" s="5">
        <v>0</v>
      </c>
      <c r="J199" s="5">
        <v>0</v>
      </c>
      <c r="K199" s="5">
        <v>0</v>
      </c>
      <c r="L199" s="5">
        <v>0</v>
      </c>
      <c r="M199" s="5">
        <v>3.4</v>
      </c>
      <c r="N199">
        <v>232</v>
      </c>
      <c r="O199">
        <v>1088</v>
      </c>
      <c r="P199">
        <v>-0.7</v>
      </c>
      <c r="Q199">
        <v>0.2</v>
      </c>
      <c r="R199" s="54">
        <v>0.131944444444444</v>
      </c>
      <c r="T199" s="91"/>
      <c r="U199" s="94"/>
      <c r="V199" s="90" t="str">
        <f t="shared" si="4"/>
        <v/>
      </c>
      <c r="W199" s="94"/>
      <c r="X199" s="91"/>
      <c r="Z199" s="5"/>
      <c r="AA199"/>
      <c r="AC199" s="373"/>
      <c r="AD199" s="54">
        <v>0.131944444444444</v>
      </c>
      <c r="AK199" s="307"/>
      <c r="AL199" s="5">
        <v>10.9</v>
      </c>
      <c r="AM199" s="5">
        <v>92</v>
      </c>
      <c r="AN199" s="5">
        <v>9.6999999999999993</v>
      </c>
      <c r="AO199" s="5">
        <v>10.9</v>
      </c>
      <c r="AP199" s="5">
        <v>2.9</v>
      </c>
      <c r="AQ199" s="5">
        <v>5</v>
      </c>
      <c r="AR199" s="5">
        <v>1026.5999999999999</v>
      </c>
      <c r="AS199" s="5">
        <v>0</v>
      </c>
      <c r="AT199" s="5">
        <v>0</v>
      </c>
      <c r="AU199" s="5">
        <v>0</v>
      </c>
      <c r="AZ199">
        <v>11</v>
      </c>
      <c r="BA199">
        <v>11.1</v>
      </c>
      <c r="BB199" s="55">
        <v>0.131944444444444</v>
      </c>
    </row>
    <row r="200" spans="2:54" x14ac:dyDescent="0.25">
      <c r="B200" s="5">
        <v>1.2</v>
      </c>
      <c r="C200" s="5">
        <v>93</v>
      </c>
      <c r="D200" s="5">
        <v>0.1</v>
      </c>
      <c r="E200" s="5">
        <v>1.2</v>
      </c>
      <c r="F200" s="5">
        <v>2.9</v>
      </c>
      <c r="G200" s="5">
        <v>2.9</v>
      </c>
      <c r="H200" s="5">
        <v>1029</v>
      </c>
      <c r="I200" s="5">
        <v>0</v>
      </c>
      <c r="J200" s="5">
        <v>0</v>
      </c>
      <c r="K200" s="5">
        <v>0</v>
      </c>
      <c r="L200" s="5">
        <v>0</v>
      </c>
      <c r="M200" s="5">
        <v>3.4</v>
      </c>
      <c r="N200">
        <v>232</v>
      </c>
      <c r="O200">
        <v>1088</v>
      </c>
      <c r="P200">
        <v>-0.6</v>
      </c>
      <c r="Q200">
        <v>0.2</v>
      </c>
      <c r="R200" s="54">
        <v>0.132638888888889</v>
      </c>
      <c r="T200" s="91"/>
      <c r="U200" s="94"/>
      <c r="V200" s="90" t="str">
        <f t="shared" si="4"/>
        <v/>
      </c>
      <c r="W200" s="94"/>
      <c r="X200" s="91"/>
      <c r="Z200" s="5"/>
      <c r="AA200"/>
      <c r="AC200" s="373"/>
      <c r="AD200" s="54">
        <v>0.132638888888889</v>
      </c>
      <c r="AK200" s="307"/>
      <c r="AL200" s="5">
        <v>10.9</v>
      </c>
      <c r="AM200" s="5">
        <v>92</v>
      </c>
      <c r="AN200" s="5">
        <v>9.6999999999999993</v>
      </c>
      <c r="AO200" s="5">
        <v>10.9</v>
      </c>
      <c r="AP200" s="5">
        <v>3.2</v>
      </c>
      <c r="AQ200" s="5">
        <v>4.7</v>
      </c>
      <c r="AR200" s="5">
        <v>1026.4000000000001</v>
      </c>
      <c r="AS200" s="5">
        <v>0</v>
      </c>
      <c r="AT200" s="5">
        <v>0</v>
      </c>
      <c r="AU200" s="5">
        <v>0</v>
      </c>
      <c r="AZ200">
        <v>11</v>
      </c>
      <c r="BA200">
        <v>11.1</v>
      </c>
      <c r="BB200" s="55">
        <v>0.132638888888889</v>
      </c>
    </row>
    <row r="201" spans="2:54" x14ac:dyDescent="0.25">
      <c r="B201" s="5">
        <v>1.2</v>
      </c>
      <c r="C201" s="5">
        <v>93</v>
      </c>
      <c r="D201" s="5">
        <v>0.1</v>
      </c>
      <c r="E201" s="5">
        <v>1.2</v>
      </c>
      <c r="F201" s="5">
        <v>0</v>
      </c>
      <c r="G201" s="5">
        <v>2.5</v>
      </c>
      <c r="H201" s="5">
        <v>1028.8</v>
      </c>
      <c r="I201" s="5">
        <v>0</v>
      </c>
      <c r="J201" s="5">
        <v>0</v>
      </c>
      <c r="K201" s="5">
        <v>0</v>
      </c>
      <c r="L201" s="5">
        <v>0</v>
      </c>
      <c r="M201" s="5">
        <v>3.4</v>
      </c>
      <c r="N201">
        <v>232</v>
      </c>
      <c r="O201">
        <v>1088</v>
      </c>
      <c r="P201">
        <v>-0.6</v>
      </c>
      <c r="Q201">
        <v>0.2</v>
      </c>
      <c r="R201" s="54">
        <v>0.133333333333333</v>
      </c>
      <c r="T201" s="91"/>
      <c r="U201" s="94"/>
      <c r="V201" s="90" t="str">
        <f t="shared" si="4"/>
        <v/>
      </c>
      <c r="W201" s="94"/>
      <c r="X201" s="91"/>
      <c r="Z201" s="5"/>
      <c r="AA201"/>
      <c r="AC201" s="373"/>
      <c r="AD201" s="54">
        <v>0.133333333333333</v>
      </c>
      <c r="AK201" s="307"/>
      <c r="AL201" s="5">
        <v>10.9</v>
      </c>
      <c r="AM201" s="5">
        <v>92</v>
      </c>
      <c r="AN201" s="5">
        <v>9.6999999999999993</v>
      </c>
      <c r="AO201" s="5">
        <v>10.9</v>
      </c>
      <c r="AP201" s="5">
        <v>0</v>
      </c>
      <c r="AQ201" s="5">
        <v>2.5</v>
      </c>
      <c r="AR201" s="5">
        <v>1026.3</v>
      </c>
      <c r="AS201" s="5">
        <v>0</v>
      </c>
      <c r="AT201" s="5">
        <v>0</v>
      </c>
      <c r="AU201" s="5">
        <v>0</v>
      </c>
      <c r="AZ201">
        <v>11</v>
      </c>
      <c r="BA201">
        <v>11.1</v>
      </c>
      <c r="BB201" s="55">
        <v>0.133333333333333</v>
      </c>
    </row>
    <row r="202" spans="2:54" x14ac:dyDescent="0.25">
      <c r="B202" s="5">
        <v>1.2</v>
      </c>
      <c r="C202" s="5">
        <v>93</v>
      </c>
      <c r="D202" s="5">
        <v>0.1</v>
      </c>
      <c r="E202" s="5">
        <v>1.2</v>
      </c>
      <c r="F202" s="5">
        <v>3.2</v>
      </c>
      <c r="G202" s="5">
        <v>3.2</v>
      </c>
      <c r="H202" s="5">
        <v>1028.9000000000001</v>
      </c>
      <c r="I202" s="5">
        <v>0</v>
      </c>
      <c r="J202" s="5">
        <v>0</v>
      </c>
      <c r="K202" s="5">
        <v>0</v>
      </c>
      <c r="L202" s="5">
        <v>0</v>
      </c>
      <c r="M202" s="5">
        <v>3.4</v>
      </c>
      <c r="N202">
        <v>232</v>
      </c>
      <c r="O202">
        <v>1088</v>
      </c>
      <c r="P202">
        <v>-0.6</v>
      </c>
      <c r="Q202">
        <v>0.2</v>
      </c>
      <c r="R202" s="54">
        <v>0.134027777777778</v>
      </c>
      <c r="T202" s="91"/>
      <c r="U202" s="94"/>
      <c r="V202" s="90" t="str">
        <f t="shared" si="4"/>
        <v/>
      </c>
      <c r="W202" s="94"/>
      <c r="X202" s="91"/>
      <c r="Z202" s="5"/>
      <c r="AA202"/>
      <c r="AC202" s="373"/>
      <c r="AD202" s="54">
        <v>0.134027777777778</v>
      </c>
      <c r="AK202" s="307"/>
      <c r="AL202" s="5">
        <v>10.9</v>
      </c>
      <c r="AM202" s="5">
        <v>92</v>
      </c>
      <c r="AN202" s="5">
        <v>9.6999999999999993</v>
      </c>
      <c r="AO202" s="5">
        <v>10.9</v>
      </c>
      <c r="AP202" s="5">
        <v>0</v>
      </c>
      <c r="AQ202" s="5">
        <v>2.2000000000000002</v>
      </c>
      <c r="AR202" s="5">
        <v>1026.4000000000001</v>
      </c>
      <c r="AS202" s="5">
        <v>0</v>
      </c>
      <c r="AT202" s="5">
        <v>0</v>
      </c>
      <c r="AU202" s="5">
        <v>0</v>
      </c>
      <c r="AZ202">
        <v>11</v>
      </c>
      <c r="BA202">
        <v>11.1</v>
      </c>
      <c r="BB202" s="55">
        <v>0.134027777777778</v>
      </c>
    </row>
    <row r="203" spans="2:54" x14ac:dyDescent="0.25">
      <c r="B203" s="5">
        <v>1.2</v>
      </c>
      <c r="C203" s="5">
        <v>93</v>
      </c>
      <c r="D203" s="5">
        <v>0.1</v>
      </c>
      <c r="E203" s="5">
        <v>1.2</v>
      </c>
      <c r="F203" s="5">
        <v>0</v>
      </c>
      <c r="G203" s="5">
        <v>2.5</v>
      </c>
      <c r="H203" s="5">
        <v>1029</v>
      </c>
      <c r="I203" s="5">
        <v>0</v>
      </c>
      <c r="J203" s="5">
        <v>0</v>
      </c>
      <c r="K203" s="5">
        <v>0</v>
      </c>
      <c r="L203" s="5">
        <v>0</v>
      </c>
      <c r="M203" s="5">
        <v>3.4</v>
      </c>
      <c r="N203">
        <v>232</v>
      </c>
      <c r="O203">
        <v>1088</v>
      </c>
      <c r="P203">
        <v>-0.6</v>
      </c>
      <c r="Q203">
        <v>0.3</v>
      </c>
      <c r="R203" s="54">
        <v>0.13472222222222199</v>
      </c>
      <c r="T203" s="91"/>
      <c r="U203" s="94"/>
      <c r="V203" s="90" t="str">
        <f t="shared" ref="V203:V266" si="5">IF($K203&gt;0,1,"")</f>
        <v/>
      </c>
      <c r="W203" s="94"/>
      <c r="X203" s="91"/>
      <c r="Z203" s="5"/>
      <c r="AA203"/>
      <c r="AC203" s="373"/>
      <c r="AD203" s="54">
        <v>0.13472222222222199</v>
      </c>
      <c r="AK203" s="307"/>
      <c r="AL203" s="5">
        <v>10.9</v>
      </c>
      <c r="AM203" s="5">
        <v>92</v>
      </c>
      <c r="AN203" s="5">
        <v>9.6999999999999993</v>
      </c>
      <c r="AO203" s="5">
        <v>10.9</v>
      </c>
      <c r="AP203" s="5">
        <v>2.2000000000000002</v>
      </c>
      <c r="AQ203" s="5">
        <v>2.5</v>
      </c>
      <c r="AR203" s="5">
        <v>1026.5999999999999</v>
      </c>
      <c r="AS203" s="5">
        <v>0</v>
      </c>
      <c r="AT203" s="5">
        <v>0</v>
      </c>
      <c r="AU203" s="5">
        <v>0</v>
      </c>
      <c r="AZ203">
        <v>11</v>
      </c>
      <c r="BA203">
        <v>11.1</v>
      </c>
      <c r="BB203" s="55">
        <v>0.13472222222222199</v>
      </c>
    </row>
    <row r="204" spans="2:54" x14ac:dyDescent="0.25">
      <c r="B204" s="5">
        <v>1.2</v>
      </c>
      <c r="C204" s="5">
        <v>93</v>
      </c>
      <c r="D204" s="5">
        <v>0.1</v>
      </c>
      <c r="E204" s="5">
        <v>1.2</v>
      </c>
      <c r="F204" s="5">
        <v>2.2000000000000002</v>
      </c>
      <c r="G204" s="5">
        <v>2.5</v>
      </c>
      <c r="H204" s="5">
        <v>1029</v>
      </c>
      <c r="I204" s="5">
        <v>0</v>
      </c>
      <c r="J204" s="5">
        <v>0</v>
      </c>
      <c r="K204" s="5">
        <v>0</v>
      </c>
      <c r="L204" s="5">
        <v>0</v>
      </c>
      <c r="M204" s="5">
        <v>3.4</v>
      </c>
      <c r="N204">
        <v>232</v>
      </c>
      <c r="O204">
        <v>1088</v>
      </c>
      <c r="P204">
        <v>-0.6</v>
      </c>
      <c r="Q204">
        <v>0.2</v>
      </c>
      <c r="R204" s="54">
        <v>0.13541666666666699</v>
      </c>
      <c r="T204" s="91"/>
      <c r="U204" s="94"/>
      <c r="V204" s="90" t="str">
        <f t="shared" si="5"/>
        <v/>
      </c>
      <c r="W204" s="94"/>
      <c r="X204" s="91"/>
      <c r="Z204" s="5"/>
      <c r="AA204"/>
      <c r="AC204" s="373"/>
      <c r="AD204" s="54">
        <v>0.13541666666666699</v>
      </c>
      <c r="AK204" s="307"/>
      <c r="AL204" s="5">
        <v>10.9</v>
      </c>
      <c r="AM204" s="5">
        <v>92</v>
      </c>
      <c r="AN204" s="5">
        <v>9.6999999999999993</v>
      </c>
      <c r="AO204" s="5">
        <v>10.9</v>
      </c>
      <c r="AP204" s="5">
        <v>0</v>
      </c>
      <c r="AQ204" s="5">
        <v>2.2000000000000002</v>
      </c>
      <c r="AR204" s="5">
        <v>1026.3</v>
      </c>
      <c r="AS204" s="5">
        <v>0</v>
      </c>
      <c r="AT204" s="5">
        <v>0</v>
      </c>
      <c r="AU204" s="5">
        <v>0</v>
      </c>
      <c r="AZ204">
        <v>11</v>
      </c>
      <c r="BA204">
        <v>11.1</v>
      </c>
      <c r="BB204" s="55">
        <v>0.13541666666666699</v>
      </c>
    </row>
    <row r="205" spans="2:54" x14ac:dyDescent="0.25">
      <c r="B205" s="5">
        <v>1.2</v>
      </c>
      <c r="C205" s="5">
        <v>93</v>
      </c>
      <c r="D205" s="5">
        <v>0.1</v>
      </c>
      <c r="E205" s="5">
        <v>1.2</v>
      </c>
      <c r="F205" s="5">
        <v>2.2000000000000002</v>
      </c>
      <c r="G205" s="5">
        <v>2.9</v>
      </c>
      <c r="H205" s="5">
        <v>1028.8</v>
      </c>
      <c r="I205" s="5">
        <v>0</v>
      </c>
      <c r="J205" s="5">
        <v>0</v>
      </c>
      <c r="K205" s="5">
        <v>0</v>
      </c>
      <c r="L205" s="5">
        <v>0</v>
      </c>
      <c r="M205" s="5">
        <v>3.4</v>
      </c>
      <c r="N205">
        <v>232</v>
      </c>
      <c r="O205">
        <v>1088</v>
      </c>
      <c r="P205">
        <v>-0.6</v>
      </c>
      <c r="Q205">
        <v>0.3</v>
      </c>
      <c r="R205" s="54">
        <v>0.13611111111111099</v>
      </c>
      <c r="T205" s="91"/>
      <c r="U205" s="94"/>
      <c r="V205" s="90" t="str">
        <f t="shared" si="5"/>
        <v/>
      </c>
      <c r="W205" s="94"/>
      <c r="X205" s="91"/>
      <c r="Z205" s="5"/>
      <c r="AA205"/>
      <c r="AC205" s="373"/>
      <c r="AD205" s="54">
        <v>0.13611111111111099</v>
      </c>
      <c r="AK205" s="307"/>
      <c r="AL205" s="5">
        <v>10.9</v>
      </c>
      <c r="AM205" s="5">
        <v>92</v>
      </c>
      <c r="AN205" s="5">
        <v>9.6999999999999993</v>
      </c>
      <c r="AO205" s="5">
        <v>10.9</v>
      </c>
      <c r="AP205" s="5">
        <v>0</v>
      </c>
      <c r="AQ205" s="5">
        <v>0</v>
      </c>
      <c r="AR205" s="5">
        <v>1026.5</v>
      </c>
      <c r="AS205" s="5">
        <v>0</v>
      </c>
      <c r="AT205" s="5">
        <v>0</v>
      </c>
      <c r="AU205" s="5">
        <v>0</v>
      </c>
      <c r="AZ205">
        <v>11</v>
      </c>
      <c r="BA205">
        <v>11.1</v>
      </c>
      <c r="BB205" s="55">
        <v>0.13611111111111099</v>
      </c>
    </row>
    <row r="206" spans="2:54" x14ac:dyDescent="0.25">
      <c r="B206" s="5">
        <v>1.2</v>
      </c>
      <c r="C206" s="5">
        <v>93</v>
      </c>
      <c r="D206" s="5">
        <v>0.1</v>
      </c>
      <c r="E206" s="5">
        <v>1.2</v>
      </c>
      <c r="F206" s="5">
        <v>0</v>
      </c>
      <c r="G206" s="5">
        <v>0</v>
      </c>
      <c r="H206" s="5">
        <v>1029</v>
      </c>
      <c r="I206" s="5">
        <v>0</v>
      </c>
      <c r="J206" s="5">
        <v>0</v>
      </c>
      <c r="K206" s="5">
        <v>0</v>
      </c>
      <c r="L206" s="5">
        <v>0</v>
      </c>
      <c r="M206" s="5">
        <v>3.4</v>
      </c>
      <c r="N206">
        <v>232</v>
      </c>
      <c r="O206">
        <v>1088</v>
      </c>
      <c r="P206">
        <v>-0.6</v>
      </c>
      <c r="Q206">
        <v>0.3</v>
      </c>
      <c r="R206" s="54">
        <v>0.13680555555555601</v>
      </c>
      <c r="T206" s="91"/>
      <c r="U206" s="94"/>
      <c r="V206" s="90" t="str">
        <f t="shared" si="5"/>
        <v/>
      </c>
      <c r="W206" s="94"/>
      <c r="X206" s="91"/>
      <c r="Z206" s="5"/>
      <c r="AA206"/>
      <c r="AC206" s="373"/>
      <c r="AD206" s="54">
        <v>0.13680555555555601</v>
      </c>
      <c r="AK206" s="307"/>
      <c r="AL206" s="5">
        <v>10.9</v>
      </c>
      <c r="AM206" s="5">
        <v>92</v>
      </c>
      <c r="AN206" s="5">
        <v>9.6999999999999993</v>
      </c>
      <c r="AO206" s="5">
        <v>10.9</v>
      </c>
      <c r="AP206" s="5">
        <v>0</v>
      </c>
      <c r="AQ206" s="5">
        <v>4</v>
      </c>
      <c r="AR206" s="5">
        <v>1026.3</v>
      </c>
      <c r="AS206" s="5">
        <v>0</v>
      </c>
      <c r="AT206" s="5">
        <v>0</v>
      </c>
      <c r="AU206" s="5">
        <v>0</v>
      </c>
      <c r="AZ206">
        <v>11</v>
      </c>
      <c r="BA206">
        <v>11.1</v>
      </c>
      <c r="BB206" s="55">
        <v>0.13680555555555601</v>
      </c>
    </row>
    <row r="207" spans="2:54" x14ac:dyDescent="0.25">
      <c r="B207" s="5">
        <v>1.2</v>
      </c>
      <c r="C207" s="5">
        <v>93</v>
      </c>
      <c r="D207" s="5">
        <v>0.1</v>
      </c>
      <c r="E207" s="5">
        <v>1.2</v>
      </c>
      <c r="F207" s="5">
        <v>0</v>
      </c>
      <c r="G207" s="5">
        <v>0</v>
      </c>
      <c r="H207" s="5">
        <v>1028.8</v>
      </c>
      <c r="I207" s="5">
        <v>0</v>
      </c>
      <c r="J207" s="5">
        <v>0</v>
      </c>
      <c r="K207" s="5">
        <v>0</v>
      </c>
      <c r="L207" s="5">
        <v>0</v>
      </c>
      <c r="M207" s="5">
        <v>3.4</v>
      </c>
      <c r="N207">
        <v>232</v>
      </c>
      <c r="O207">
        <v>1088</v>
      </c>
      <c r="P207">
        <v>-0.6</v>
      </c>
      <c r="Q207">
        <v>0.3</v>
      </c>
      <c r="R207" s="54">
        <v>0.13750000000000001</v>
      </c>
      <c r="T207" s="91"/>
      <c r="U207" s="94"/>
      <c r="V207" s="90" t="str">
        <f t="shared" si="5"/>
        <v/>
      </c>
      <c r="W207" s="94"/>
      <c r="X207" s="91"/>
      <c r="Z207" s="5"/>
      <c r="AA207"/>
      <c r="AC207" s="373"/>
      <c r="AD207" s="54">
        <v>0.13750000000000001</v>
      </c>
      <c r="AK207" s="307"/>
      <c r="AL207" s="5">
        <v>10.9</v>
      </c>
      <c r="AM207" s="5">
        <v>92</v>
      </c>
      <c r="AN207" s="5">
        <v>9.6999999999999993</v>
      </c>
      <c r="AO207" s="5">
        <v>10.9</v>
      </c>
      <c r="AP207" s="5">
        <v>1.8</v>
      </c>
      <c r="AQ207" s="5">
        <v>3.2</v>
      </c>
      <c r="AR207" s="5">
        <v>1026.5</v>
      </c>
      <c r="AS207" s="5">
        <v>0</v>
      </c>
      <c r="AT207" s="5">
        <v>0</v>
      </c>
      <c r="AU207" s="5">
        <v>0</v>
      </c>
      <c r="AZ207">
        <v>11</v>
      </c>
      <c r="BA207">
        <v>11.1</v>
      </c>
      <c r="BB207" s="55">
        <v>0.13750000000000001</v>
      </c>
    </row>
    <row r="208" spans="2:54" x14ac:dyDescent="0.25">
      <c r="B208" s="5">
        <v>1.2</v>
      </c>
      <c r="C208" s="5">
        <v>93</v>
      </c>
      <c r="D208" s="5">
        <v>0.1</v>
      </c>
      <c r="E208" s="5">
        <v>1.2</v>
      </c>
      <c r="F208" s="5">
        <v>0</v>
      </c>
      <c r="G208" s="5">
        <v>0</v>
      </c>
      <c r="H208" s="5">
        <v>1028.9000000000001</v>
      </c>
      <c r="I208" s="5">
        <v>0</v>
      </c>
      <c r="J208" s="5">
        <v>0</v>
      </c>
      <c r="K208" s="5">
        <v>0</v>
      </c>
      <c r="L208" s="5">
        <v>0</v>
      </c>
      <c r="M208" s="5">
        <v>3.4</v>
      </c>
      <c r="N208">
        <v>232</v>
      </c>
      <c r="O208">
        <v>1088</v>
      </c>
      <c r="P208">
        <v>-0.6</v>
      </c>
      <c r="Q208">
        <v>0.3</v>
      </c>
      <c r="R208" s="54">
        <v>0.13819444444444401</v>
      </c>
      <c r="T208" s="91"/>
      <c r="U208" s="94"/>
      <c r="V208" s="90" t="str">
        <f t="shared" si="5"/>
        <v/>
      </c>
      <c r="W208" s="94"/>
      <c r="X208" s="91"/>
      <c r="Z208" s="5"/>
      <c r="AA208"/>
      <c r="AC208" s="373"/>
      <c r="AD208" s="54">
        <v>0.13819444444444401</v>
      </c>
      <c r="AK208" s="307"/>
      <c r="AL208" s="5">
        <v>10.9</v>
      </c>
      <c r="AM208" s="5">
        <v>92</v>
      </c>
      <c r="AN208" s="5">
        <v>9.6999999999999993</v>
      </c>
      <c r="AO208" s="5">
        <v>10.9</v>
      </c>
      <c r="AP208" s="5">
        <v>0</v>
      </c>
      <c r="AQ208" s="5">
        <v>2.5</v>
      </c>
      <c r="AR208" s="5">
        <v>1026.5</v>
      </c>
      <c r="AS208" s="5">
        <v>0</v>
      </c>
      <c r="AT208" s="5">
        <v>0</v>
      </c>
      <c r="AU208" s="5">
        <v>0</v>
      </c>
      <c r="AZ208">
        <v>11</v>
      </c>
      <c r="BA208">
        <v>11.1</v>
      </c>
      <c r="BB208" s="55">
        <v>0.13819444444444401</v>
      </c>
    </row>
    <row r="209" spans="2:54" x14ac:dyDescent="0.25">
      <c r="B209" s="5">
        <v>1.1000000000000001</v>
      </c>
      <c r="C209" s="5">
        <v>93</v>
      </c>
      <c r="D209" s="5">
        <v>0</v>
      </c>
      <c r="E209" s="5">
        <v>1.1000000000000001</v>
      </c>
      <c r="F209" s="5">
        <v>2.9</v>
      </c>
      <c r="G209" s="5">
        <v>2.9</v>
      </c>
      <c r="H209" s="5">
        <v>1029</v>
      </c>
      <c r="I209" s="5">
        <v>0</v>
      </c>
      <c r="J209" s="5">
        <v>0</v>
      </c>
      <c r="K209" s="5">
        <v>0</v>
      </c>
      <c r="L209" s="5">
        <v>0</v>
      </c>
      <c r="M209" s="5">
        <v>3.4</v>
      </c>
      <c r="N209">
        <v>232</v>
      </c>
      <c r="O209">
        <v>1088</v>
      </c>
      <c r="P209">
        <v>-0.6</v>
      </c>
      <c r="Q209">
        <v>0.3</v>
      </c>
      <c r="R209" s="54">
        <v>0.13888888888888901</v>
      </c>
      <c r="T209" s="91"/>
      <c r="U209" s="94"/>
      <c r="V209" s="90" t="str">
        <f t="shared" si="5"/>
        <v/>
      </c>
      <c r="W209" s="94"/>
      <c r="X209" s="91"/>
      <c r="Z209" s="5"/>
      <c r="AA209"/>
      <c r="AC209" s="373"/>
      <c r="AD209" s="54">
        <v>0.13888888888888901</v>
      </c>
      <c r="AK209" s="307"/>
      <c r="AL209" s="5">
        <v>10.9</v>
      </c>
      <c r="AM209" s="5">
        <v>92</v>
      </c>
      <c r="AN209" s="5">
        <v>9.6999999999999993</v>
      </c>
      <c r="AO209" s="5">
        <v>10.9</v>
      </c>
      <c r="AP209" s="5">
        <v>0</v>
      </c>
      <c r="AQ209" s="5">
        <v>2.9</v>
      </c>
      <c r="AR209" s="5">
        <v>1026.5</v>
      </c>
      <c r="AS209" s="5">
        <v>0</v>
      </c>
      <c r="AT209" s="5">
        <v>0</v>
      </c>
      <c r="AU209" s="5">
        <v>0</v>
      </c>
      <c r="AZ209">
        <v>11</v>
      </c>
      <c r="BA209">
        <v>11.1</v>
      </c>
      <c r="BB209" s="55">
        <v>0.13888888888888901</v>
      </c>
    </row>
    <row r="210" spans="2:54" x14ac:dyDescent="0.25">
      <c r="B210" s="5">
        <v>1.1000000000000001</v>
      </c>
      <c r="C210" s="5">
        <v>93</v>
      </c>
      <c r="D210" s="5">
        <v>0</v>
      </c>
      <c r="E210" s="5">
        <v>1.1000000000000001</v>
      </c>
      <c r="F210" s="5">
        <v>0</v>
      </c>
      <c r="G210" s="5">
        <v>1.8</v>
      </c>
      <c r="H210" s="5">
        <v>1029</v>
      </c>
      <c r="I210" s="5">
        <v>0</v>
      </c>
      <c r="J210" s="5">
        <v>0</v>
      </c>
      <c r="K210" s="5">
        <v>0</v>
      </c>
      <c r="L210" s="5">
        <v>0</v>
      </c>
      <c r="M210" s="5">
        <v>3.4</v>
      </c>
      <c r="N210">
        <v>232</v>
      </c>
      <c r="O210">
        <v>1088</v>
      </c>
      <c r="P210">
        <v>-0.7</v>
      </c>
      <c r="Q210">
        <v>0.2</v>
      </c>
      <c r="R210" s="54">
        <v>0.139583333333333</v>
      </c>
      <c r="T210" s="91"/>
      <c r="U210" s="94"/>
      <c r="V210" s="90" t="str">
        <f t="shared" si="5"/>
        <v/>
      </c>
      <c r="W210" s="94"/>
      <c r="X210" s="91"/>
      <c r="Z210" s="5"/>
      <c r="AA210"/>
      <c r="AC210" s="373"/>
      <c r="AD210" s="54">
        <v>0.139583333333333</v>
      </c>
      <c r="AK210" s="307"/>
      <c r="AL210" s="5">
        <v>10.9</v>
      </c>
      <c r="AM210" s="5">
        <v>92</v>
      </c>
      <c r="AN210" s="5">
        <v>9.6999999999999993</v>
      </c>
      <c r="AO210" s="5">
        <v>10.9</v>
      </c>
      <c r="AP210" s="5">
        <v>0</v>
      </c>
      <c r="AQ210" s="5">
        <v>5.8</v>
      </c>
      <c r="AR210" s="5">
        <v>1026.4000000000001</v>
      </c>
      <c r="AS210" s="5">
        <v>0</v>
      </c>
      <c r="AT210" s="5">
        <v>0</v>
      </c>
      <c r="AU210" s="5">
        <v>0</v>
      </c>
      <c r="AZ210">
        <v>10.9</v>
      </c>
      <c r="BA210">
        <v>11.1</v>
      </c>
      <c r="BB210" s="55">
        <v>0.139583333333333</v>
      </c>
    </row>
    <row r="211" spans="2:54" x14ac:dyDescent="0.25">
      <c r="B211" s="5">
        <v>1.1000000000000001</v>
      </c>
      <c r="C211" s="5">
        <v>93</v>
      </c>
      <c r="D211" s="5">
        <v>0</v>
      </c>
      <c r="E211" s="5">
        <v>1.1000000000000001</v>
      </c>
      <c r="F211" s="5">
        <v>1.8</v>
      </c>
      <c r="G211" s="5">
        <v>2.2000000000000002</v>
      </c>
      <c r="H211" s="5">
        <v>1029</v>
      </c>
      <c r="I211" s="5">
        <v>0</v>
      </c>
      <c r="J211" s="5">
        <v>0</v>
      </c>
      <c r="K211" s="5">
        <v>0</v>
      </c>
      <c r="L211" s="5">
        <v>0</v>
      </c>
      <c r="M211" s="5">
        <v>3.4</v>
      </c>
      <c r="N211">
        <v>232</v>
      </c>
      <c r="O211">
        <v>1088</v>
      </c>
      <c r="P211">
        <v>-0.7</v>
      </c>
      <c r="Q211">
        <v>0.2</v>
      </c>
      <c r="R211" s="54">
        <v>0.140277777777778</v>
      </c>
      <c r="T211" s="91"/>
      <c r="U211" s="94"/>
      <c r="V211" s="90" t="str">
        <f t="shared" si="5"/>
        <v/>
      </c>
      <c r="W211" s="94"/>
      <c r="X211" s="91"/>
      <c r="Z211" s="5"/>
      <c r="AA211"/>
      <c r="AC211" s="373"/>
      <c r="AD211" s="54">
        <v>0.140277777777778</v>
      </c>
      <c r="AK211" s="307"/>
      <c r="AL211" s="5">
        <v>10.9</v>
      </c>
      <c r="AM211" s="5">
        <v>92</v>
      </c>
      <c r="AN211" s="5">
        <v>9.6999999999999993</v>
      </c>
      <c r="AO211" s="5">
        <v>10.9</v>
      </c>
      <c r="AP211" s="5">
        <v>0</v>
      </c>
      <c r="AQ211" s="5">
        <v>2.9</v>
      </c>
      <c r="AR211" s="5">
        <v>1026.5</v>
      </c>
      <c r="AS211" s="5">
        <v>0</v>
      </c>
      <c r="AT211" s="5">
        <v>0</v>
      </c>
      <c r="AU211" s="5">
        <v>0</v>
      </c>
      <c r="AZ211">
        <v>10.9</v>
      </c>
      <c r="BA211">
        <v>11</v>
      </c>
      <c r="BB211" s="55">
        <v>0.140277777777778</v>
      </c>
    </row>
    <row r="212" spans="2:54" x14ac:dyDescent="0.25">
      <c r="B212" s="5">
        <v>1.1000000000000001</v>
      </c>
      <c r="C212" s="5">
        <v>93</v>
      </c>
      <c r="D212" s="5">
        <v>0</v>
      </c>
      <c r="E212" s="5">
        <v>1.1000000000000001</v>
      </c>
      <c r="F212" s="5">
        <v>2.5</v>
      </c>
      <c r="G212" s="5">
        <v>3.2</v>
      </c>
      <c r="H212" s="5">
        <v>1029.2</v>
      </c>
      <c r="I212" s="5">
        <v>0</v>
      </c>
      <c r="J212" s="5">
        <v>0</v>
      </c>
      <c r="K212" s="5">
        <v>0</v>
      </c>
      <c r="L212" s="5">
        <v>0</v>
      </c>
      <c r="M212" s="5">
        <v>3.4</v>
      </c>
      <c r="N212">
        <v>232</v>
      </c>
      <c r="O212">
        <v>1088</v>
      </c>
      <c r="P212">
        <v>-0.7</v>
      </c>
      <c r="Q212">
        <v>0.2</v>
      </c>
      <c r="R212" s="54">
        <v>0.140972222222222</v>
      </c>
      <c r="T212" s="91"/>
      <c r="U212" s="94"/>
      <c r="V212" s="90" t="str">
        <f t="shared" si="5"/>
        <v/>
      </c>
      <c r="W212" s="94"/>
      <c r="X212" s="91"/>
      <c r="Z212" s="5"/>
      <c r="AA212"/>
      <c r="AC212" s="373"/>
      <c r="AD212" s="54">
        <v>0.140972222222222</v>
      </c>
      <c r="AK212" s="307"/>
      <c r="AL212" s="5">
        <v>10.8</v>
      </c>
      <c r="AM212" s="5">
        <v>92</v>
      </c>
      <c r="AN212" s="5">
        <v>9.6</v>
      </c>
      <c r="AO212" s="5">
        <v>10.8</v>
      </c>
      <c r="AP212" s="5">
        <v>0</v>
      </c>
      <c r="AQ212" s="5">
        <v>2.2000000000000002</v>
      </c>
      <c r="AR212" s="5">
        <v>1026.3</v>
      </c>
      <c r="AS212" s="5">
        <v>0</v>
      </c>
      <c r="AT212" s="5">
        <v>0</v>
      </c>
      <c r="AU212" s="5">
        <v>0</v>
      </c>
      <c r="AZ212">
        <v>10.9</v>
      </c>
      <c r="BA212">
        <v>11</v>
      </c>
      <c r="BB212" s="55">
        <v>0.140972222222222</v>
      </c>
    </row>
    <row r="213" spans="2:54" x14ac:dyDescent="0.25">
      <c r="B213" s="5">
        <v>1.1000000000000001</v>
      </c>
      <c r="C213" s="5">
        <v>93</v>
      </c>
      <c r="D213" s="5">
        <v>0</v>
      </c>
      <c r="E213" s="5">
        <v>1.1000000000000001</v>
      </c>
      <c r="F213" s="5">
        <v>0</v>
      </c>
      <c r="G213" s="5">
        <v>2.9</v>
      </c>
      <c r="H213" s="5">
        <v>1029</v>
      </c>
      <c r="I213" s="5">
        <v>0</v>
      </c>
      <c r="J213" s="5">
        <v>0</v>
      </c>
      <c r="K213" s="5">
        <v>0</v>
      </c>
      <c r="L213" s="5">
        <v>0</v>
      </c>
      <c r="M213" s="5">
        <v>3.4</v>
      </c>
      <c r="N213">
        <v>232</v>
      </c>
      <c r="O213">
        <v>1088</v>
      </c>
      <c r="P213">
        <v>-0.7</v>
      </c>
      <c r="Q213">
        <v>0.2</v>
      </c>
      <c r="R213" s="54">
        <v>0.141666666666667</v>
      </c>
      <c r="T213" s="91"/>
      <c r="U213" s="94"/>
      <c r="V213" s="90" t="str">
        <f t="shared" si="5"/>
        <v/>
      </c>
      <c r="W213" s="94"/>
      <c r="X213" s="91"/>
      <c r="Z213" s="5"/>
      <c r="AA213"/>
      <c r="AC213" s="373"/>
      <c r="AD213" s="54">
        <v>0.141666666666667</v>
      </c>
      <c r="AK213" s="307"/>
      <c r="AL213" s="5">
        <v>10.8</v>
      </c>
      <c r="AM213" s="5">
        <v>92</v>
      </c>
      <c r="AN213" s="5">
        <v>9.6</v>
      </c>
      <c r="AO213" s="5">
        <v>10.8</v>
      </c>
      <c r="AP213" s="5">
        <v>0</v>
      </c>
      <c r="AQ213" s="5">
        <v>2.9</v>
      </c>
      <c r="AR213" s="5">
        <v>1026.5999999999999</v>
      </c>
      <c r="AS213" s="5">
        <v>0</v>
      </c>
      <c r="AT213" s="5">
        <v>0</v>
      </c>
      <c r="AU213" s="5">
        <v>0</v>
      </c>
      <c r="AZ213">
        <v>10.9</v>
      </c>
      <c r="BA213">
        <v>11</v>
      </c>
      <c r="BB213" s="55">
        <v>0.141666666666667</v>
      </c>
    </row>
    <row r="214" spans="2:54" x14ac:dyDescent="0.25">
      <c r="B214" s="5">
        <v>1.1000000000000001</v>
      </c>
      <c r="C214" s="5">
        <v>93</v>
      </c>
      <c r="D214" s="5">
        <v>0</v>
      </c>
      <c r="E214" s="5">
        <v>1.1000000000000001</v>
      </c>
      <c r="F214" s="5">
        <v>0</v>
      </c>
      <c r="G214" s="5">
        <v>1.8</v>
      </c>
      <c r="H214" s="5">
        <v>1029</v>
      </c>
      <c r="I214" s="5">
        <v>0</v>
      </c>
      <c r="J214" s="5">
        <v>0</v>
      </c>
      <c r="K214" s="5">
        <v>0</v>
      </c>
      <c r="L214" s="5">
        <v>0</v>
      </c>
      <c r="M214" s="5">
        <v>3.4</v>
      </c>
      <c r="N214">
        <v>232</v>
      </c>
      <c r="O214">
        <v>1088</v>
      </c>
      <c r="P214">
        <v>-0.7</v>
      </c>
      <c r="Q214">
        <v>0.2</v>
      </c>
      <c r="R214" s="54">
        <v>0.14236111111111099</v>
      </c>
      <c r="T214" s="91"/>
      <c r="U214" s="94"/>
      <c r="V214" s="90" t="str">
        <f t="shared" si="5"/>
        <v/>
      </c>
      <c r="W214" s="94"/>
      <c r="X214" s="91"/>
      <c r="Z214" s="5"/>
      <c r="AA214"/>
      <c r="AC214" s="373"/>
      <c r="AD214" s="54">
        <v>0.14236111111111099</v>
      </c>
      <c r="AK214" s="307"/>
      <c r="AL214" s="5">
        <v>10.8</v>
      </c>
      <c r="AM214" s="5">
        <v>92</v>
      </c>
      <c r="AN214" s="5">
        <v>9.6</v>
      </c>
      <c r="AO214" s="5">
        <v>10.8</v>
      </c>
      <c r="AP214" s="5">
        <v>1.8</v>
      </c>
      <c r="AQ214" s="5">
        <v>2.5</v>
      </c>
      <c r="AR214" s="5">
        <v>1026.4000000000001</v>
      </c>
      <c r="AS214" s="5">
        <v>0</v>
      </c>
      <c r="AT214" s="5">
        <v>0</v>
      </c>
      <c r="AU214" s="5">
        <v>0</v>
      </c>
      <c r="AZ214">
        <v>10.9</v>
      </c>
      <c r="BA214">
        <v>11</v>
      </c>
      <c r="BB214" s="55">
        <v>0.14236111111111099</v>
      </c>
    </row>
    <row r="215" spans="2:54" x14ac:dyDescent="0.25">
      <c r="B215" s="5">
        <v>1.1000000000000001</v>
      </c>
      <c r="C215" s="5">
        <v>93</v>
      </c>
      <c r="D215" s="5">
        <v>0</v>
      </c>
      <c r="E215" s="5">
        <v>1.1000000000000001</v>
      </c>
      <c r="F215" s="5">
        <v>2.2000000000000002</v>
      </c>
      <c r="G215" s="5">
        <v>3.6</v>
      </c>
      <c r="H215" s="5">
        <v>1029</v>
      </c>
      <c r="I215" s="5">
        <v>0</v>
      </c>
      <c r="J215" s="5">
        <v>0</v>
      </c>
      <c r="K215" s="5">
        <v>0</v>
      </c>
      <c r="L215" s="5">
        <v>0</v>
      </c>
      <c r="M215" s="5">
        <v>3.4</v>
      </c>
      <c r="N215">
        <v>232</v>
      </c>
      <c r="O215">
        <v>1088</v>
      </c>
      <c r="P215">
        <v>-0.7</v>
      </c>
      <c r="Q215">
        <v>0.2</v>
      </c>
      <c r="R215" s="54">
        <v>0.14305555555555599</v>
      </c>
      <c r="T215" s="91"/>
      <c r="U215" s="94"/>
      <c r="V215" s="90" t="str">
        <f t="shared" si="5"/>
        <v/>
      </c>
      <c r="W215" s="94"/>
      <c r="X215" s="91"/>
      <c r="Z215" s="5"/>
      <c r="AA215"/>
      <c r="AC215" s="373"/>
      <c r="AD215" s="54">
        <v>0.14305555555555599</v>
      </c>
      <c r="AK215" s="307"/>
      <c r="AL215" s="5">
        <v>10.8</v>
      </c>
      <c r="AM215" s="5">
        <v>92</v>
      </c>
      <c r="AN215" s="5">
        <v>9.6</v>
      </c>
      <c r="AO215" s="5">
        <v>10.8</v>
      </c>
      <c r="AP215" s="5">
        <v>2.2000000000000002</v>
      </c>
      <c r="AQ215" s="5">
        <v>3.6</v>
      </c>
      <c r="AR215" s="5">
        <v>1026.5</v>
      </c>
      <c r="AS215" s="5">
        <v>0</v>
      </c>
      <c r="AT215" s="5">
        <v>0</v>
      </c>
      <c r="AU215" s="5">
        <v>0</v>
      </c>
      <c r="AZ215">
        <v>10.9</v>
      </c>
      <c r="BA215">
        <v>11</v>
      </c>
      <c r="BB215" s="55">
        <v>0.14305555555555599</v>
      </c>
    </row>
    <row r="216" spans="2:54" x14ac:dyDescent="0.25">
      <c r="B216" s="5">
        <v>1.1000000000000001</v>
      </c>
      <c r="C216" s="5">
        <v>93</v>
      </c>
      <c r="D216" s="5">
        <v>0</v>
      </c>
      <c r="E216" s="5">
        <v>1.1000000000000001</v>
      </c>
      <c r="F216" s="5">
        <v>0</v>
      </c>
      <c r="G216" s="5">
        <v>2.2000000000000002</v>
      </c>
      <c r="H216" s="5">
        <v>1029</v>
      </c>
      <c r="I216" s="5">
        <v>0</v>
      </c>
      <c r="J216" s="5">
        <v>0</v>
      </c>
      <c r="K216" s="5">
        <v>0</v>
      </c>
      <c r="L216" s="5">
        <v>0</v>
      </c>
      <c r="M216" s="5">
        <v>3.4</v>
      </c>
      <c r="N216">
        <v>232</v>
      </c>
      <c r="O216">
        <v>1088</v>
      </c>
      <c r="P216">
        <v>-0.7</v>
      </c>
      <c r="Q216">
        <v>0.2</v>
      </c>
      <c r="R216" s="54">
        <v>0.14374999999999999</v>
      </c>
      <c r="T216" s="91"/>
      <c r="U216" s="94"/>
      <c r="V216" s="90" t="str">
        <f t="shared" si="5"/>
        <v/>
      </c>
      <c r="W216" s="94"/>
      <c r="X216" s="91"/>
      <c r="Z216" s="5"/>
      <c r="AA216"/>
      <c r="AC216" s="373"/>
      <c r="AD216" s="54">
        <v>0.14374999999999999</v>
      </c>
      <c r="AK216" s="307"/>
      <c r="AL216" s="5">
        <v>10.8</v>
      </c>
      <c r="AM216" s="5">
        <v>92</v>
      </c>
      <c r="AN216" s="5">
        <v>9.6</v>
      </c>
      <c r="AO216" s="5">
        <v>10.8</v>
      </c>
      <c r="AP216" s="5">
        <v>4</v>
      </c>
      <c r="AQ216" s="5">
        <v>4.3</v>
      </c>
      <c r="AR216" s="5">
        <v>1026.5999999999999</v>
      </c>
      <c r="AS216" s="5">
        <v>0</v>
      </c>
      <c r="AT216" s="5">
        <v>0</v>
      </c>
      <c r="AU216" s="5">
        <v>0</v>
      </c>
      <c r="AZ216">
        <v>10.9</v>
      </c>
      <c r="BA216">
        <v>11</v>
      </c>
      <c r="BB216" s="55">
        <v>0.14374999999999999</v>
      </c>
    </row>
    <row r="217" spans="2:54" x14ac:dyDescent="0.25">
      <c r="B217" s="5">
        <v>1.1000000000000001</v>
      </c>
      <c r="C217" s="5">
        <v>93</v>
      </c>
      <c r="D217" s="5">
        <v>0</v>
      </c>
      <c r="E217" s="5">
        <v>1.1000000000000001</v>
      </c>
      <c r="F217" s="5">
        <v>0</v>
      </c>
      <c r="G217" s="5">
        <v>1.8</v>
      </c>
      <c r="H217" s="5">
        <v>1028.9000000000001</v>
      </c>
      <c r="I217" s="5">
        <v>0</v>
      </c>
      <c r="J217" s="5">
        <v>0</v>
      </c>
      <c r="K217" s="5">
        <v>0</v>
      </c>
      <c r="L217" s="5">
        <v>0</v>
      </c>
      <c r="M217" s="5">
        <v>3.4</v>
      </c>
      <c r="N217">
        <v>232</v>
      </c>
      <c r="O217">
        <v>1088</v>
      </c>
      <c r="P217">
        <v>-0.7</v>
      </c>
      <c r="Q217">
        <v>0.1</v>
      </c>
      <c r="R217" s="54">
        <v>0.14444444444444399</v>
      </c>
      <c r="T217" s="91"/>
      <c r="U217" s="94"/>
      <c r="V217" s="90" t="str">
        <f t="shared" si="5"/>
        <v/>
      </c>
      <c r="W217" s="94"/>
      <c r="X217" s="91"/>
      <c r="Z217" s="5"/>
      <c r="AA217"/>
      <c r="AC217" s="373"/>
      <c r="AD217" s="54">
        <v>0.14444444444444399</v>
      </c>
      <c r="AK217" s="307"/>
      <c r="AL217" s="5">
        <v>10.8</v>
      </c>
      <c r="AM217" s="5">
        <v>92</v>
      </c>
      <c r="AN217" s="5">
        <v>9.6</v>
      </c>
      <c r="AO217" s="5">
        <v>10.8</v>
      </c>
      <c r="AP217" s="5">
        <v>0</v>
      </c>
      <c r="AQ217" s="5">
        <v>0</v>
      </c>
      <c r="AR217" s="5">
        <v>1026.5</v>
      </c>
      <c r="AS217" s="5">
        <v>0</v>
      </c>
      <c r="AT217" s="5">
        <v>0</v>
      </c>
      <c r="AU217" s="5">
        <v>0</v>
      </c>
      <c r="AZ217">
        <v>10.9</v>
      </c>
      <c r="BA217">
        <v>11</v>
      </c>
      <c r="BB217" s="55">
        <v>0.14444444444444399</v>
      </c>
    </row>
    <row r="218" spans="2:54" x14ac:dyDescent="0.25">
      <c r="B218" s="5">
        <v>1</v>
      </c>
      <c r="C218" s="5">
        <v>93</v>
      </c>
      <c r="D218" s="5">
        <v>-0.1</v>
      </c>
      <c r="E218" s="5">
        <v>1</v>
      </c>
      <c r="F218" s="5">
        <v>0</v>
      </c>
      <c r="G218" s="5">
        <v>0</v>
      </c>
      <c r="H218" s="5">
        <v>1028.9000000000001</v>
      </c>
      <c r="I218" s="5">
        <v>0</v>
      </c>
      <c r="J218" s="5">
        <v>0</v>
      </c>
      <c r="K218" s="5">
        <v>0</v>
      </c>
      <c r="L218" s="5">
        <v>0</v>
      </c>
      <c r="M218" s="5">
        <v>3.4</v>
      </c>
      <c r="N218">
        <v>232</v>
      </c>
      <c r="O218">
        <v>1088</v>
      </c>
      <c r="P218">
        <v>-0.7</v>
      </c>
      <c r="Q218">
        <v>0.1</v>
      </c>
      <c r="R218" s="54">
        <v>0.14513888888888901</v>
      </c>
      <c r="T218" s="91"/>
      <c r="U218" s="94"/>
      <c r="V218" s="90" t="str">
        <f t="shared" si="5"/>
        <v/>
      </c>
      <c r="W218" s="94"/>
      <c r="X218" s="91"/>
      <c r="Z218" s="5"/>
      <c r="AA218"/>
      <c r="AC218" s="373"/>
      <c r="AD218" s="54">
        <v>0.14513888888888901</v>
      </c>
      <c r="AK218" s="307"/>
      <c r="AL218" s="5">
        <v>10.8</v>
      </c>
      <c r="AM218" s="5">
        <v>92</v>
      </c>
      <c r="AN218" s="5">
        <v>9.6</v>
      </c>
      <c r="AO218" s="5">
        <v>10.8</v>
      </c>
      <c r="AP218" s="5">
        <v>0</v>
      </c>
      <c r="AQ218" s="5">
        <v>3.2</v>
      </c>
      <c r="AR218" s="5">
        <v>1026.4000000000001</v>
      </c>
      <c r="AS218" s="5">
        <v>0</v>
      </c>
      <c r="AT218" s="5">
        <v>0</v>
      </c>
      <c r="AU218" s="5">
        <v>0</v>
      </c>
      <c r="AZ218">
        <v>10.8</v>
      </c>
      <c r="BA218">
        <v>11</v>
      </c>
      <c r="BB218" s="55">
        <v>0.14513888888888901</v>
      </c>
    </row>
    <row r="219" spans="2:54" x14ac:dyDescent="0.25">
      <c r="B219" s="5">
        <v>1</v>
      </c>
      <c r="C219" s="5">
        <v>93</v>
      </c>
      <c r="D219" s="5">
        <v>-0.1</v>
      </c>
      <c r="E219" s="5">
        <v>1</v>
      </c>
      <c r="F219" s="5">
        <v>0</v>
      </c>
      <c r="G219" s="5">
        <v>2.5</v>
      </c>
      <c r="H219" s="5">
        <v>1029</v>
      </c>
      <c r="I219" s="5">
        <v>0</v>
      </c>
      <c r="J219" s="5">
        <v>0</v>
      </c>
      <c r="K219" s="5">
        <v>0</v>
      </c>
      <c r="L219" s="5">
        <v>0</v>
      </c>
      <c r="M219" s="5">
        <v>3.4</v>
      </c>
      <c r="N219">
        <v>232</v>
      </c>
      <c r="O219">
        <v>1088</v>
      </c>
      <c r="P219">
        <v>-0.7</v>
      </c>
      <c r="Q219">
        <v>0.1</v>
      </c>
      <c r="R219" s="54">
        <v>0.14583333333333301</v>
      </c>
      <c r="T219" s="91"/>
      <c r="U219" s="94"/>
      <c r="V219" s="90" t="str">
        <f t="shared" si="5"/>
        <v/>
      </c>
      <c r="W219" s="94"/>
      <c r="X219" s="91"/>
      <c r="Z219" s="5"/>
      <c r="AA219"/>
      <c r="AC219" s="373"/>
      <c r="AD219" s="54">
        <v>0.14583333333333301</v>
      </c>
      <c r="AK219" s="307"/>
      <c r="AL219" s="5">
        <v>10.8</v>
      </c>
      <c r="AM219" s="5">
        <v>92</v>
      </c>
      <c r="AN219" s="5">
        <v>9.6</v>
      </c>
      <c r="AO219" s="5">
        <v>10.8</v>
      </c>
      <c r="AP219" s="5">
        <v>2.9</v>
      </c>
      <c r="AQ219" s="5">
        <v>4</v>
      </c>
      <c r="AR219" s="5">
        <v>1026.5999999999999</v>
      </c>
      <c r="AS219" s="5">
        <v>0</v>
      </c>
      <c r="AT219" s="5">
        <v>0</v>
      </c>
      <c r="AU219" s="5">
        <v>0</v>
      </c>
      <c r="AZ219">
        <v>10.8</v>
      </c>
      <c r="BA219">
        <v>11</v>
      </c>
      <c r="BB219" s="55">
        <v>0.14583333333333301</v>
      </c>
    </row>
    <row r="220" spans="2:54" x14ac:dyDescent="0.25">
      <c r="B220" s="5">
        <v>0.9</v>
      </c>
      <c r="C220" s="5">
        <v>93</v>
      </c>
      <c r="D220" s="5">
        <v>-0.2</v>
      </c>
      <c r="E220" s="5">
        <v>0.9</v>
      </c>
      <c r="F220" s="5">
        <v>0</v>
      </c>
      <c r="G220" s="5">
        <v>1.8</v>
      </c>
      <c r="H220" s="5">
        <v>1029.0999999999999</v>
      </c>
      <c r="I220" s="5">
        <v>0</v>
      </c>
      <c r="J220" s="5">
        <v>0</v>
      </c>
      <c r="K220" s="5">
        <v>0</v>
      </c>
      <c r="L220" s="5">
        <v>0</v>
      </c>
      <c r="M220" s="5">
        <v>3.4</v>
      </c>
      <c r="N220">
        <v>232</v>
      </c>
      <c r="O220">
        <v>1088</v>
      </c>
      <c r="P220">
        <v>-0.7</v>
      </c>
      <c r="Q220">
        <v>0.1</v>
      </c>
      <c r="R220" s="54">
        <v>0.14652777777777801</v>
      </c>
      <c r="T220" s="91"/>
      <c r="U220" s="94"/>
      <c r="V220" s="90" t="str">
        <f t="shared" si="5"/>
        <v/>
      </c>
      <c r="W220" s="94"/>
      <c r="X220" s="91"/>
      <c r="Z220" s="5"/>
      <c r="AA220"/>
      <c r="AC220" s="373"/>
      <c r="AD220" s="54">
        <v>0.14652777777777801</v>
      </c>
      <c r="AK220" s="307"/>
      <c r="AL220" s="5">
        <v>10.8</v>
      </c>
      <c r="AM220" s="5">
        <v>92</v>
      </c>
      <c r="AN220" s="5">
        <v>9.6</v>
      </c>
      <c r="AO220" s="5">
        <v>10.8</v>
      </c>
      <c r="AP220" s="5">
        <v>4.7</v>
      </c>
      <c r="AQ220" s="5">
        <v>4.7</v>
      </c>
      <c r="AR220" s="5">
        <v>1026.5999999999999</v>
      </c>
      <c r="AS220" s="5">
        <v>0</v>
      </c>
      <c r="AT220" s="5">
        <v>0</v>
      </c>
      <c r="AU220" s="5">
        <v>0</v>
      </c>
      <c r="AZ220">
        <v>10.9</v>
      </c>
      <c r="BA220">
        <v>11</v>
      </c>
      <c r="BB220" s="55">
        <v>0.14652777777777801</v>
      </c>
    </row>
    <row r="221" spans="2:54" x14ac:dyDescent="0.25">
      <c r="B221" s="5">
        <v>0.9</v>
      </c>
      <c r="C221" s="5">
        <v>93</v>
      </c>
      <c r="D221" s="5">
        <v>-0.2</v>
      </c>
      <c r="E221" s="5">
        <v>0.9</v>
      </c>
      <c r="F221" s="5">
        <v>1.8</v>
      </c>
      <c r="G221" s="5">
        <v>2.5</v>
      </c>
      <c r="H221" s="5">
        <v>1028.9000000000001</v>
      </c>
      <c r="I221" s="5">
        <v>0</v>
      </c>
      <c r="J221" s="5">
        <v>0</v>
      </c>
      <c r="K221" s="5">
        <v>0</v>
      </c>
      <c r="L221" s="5">
        <v>0</v>
      </c>
      <c r="M221" s="5">
        <v>3.4</v>
      </c>
      <c r="N221">
        <v>232</v>
      </c>
      <c r="O221">
        <v>1088</v>
      </c>
      <c r="P221">
        <v>-0.7</v>
      </c>
      <c r="Q221">
        <v>0.1</v>
      </c>
      <c r="R221" s="54">
        <v>0.147222222222222</v>
      </c>
      <c r="T221" s="91"/>
      <c r="U221" s="94"/>
      <c r="V221" s="90" t="str">
        <f t="shared" si="5"/>
        <v/>
      </c>
      <c r="W221" s="94"/>
      <c r="X221" s="91"/>
      <c r="Z221" s="5"/>
      <c r="AA221"/>
      <c r="AC221" s="373"/>
      <c r="AD221" s="54">
        <v>0.147222222222222</v>
      </c>
      <c r="AK221" s="307"/>
      <c r="AL221" s="5">
        <v>10.8</v>
      </c>
      <c r="AM221" s="5">
        <v>92</v>
      </c>
      <c r="AN221" s="5">
        <v>9.6</v>
      </c>
      <c r="AO221" s="5">
        <v>10.8</v>
      </c>
      <c r="AP221" s="5">
        <v>5</v>
      </c>
      <c r="AQ221" s="5">
        <v>5</v>
      </c>
      <c r="AR221" s="5">
        <v>1026.5</v>
      </c>
      <c r="AS221" s="5">
        <v>0</v>
      </c>
      <c r="AT221" s="5">
        <v>0</v>
      </c>
      <c r="AU221" s="5">
        <v>0</v>
      </c>
      <c r="AZ221">
        <v>10.8</v>
      </c>
      <c r="BA221">
        <v>11</v>
      </c>
      <c r="BB221" s="55">
        <v>0.147222222222222</v>
      </c>
    </row>
    <row r="222" spans="2:54" x14ac:dyDescent="0.25">
      <c r="B222" s="5">
        <v>1</v>
      </c>
      <c r="C222" s="5">
        <v>93</v>
      </c>
      <c r="D222" s="5">
        <v>-0.1</v>
      </c>
      <c r="E222" s="5">
        <v>1</v>
      </c>
      <c r="F222" s="5">
        <v>0</v>
      </c>
      <c r="G222" s="5">
        <v>3.2</v>
      </c>
      <c r="H222" s="5">
        <v>1028.9000000000001</v>
      </c>
      <c r="I222" s="5">
        <v>0</v>
      </c>
      <c r="J222" s="5">
        <v>0</v>
      </c>
      <c r="K222" s="5">
        <v>0</v>
      </c>
      <c r="L222" s="5">
        <v>0</v>
      </c>
      <c r="M222" s="5">
        <v>3.4</v>
      </c>
      <c r="N222">
        <v>232</v>
      </c>
      <c r="O222">
        <v>1088</v>
      </c>
      <c r="P222">
        <v>-0.7</v>
      </c>
      <c r="Q222">
        <v>0.1</v>
      </c>
      <c r="R222" s="54">
        <v>0.147916666666667</v>
      </c>
      <c r="T222" s="91"/>
      <c r="U222" s="94"/>
      <c r="V222" s="90" t="str">
        <f t="shared" si="5"/>
        <v/>
      </c>
      <c r="W222" s="94"/>
      <c r="X222" s="91"/>
      <c r="Z222" s="5"/>
      <c r="AA222"/>
      <c r="AC222" s="373"/>
      <c r="AD222" s="54">
        <v>0.147916666666667</v>
      </c>
      <c r="AK222" s="307"/>
      <c r="AL222" s="5">
        <v>10.8</v>
      </c>
      <c r="AM222" s="5">
        <v>92</v>
      </c>
      <c r="AN222" s="5">
        <v>9.6</v>
      </c>
      <c r="AO222" s="5">
        <v>10.8</v>
      </c>
      <c r="AP222" s="5">
        <v>0</v>
      </c>
      <c r="AQ222" s="5">
        <v>0</v>
      </c>
      <c r="AR222" s="5">
        <v>1026.8</v>
      </c>
      <c r="AS222" s="5">
        <v>0</v>
      </c>
      <c r="AT222" s="5">
        <v>0</v>
      </c>
      <c r="AU222" s="5">
        <v>0</v>
      </c>
      <c r="AZ222">
        <v>10.8</v>
      </c>
      <c r="BA222">
        <v>10.9</v>
      </c>
      <c r="BB222" s="55">
        <v>0.147916666666667</v>
      </c>
    </row>
    <row r="223" spans="2:54" x14ac:dyDescent="0.25">
      <c r="B223" s="5">
        <v>1</v>
      </c>
      <c r="C223" s="5">
        <v>93</v>
      </c>
      <c r="D223" s="5">
        <v>-0.1</v>
      </c>
      <c r="E223" s="5">
        <v>1</v>
      </c>
      <c r="F223" s="5">
        <v>1.8</v>
      </c>
      <c r="G223" s="5">
        <v>2.2000000000000002</v>
      </c>
      <c r="H223" s="5">
        <v>1028.8</v>
      </c>
      <c r="I223" s="5">
        <v>0</v>
      </c>
      <c r="J223" s="5">
        <v>0</v>
      </c>
      <c r="K223" s="5">
        <v>0</v>
      </c>
      <c r="L223" s="5">
        <v>0</v>
      </c>
      <c r="M223" s="5">
        <v>3.4</v>
      </c>
      <c r="N223">
        <v>232</v>
      </c>
      <c r="O223">
        <v>1088</v>
      </c>
      <c r="P223">
        <v>-0.7</v>
      </c>
      <c r="Q223">
        <v>0</v>
      </c>
      <c r="R223" s="54">
        <v>0.148611111111111</v>
      </c>
      <c r="T223" s="91"/>
      <c r="U223" s="94"/>
      <c r="V223" s="90" t="str">
        <f t="shared" si="5"/>
        <v/>
      </c>
      <c r="W223" s="94"/>
      <c r="X223" s="91"/>
      <c r="Z223" s="5"/>
      <c r="AA223"/>
      <c r="AC223" s="373"/>
      <c r="AD223" s="54">
        <v>0.148611111111111</v>
      </c>
      <c r="AK223" s="307"/>
      <c r="AL223" s="5">
        <v>10.8</v>
      </c>
      <c r="AM223" s="5">
        <v>92</v>
      </c>
      <c r="AN223" s="5">
        <v>9.6</v>
      </c>
      <c r="AO223" s="5">
        <v>10.8</v>
      </c>
      <c r="AP223" s="5">
        <v>1.8</v>
      </c>
      <c r="AQ223" s="5">
        <v>3.6</v>
      </c>
      <c r="AR223" s="5">
        <v>1026.5</v>
      </c>
      <c r="AS223" s="5">
        <v>0</v>
      </c>
      <c r="AT223" s="5">
        <v>0</v>
      </c>
      <c r="AU223" s="5">
        <v>0</v>
      </c>
      <c r="AZ223">
        <v>10.8</v>
      </c>
      <c r="BA223">
        <v>10.9</v>
      </c>
      <c r="BB223" s="55">
        <v>0.148611111111111</v>
      </c>
    </row>
    <row r="224" spans="2:54" x14ac:dyDescent="0.25">
      <c r="B224" s="5">
        <v>1</v>
      </c>
      <c r="C224" s="5">
        <v>93</v>
      </c>
      <c r="D224" s="5">
        <v>-0.1</v>
      </c>
      <c r="E224" s="5">
        <v>1</v>
      </c>
      <c r="F224" s="5">
        <v>2.9</v>
      </c>
      <c r="G224" s="5">
        <v>2.9</v>
      </c>
      <c r="H224" s="5">
        <v>1029</v>
      </c>
      <c r="I224" s="5">
        <v>0</v>
      </c>
      <c r="J224" s="5">
        <v>0</v>
      </c>
      <c r="K224" s="5">
        <v>0</v>
      </c>
      <c r="L224" s="5">
        <v>0</v>
      </c>
      <c r="M224" s="5">
        <v>3.4</v>
      </c>
      <c r="N224">
        <v>232</v>
      </c>
      <c r="O224">
        <v>1088</v>
      </c>
      <c r="P224">
        <v>-0.7</v>
      </c>
      <c r="Q224">
        <v>0</v>
      </c>
      <c r="R224" s="54">
        <v>0.149305555555556</v>
      </c>
      <c r="T224" s="91"/>
      <c r="U224" s="94"/>
      <c r="V224" s="90" t="str">
        <f t="shared" si="5"/>
        <v/>
      </c>
      <c r="W224" s="94"/>
      <c r="X224" s="91"/>
      <c r="Z224" s="5"/>
      <c r="AA224"/>
      <c r="AC224" s="373"/>
      <c r="AD224" s="54">
        <v>0.149305555555556</v>
      </c>
      <c r="AK224" s="307"/>
      <c r="AL224" s="5">
        <v>10.8</v>
      </c>
      <c r="AM224" s="5">
        <v>92</v>
      </c>
      <c r="AN224" s="5">
        <v>9.6</v>
      </c>
      <c r="AO224" s="5">
        <v>10.8</v>
      </c>
      <c r="AP224" s="5">
        <v>0</v>
      </c>
      <c r="AQ224" s="5">
        <v>3.2</v>
      </c>
      <c r="AR224" s="5">
        <v>1026.5999999999999</v>
      </c>
      <c r="AS224" s="5">
        <v>0</v>
      </c>
      <c r="AT224" s="5">
        <v>0</v>
      </c>
      <c r="AU224" s="5">
        <v>0</v>
      </c>
      <c r="AZ224">
        <v>10.8</v>
      </c>
      <c r="BA224">
        <v>10.9</v>
      </c>
      <c r="BB224" s="55">
        <v>0.149305555555556</v>
      </c>
    </row>
    <row r="225" spans="2:54" x14ac:dyDescent="0.25">
      <c r="B225" s="5">
        <v>1</v>
      </c>
      <c r="C225" s="5">
        <v>93</v>
      </c>
      <c r="D225" s="5">
        <v>-0.1</v>
      </c>
      <c r="E225" s="5">
        <v>1</v>
      </c>
      <c r="F225" s="5">
        <v>1.8</v>
      </c>
      <c r="G225" s="5">
        <v>2.2000000000000002</v>
      </c>
      <c r="H225" s="5">
        <v>1028.9000000000001</v>
      </c>
      <c r="I225" s="5">
        <v>0</v>
      </c>
      <c r="J225" s="5">
        <v>0</v>
      </c>
      <c r="K225" s="5">
        <v>0</v>
      </c>
      <c r="L225" s="5">
        <v>0</v>
      </c>
      <c r="M225" s="5">
        <v>3.4</v>
      </c>
      <c r="N225">
        <v>232</v>
      </c>
      <c r="O225">
        <v>1088</v>
      </c>
      <c r="P225">
        <v>-0.8</v>
      </c>
      <c r="Q225">
        <v>0</v>
      </c>
      <c r="R225" s="54">
        <v>0.15</v>
      </c>
      <c r="T225" s="91"/>
      <c r="U225" s="94"/>
      <c r="V225" s="90" t="str">
        <f t="shared" si="5"/>
        <v/>
      </c>
      <c r="W225" s="94"/>
      <c r="X225" s="91"/>
      <c r="Z225" s="5"/>
      <c r="AA225"/>
      <c r="AC225" s="373"/>
      <c r="AD225" s="54">
        <v>0.15</v>
      </c>
      <c r="AK225" s="307"/>
      <c r="AL225" s="5">
        <v>10.8</v>
      </c>
      <c r="AM225" s="5">
        <v>92</v>
      </c>
      <c r="AN225" s="5">
        <v>9.6</v>
      </c>
      <c r="AO225" s="5">
        <v>10.8</v>
      </c>
      <c r="AP225" s="5">
        <v>2.2000000000000002</v>
      </c>
      <c r="AQ225" s="5">
        <v>4</v>
      </c>
      <c r="AR225" s="5">
        <v>1026.5999999999999</v>
      </c>
      <c r="AS225" s="5">
        <v>0</v>
      </c>
      <c r="AT225" s="5">
        <v>0</v>
      </c>
      <c r="AU225" s="5">
        <v>0</v>
      </c>
      <c r="AZ225">
        <v>10.8</v>
      </c>
      <c r="BA225">
        <v>10.9</v>
      </c>
      <c r="BB225" s="55">
        <v>0.15</v>
      </c>
    </row>
    <row r="226" spans="2:54" x14ac:dyDescent="0.25">
      <c r="B226" s="5">
        <v>1</v>
      </c>
      <c r="C226" s="5">
        <v>93</v>
      </c>
      <c r="D226" s="5">
        <v>-0.1</v>
      </c>
      <c r="E226" s="5">
        <v>1</v>
      </c>
      <c r="F226" s="5">
        <v>0</v>
      </c>
      <c r="G226" s="5">
        <v>1.8</v>
      </c>
      <c r="H226" s="5">
        <v>1028.9000000000001</v>
      </c>
      <c r="I226" s="5">
        <v>0</v>
      </c>
      <c r="J226" s="5">
        <v>0</v>
      </c>
      <c r="K226" s="5">
        <v>0</v>
      </c>
      <c r="L226" s="5">
        <v>0</v>
      </c>
      <c r="M226" s="5">
        <v>3.4</v>
      </c>
      <c r="N226">
        <v>232</v>
      </c>
      <c r="O226">
        <v>1088</v>
      </c>
      <c r="P226">
        <v>-0.7</v>
      </c>
      <c r="Q226">
        <v>0</v>
      </c>
      <c r="R226" s="54">
        <v>0.15069444444444399</v>
      </c>
      <c r="T226" s="91"/>
      <c r="U226" s="94"/>
      <c r="V226" s="90" t="str">
        <f t="shared" si="5"/>
        <v/>
      </c>
      <c r="W226" s="94"/>
      <c r="X226" s="91"/>
      <c r="Z226" s="5"/>
      <c r="AA226"/>
      <c r="AC226" s="373"/>
      <c r="AD226" s="54">
        <v>0.15069444444444399</v>
      </c>
      <c r="AK226" s="307"/>
      <c r="AL226" s="5">
        <v>10.8</v>
      </c>
      <c r="AM226" s="5">
        <v>92</v>
      </c>
      <c r="AN226" s="5">
        <v>9.6</v>
      </c>
      <c r="AO226" s="5">
        <v>10.8</v>
      </c>
      <c r="AP226" s="5">
        <v>2.2000000000000002</v>
      </c>
      <c r="AQ226" s="5">
        <v>3.6</v>
      </c>
      <c r="AR226" s="5">
        <v>1026.5999999999999</v>
      </c>
      <c r="AS226" s="5">
        <v>10</v>
      </c>
      <c r="AT226" s="5">
        <v>0</v>
      </c>
      <c r="AU226" s="5">
        <v>0</v>
      </c>
      <c r="AZ226">
        <v>10.8</v>
      </c>
      <c r="BA226">
        <v>10.9</v>
      </c>
      <c r="BB226" s="55">
        <v>0.15069444444444399</v>
      </c>
    </row>
    <row r="227" spans="2:54" x14ac:dyDescent="0.25">
      <c r="B227" s="5">
        <v>1</v>
      </c>
      <c r="C227" s="5">
        <v>93</v>
      </c>
      <c r="D227" s="5">
        <v>-0.1</v>
      </c>
      <c r="E227" s="5">
        <v>1</v>
      </c>
      <c r="F227" s="5">
        <v>1.8</v>
      </c>
      <c r="G227" s="5">
        <v>2.2000000000000002</v>
      </c>
      <c r="H227" s="5">
        <v>1029</v>
      </c>
      <c r="I227" s="5">
        <v>0</v>
      </c>
      <c r="J227" s="5">
        <v>0</v>
      </c>
      <c r="K227" s="5">
        <v>0</v>
      </c>
      <c r="L227" s="5">
        <v>0</v>
      </c>
      <c r="M227" s="5">
        <v>3.4</v>
      </c>
      <c r="N227">
        <v>232</v>
      </c>
      <c r="O227">
        <v>1088</v>
      </c>
      <c r="P227">
        <v>-0.7</v>
      </c>
      <c r="Q227">
        <v>0</v>
      </c>
      <c r="R227" s="54">
        <v>0.15138888888888899</v>
      </c>
      <c r="T227" s="91"/>
      <c r="U227" s="94"/>
      <c r="V227" s="90" t="str">
        <f t="shared" si="5"/>
        <v/>
      </c>
      <c r="W227" s="94"/>
      <c r="X227" s="91"/>
      <c r="Z227" s="5"/>
      <c r="AA227"/>
      <c r="AC227" s="373"/>
      <c r="AD227" s="54">
        <v>0.15138888888888899</v>
      </c>
      <c r="AK227" s="307"/>
      <c r="AL227" s="5">
        <v>10.8</v>
      </c>
      <c r="AM227" s="5">
        <v>92</v>
      </c>
      <c r="AN227" s="5">
        <v>9.6</v>
      </c>
      <c r="AO227" s="5">
        <v>10.8</v>
      </c>
      <c r="AP227" s="5">
        <v>2.2000000000000002</v>
      </c>
      <c r="AQ227" s="5">
        <v>2.2000000000000002</v>
      </c>
      <c r="AR227" s="5">
        <v>1026.7</v>
      </c>
      <c r="AS227" s="5">
        <v>10</v>
      </c>
      <c r="AT227" s="5">
        <v>0</v>
      </c>
      <c r="AU227" s="5">
        <v>0</v>
      </c>
      <c r="AZ227">
        <v>11</v>
      </c>
      <c r="BA227">
        <v>11.1</v>
      </c>
      <c r="BB227" s="55">
        <v>0.15138888888888899</v>
      </c>
    </row>
    <row r="228" spans="2:54" x14ac:dyDescent="0.25">
      <c r="B228" s="5">
        <v>1</v>
      </c>
      <c r="C228" s="5">
        <v>93</v>
      </c>
      <c r="D228" s="5">
        <v>-0.1</v>
      </c>
      <c r="E228" s="5">
        <v>1</v>
      </c>
      <c r="F228" s="5">
        <v>0</v>
      </c>
      <c r="G228" s="5">
        <v>2.5</v>
      </c>
      <c r="H228" s="5">
        <v>1028.8</v>
      </c>
      <c r="I228" s="5">
        <v>0</v>
      </c>
      <c r="J228" s="5">
        <v>0</v>
      </c>
      <c r="K228" s="5">
        <v>0</v>
      </c>
      <c r="L228" s="5">
        <v>0</v>
      </c>
      <c r="M228" s="5">
        <v>3.4</v>
      </c>
      <c r="N228">
        <v>232</v>
      </c>
      <c r="O228">
        <v>1088</v>
      </c>
      <c r="P228">
        <v>-0.8</v>
      </c>
      <c r="Q228">
        <v>0</v>
      </c>
      <c r="R228" s="54">
        <v>0.15208333333333299</v>
      </c>
      <c r="T228" s="91"/>
      <c r="U228" s="94"/>
      <c r="V228" s="90" t="str">
        <f t="shared" si="5"/>
        <v/>
      </c>
      <c r="W228" s="94"/>
      <c r="X228" s="91"/>
      <c r="Z228" s="5"/>
      <c r="AA228"/>
      <c r="AC228" s="373"/>
      <c r="AD228" s="54">
        <v>0.15208333333333299</v>
      </c>
      <c r="AK228" s="307"/>
      <c r="AL228" s="5">
        <v>10.8</v>
      </c>
      <c r="AM228" s="5">
        <v>92</v>
      </c>
      <c r="AN228" s="5">
        <v>9.6</v>
      </c>
      <c r="AO228" s="5">
        <v>10.8</v>
      </c>
      <c r="AP228" s="5">
        <v>3.6</v>
      </c>
      <c r="AQ228" s="5">
        <v>3.6</v>
      </c>
      <c r="AR228" s="5">
        <v>1026.5999999999999</v>
      </c>
      <c r="AS228" s="5">
        <v>10</v>
      </c>
      <c r="AT228" s="5">
        <v>0</v>
      </c>
      <c r="AU228" s="5">
        <v>0</v>
      </c>
      <c r="AZ228">
        <v>11</v>
      </c>
      <c r="BA228">
        <v>11.2</v>
      </c>
      <c r="BB228" s="55">
        <v>0.15208333333333299</v>
      </c>
    </row>
    <row r="229" spans="2:54" x14ac:dyDescent="0.25">
      <c r="B229" s="5">
        <v>0.9</v>
      </c>
      <c r="C229" s="5">
        <v>93</v>
      </c>
      <c r="D229" s="5">
        <v>-0.2</v>
      </c>
      <c r="E229" s="5">
        <v>0.9</v>
      </c>
      <c r="F229" s="5">
        <v>0</v>
      </c>
      <c r="G229" s="5">
        <v>0</v>
      </c>
      <c r="H229" s="5">
        <v>1029</v>
      </c>
      <c r="I229" s="5">
        <v>0</v>
      </c>
      <c r="J229" s="5">
        <v>0</v>
      </c>
      <c r="K229" s="5">
        <v>0</v>
      </c>
      <c r="L229" s="5">
        <v>0</v>
      </c>
      <c r="M229" s="5">
        <v>3.4</v>
      </c>
      <c r="N229">
        <v>232</v>
      </c>
      <c r="O229">
        <v>1088</v>
      </c>
      <c r="P229">
        <v>-0.8</v>
      </c>
      <c r="Q229">
        <v>0</v>
      </c>
      <c r="R229" s="54">
        <v>0.15277777777777801</v>
      </c>
      <c r="T229" s="91"/>
      <c r="U229" s="94"/>
      <c r="V229" s="90" t="str">
        <f t="shared" si="5"/>
        <v/>
      </c>
      <c r="W229" s="94"/>
      <c r="X229" s="91"/>
      <c r="Z229" s="5"/>
      <c r="AA229"/>
      <c r="AC229" s="373"/>
      <c r="AD229" s="54">
        <v>0.15277777777777801</v>
      </c>
      <c r="AK229" s="307"/>
      <c r="AL229" s="5">
        <v>10.8</v>
      </c>
      <c r="AM229" s="5">
        <v>92</v>
      </c>
      <c r="AN229" s="5">
        <v>9.6</v>
      </c>
      <c r="AO229" s="5">
        <v>10.8</v>
      </c>
      <c r="AP229" s="5">
        <v>2.9</v>
      </c>
      <c r="AQ229" s="5">
        <v>4.7</v>
      </c>
      <c r="AR229" s="5">
        <v>1026.7</v>
      </c>
      <c r="AS229" s="5">
        <v>10</v>
      </c>
      <c r="AT229" s="5">
        <v>0</v>
      </c>
      <c r="AU229" s="5">
        <v>0</v>
      </c>
      <c r="AZ229">
        <v>11</v>
      </c>
      <c r="BA229">
        <v>11.1</v>
      </c>
      <c r="BB229" s="55">
        <v>0.15277777777777801</v>
      </c>
    </row>
    <row r="230" spans="2:54" x14ac:dyDescent="0.25">
      <c r="B230" s="5">
        <v>0.9</v>
      </c>
      <c r="C230" s="5">
        <v>93</v>
      </c>
      <c r="D230" s="5">
        <v>-0.2</v>
      </c>
      <c r="E230" s="5">
        <v>0.9</v>
      </c>
      <c r="F230" s="5">
        <v>2.2000000000000002</v>
      </c>
      <c r="G230" s="5">
        <v>2.5</v>
      </c>
      <c r="H230" s="5">
        <v>1028.9000000000001</v>
      </c>
      <c r="I230" s="5">
        <v>0</v>
      </c>
      <c r="J230" s="5">
        <v>0</v>
      </c>
      <c r="K230" s="5">
        <v>0</v>
      </c>
      <c r="L230" s="5">
        <v>0</v>
      </c>
      <c r="M230" s="5">
        <v>3.4</v>
      </c>
      <c r="N230">
        <v>232</v>
      </c>
      <c r="O230">
        <v>1088</v>
      </c>
      <c r="P230">
        <v>-0.8</v>
      </c>
      <c r="Q230">
        <v>0</v>
      </c>
      <c r="R230" s="54">
        <v>0.15347222222222201</v>
      </c>
      <c r="T230" s="91"/>
      <c r="U230" s="94"/>
      <c r="V230" s="90" t="str">
        <f t="shared" si="5"/>
        <v/>
      </c>
      <c r="W230" s="94"/>
      <c r="X230" s="91"/>
      <c r="Z230" s="5"/>
      <c r="AA230"/>
      <c r="AC230" s="373"/>
      <c r="AD230" s="54">
        <v>0.15347222222222201</v>
      </c>
      <c r="AK230" s="307"/>
      <c r="AL230" s="5">
        <v>10.8</v>
      </c>
      <c r="AM230" s="5">
        <v>92</v>
      </c>
      <c r="AN230" s="5">
        <v>9.6</v>
      </c>
      <c r="AO230" s="5">
        <v>10.8</v>
      </c>
      <c r="AP230" s="5">
        <v>2.9</v>
      </c>
      <c r="AQ230" s="5">
        <v>2.9</v>
      </c>
      <c r="AR230" s="5">
        <v>1026.7</v>
      </c>
      <c r="AS230" s="5">
        <v>20</v>
      </c>
      <c r="AT230" s="5">
        <v>0</v>
      </c>
      <c r="AU230" s="5">
        <v>0</v>
      </c>
      <c r="AZ230">
        <v>11</v>
      </c>
      <c r="BA230">
        <v>11.1</v>
      </c>
      <c r="BB230" s="55">
        <v>0.15347222222222201</v>
      </c>
    </row>
    <row r="231" spans="2:54" x14ac:dyDescent="0.25">
      <c r="B231" s="5">
        <v>0.8</v>
      </c>
      <c r="C231" s="5">
        <v>93</v>
      </c>
      <c r="D231" s="5">
        <v>-0.3</v>
      </c>
      <c r="E231" s="5">
        <v>0.8</v>
      </c>
      <c r="F231" s="5">
        <v>1.8</v>
      </c>
      <c r="G231" s="5">
        <v>2.2000000000000002</v>
      </c>
      <c r="H231" s="5">
        <v>1028.5999999999999</v>
      </c>
      <c r="I231" s="5">
        <v>0</v>
      </c>
      <c r="J231" s="5">
        <v>0</v>
      </c>
      <c r="K231" s="5">
        <v>0</v>
      </c>
      <c r="L231" s="5">
        <v>0</v>
      </c>
      <c r="M231" s="5">
        <v>3.4</v>
      </c>
      <c r="N231">
        <v>232</v>
      </c>
      <c r="O231">
        <v>1088</v>
      </c>
      <c r="P231">
        <v>-0.8</v>
      </c>
      <c r="Q231">
        <v>-0.1</v>
      </c>
      <c r="R231" s="54">
        <v>0.15416666666666701</v>
      </c>
      <c r="T231" s="91"/>
      <c r="U231" s="94"/>
      <c r="V231" s="90" t="str">
        <f t="shared" si="5"/>
        <v/>
      </c>
      <c r="W231" s="94"/>
      <c r="X231" s="91"/>
      <c r="Z231" s="5"/>
      <c r="AA231"/>
      <c r="AC231" s="373"/>
      <c r="AD231" s="54">
        <v>0.15416666666666701</v>
      </c>
      <c r="AK231" s="307"/>
      <c r="AL231" s="5">
        <v>10.8</v>
      </c>
      <c r="AM231" s="5">
        <v>92</v>
      </c>
      <c r="AN231" s="5">
        <v>9.6</v>
      </c>
      <c r="AO231" s="5">
        <v>10.8</v>
      </c>
      <c r="AP231" s="5">
        <v>4.3</v>
      </c>
      <c r="AQ231" s="5">
        <v>4.3</v>
      </c>
      <c r="AR231" s="5">
        <v>1026.7</v>
      </c>
      <c r="AS231" s="5">
        <v>20</v>
      </c>
      <c r="AT231" s="5">
        <v>0</v>
      </c>
      <c r="AU231" s="5">
        <v>0</v>
      </c>
      <c r="AZ231">
        <v>11</v>
      </c>
      <c r="BA231">
        <v>11.1</v>
      </c>
      <c r="BB231" s="55">
        <v>0.15416666666666701</v>
      </c>
    </row>
    <row r="232" spans="2:54" x14ac:dyDescent="0.25">
      <c r="B232" s="5">
        <v>0.8</v>
      </c>
      <c r="C232" s="5">
        <v>93</v>
      </c>
      <c r="D232" s="5">
        <v>-0.3</v>
      </c>
      <c r="E232" s="5">
        <v>0.8</v>
      </c>
      <c r="F232" s="5">
        <v>0</v>
      </c>
      <c r="G232" s="5">
        <v>2.2000000000000002</v>
      </c>
      <c r="H232" s="5">
        <v>1029</v>
      </c>
      <c r="I232" s="5">
        <v>0</v>
      </c>
      <c r="J232" s="5">
        <v>0</v>
      </c>
      <c r="K232" s="5">
        <v>0</v>
      </c>
      <c r="L232" s="5">
        <v>0</v>
      </c>
      <c r="M232" s="5">
        <v>3.4</v>
      </c>
      <c r="N232">
        <v>232</v>
      </c>
      <c r="O232">
        <v>1088</v>
      </c>
      <c r="P232">
        <v>-0.8</v>
      </c>
      <c r="Q232">
        <v>-0.1</v>
      </c>
      <c r="R232" s="54">
        <v>0.15486111111111101</v>
      </c>
      <c r="T232" s="91"/>
      <c r="U232" s="94"/>
      <c r="V232" s="90" t="str">
        <f t="shared" si="5"/>
        <v/>
      </c>
      <c r="W232" s="94"/>
      <c r="X232" s="91"/>
      <c r="Z232" s="5"/>
      <c r="AA232"/>
      <c r="AC232" s="373"/>
      <c r="AD232" s="54">
        <v>0.15486111111111101</v>
      </c>
      <c r="AK232" s="307"/>
      <c r="AL232" s="5">
        <v>10.8</v>
      </c>
      <c r="AM232" s="5">
        <v>92</v>
      </c>
      <c r="AN232" s="5">
        <v>9.6</v>
      </c>
      <c r="AO232" s="5">
        <v>10.8</v>
      </c>
      <c r="AP232" s="5">
        <v>3.2</v>
      </c>
      <c r="AQ232" s="5">
        <v>3.2</v>
      </c>
      <c r="AR232" s="5">
        <v>1026.5999999999999</v>
      </c>
      <c r="AS232" s="5">
        <v>20</v>
      </c>
      <c r="AT232" s="5">
        <v>0</v>
      </c>
      <c r="AU232" s="5">
        <v>0</v>
      </c>
      <c r="AZ232">
        <v>11</v>
      </c>
      <c r="BA232">
        <v>11.1</v>
      </c>
      <c r="BB232" s="55">
        <v>0.15486111111111101</v>
      </c>
    </row>
    <row r="233" spans="2:54" x14ac:dyDescent="0.25">
      <c r="B233" s="5">
        <v>0.8</v>
      </c>
      <c r="C233" s="5">
        <v>93</v>
      </c>
      <c r="D233" s="5">
        <v>-0.3</v>
      </c>
      <c r="E233" s="5">
        <v>0.8</v>
      </c>
      <c r="F233" s="5">
        <v>0</v>
      </c>
      <c r="G233" s="5">
        <v>2.2000000000000002</v>
      </c>
      <c r="H233" s="5">
        <v>1028.9000000000001</v>
      </c>
      <c r="I233" s="5">
        <v>0</v>
      </c>
      <c r="J233" s="5">
        <v>0</v>
      </c>
      <c r="K233" s="5">
        <v>0</v>
      </c>
      <c r="L233" s="5">
        <v>0</v>
      </c>
      <c r="M233" s="5">
        <v>3.4</v>
      </c>
      <c r="N233">
        <v>232</v>
      </c>
      <c r="O233">
        <v>1088</v>
      </c>
      <c r="P233">
        <v>-0.8</v>
      </c>
      <c r="Q233">
        <v>-0.1</v>
      </c>
      <c r="R233" s="54">
        <v>0.155555555555556</v>
      </c>
      <c r="T233" s="91"/>
      <c r="U233" s="94"/>
      <c r="V233" s="90" t="str">
        <f t="shared" si="5"/>
        <v/>
      </c>
      <c r="W233" s="94"/>
      <c r="X233" s="91"/>
      <c r="Z233" s="5"/>
      <c r="AA233"/>
      <c r="AC233" s="373"/>
      <c r="AD233" s="54">
        <v>0.155555555555556</v>
      </c>
      <c r="AK233" s="307"/>
      <c r="AL233" s="5">
        <v>10.8</v>
      </c>
      <c r="AM233" s="5">
        <v>92</v>
      </c>
      <c r="AN233" s="5">
        <v>9.6</v>
      </c>
      <c r="AO233" s="5">
        <v>10.8</v>
      </c>
      <c r="AP233" s="5">
        <v>2.5</v>
      </c>
      <c r="AQ233" s="5">
        <v>3.2</v>
      </c>
      <c r="AR233" s="5">
        <v>1026.5999999999999</v>
      </c>
      <c r="AS233" s="5">
        <v>30</v>
      </c>
      <c r="AT233" s="5">
        <v>0</v>
      </c>
      <c r="AU233" s="5">
        <v>0</v>
      </c>
      <c r="AZ233">
        <v>11</v>
      </c>
      <c r="BA233">
        <v>11.1</v>
      </c>
      <c r="BB233" s="55">
        <v>0.155555555555556</v>
      </c>
    </row>
    <row r="234" spans="2:54" x14ac:dyDescent="0.25">
      <c r="B234" s="5">
        <v>0.9</v>
      </c>
      <c r="C234" s="5">
        <v>93</v>
      </c>
      <c r="D234" s="5">
        <v>-0.2</v>
      </c>
      <c r="E234" s="5">
        <v>0.9</v>
      </c>
      <c r="F234" s="5">
        <v>2.5</v>
      </c>
      <c r="G234" s="5">
        <v>3.2</v>
      </c>
      <c r="H234" s="5">
        <v>1028.9000000000001</v>
      </c>
      <c r="I234" s="5">
        <v>0</v>
      </c>
      <c r="J234" s="5">
        <v>0</v>
      </c>
      <c r="K234" s="5">
        <v>0</v>
      </c>
      <c r="L234" s="5">
        <v>0</v>
      </c>
      <c r="M234" s="5">
        <v>3.4</v>
      </c>
      <c r="N234">
        <v>232</v>
      </c>
      <c r="O234">
        <v>1088</v>
      </c>
      <c r="P234">
        <v>-0.9</v>
      </c>
      <c r="Q234">
        <v>-0.1</v>
      </c>
      <c r="R234" s="54">
        <v>0.15625</v>
      </c>
      <c r="T234" s="91"/>
      <c r="U234" s="94"/>
      <c r="V234" s="90" t="str">
        <f t="shared" si="5"/>
        <v/>
      </c>
      <c r="W234" s="94"/>
      <c r="X234" s="91"/>
      <c r="Z234" s="5"/>
      <c r="AA234"/>
      <c r="AC234" s="373"/>
      <c r="AD234" s="54">
        <v>0.15625</v>
      </c>
      <c r="AK234" s="307"/>
      <c r="AL234" s="5">
        <v>10.9</v>
      </c>
      <c r="AM234" s="5">
        <v>92</v>
      </c>
      <c r="AN234" s="5">
        <v>9.6999999999999993</v>
      </c>
      <c r="AO234" s="5">
        <v>10.9</v>
      </c>
      <c r="AP234" s="5">
        <v>2.2000000000000002</v>
      </c>
      <c r="AQ234" s="5">
        <v>2.2000000000000002</v>
      </c>
      <c r="AR234" s="5">
        <v>1026.3</v>
      </c>
      <c r="AS234" s="5">
        <v>0</v>
      </c>
      <c r="AT234" s="5">
        <v>0</v>
      </c>
      <c r="AU234" s="5">
        <v>0</v>
      </c>
      <c r="AZ234">
        <v>11</v>
      </c>
      <c r="BA234">
        <v>11.1</v>
      </c>
      <c r="BB234" s="55">
        <v>0.15625</v>
      </c>
    </row>
    <row r="235" spans="2:54" x14ac:dyDescent="0.25">
      <c r="B235" s="5">
        <v>0.9</v>
      </c>
      <c r="C235" s="5">
        <v>93</v>
      </c>
      <c r="D235" s="5">
        <v>-0.2</v>
      </c>
      <c r="E235" s="5">
        <v>0.9</v>
      </c>
      <c r="F235" s="5">
        <v>3.6</v>
      </c>
      <c r="G235" s="5">
        <v>3.6</v>
      </c>
      <c r="H235" s="5">
        <v>1028.7</v>
      </c>
      <c r="I235" s="5">
        <v>0</v>
      </c>
      <c r="J235" s="5">
        <v>0</v>
      </c>
      <c r="K235" s="5">
        <v>0</v>
      </c>
      <c r="L235" s="5">
        <v>0</v>
      </c>
      <c r="M235" s="5">
        <v>3.4</v>
      </c>
      <c r="N235">
        <v>232</v>
      </c>
      <c r="O235">
        <v>1088</v>
      </c>
      <c r="P235">
        <v>-0.8</v>
      </c>
      <c r="Q235">
        <v>-0.1</v>
      </c>
      <c r="R235" s="54">
        <v>0.156944444444444</v>
      </c>
      <c r="T235" s="91"/>
      <c r="U235" s="94"/>
      <c r="V235" s="90" t="str">
        <f t="shared" si="5"/>
        <v/>
      </c>
      <c r="W235" s="94"/>
      <c r="X235" s="91"/>
      <c r="Z235" s="5"/>
      <c r="AA235"/>
      <c r="AC235" s="373"/>
      <c r="AD235" s="54">
        <v>0.156944444444444</v>
      </c>
      <c r="AK235" s="307"/>
      <c r="AL235" s="5">
        <v>10.9</v>
      </c>
      <c r="AM235" s="5">
        <v>92</v>
      </c>
      <c r="AN235" s="5">
        <v>9.6999999999999993</v>
      </c>
      <c r="AO235" s="5">
        <v>10.9</v>
      </c>
      <c r="AP235" s="5">
        <v>1.8</v>
      </c>
      <c r="AQ235" s="5">
        <v>3.2</v>
      </c>
      <c r="AR235" s="5">
        <v>1026.3</v>
      </c>
      <c r="AS235" s="5">
        <v>0</v>
      </c>
      <c r="AT235" s="5">
        <v>0</v>
      </c>
      <c r="AU235" s="5">
        <v>0</v>
      </c>
      <c r="AZ235">
        <v>11</v>
      </c>
      <c r="BA235">
        <v>11.1</v>
      </c>
      <c r="BB235" s="55">
        <v>0.156944444444444</v>
      </c>
    </row>
    <row r="236" spans="2:54" x14ac:dyDescent="0.25">
      <c r="B236" s="5">
        <v>0.9</v>
      </c>
      <c r="C236" s="5">
        <v>93</v>
      </c>
      <c r="D236" s="5">
        <v>-0.2</v>
      </c>
      <c r="E236" s="5">
        <v>0.9</v>
      </c>
      <c r="F236" s="5">
        <v>3.2</v>
      </c>
      <c r="G236" s="5">
        <v>3.6</v>
      </c>
      <c r="H236" s="5">
        <v>1028.8</v>
      </c>
      <c r="I236" s="5">
        <v>0</v>
      </c>
      <c r="J236" s="5">
        <v>0</v>
      </c>
      <c r="K236" s="5">
        <v>0</v>
      </c>
      <c r="L236" s="5">
        <v>0</v>
      </c>
      <c r="M236" s="5">
        <v>3.4</v>
      </c>
      <c r="N236">
        <v>232</v>
      </c>
      <c r="O236">
        <v>1088</v>
      </c>
      <c r="P236">
        <v>-0.8</v>
      </c>
      <c r="Q236">
        <v>-0.1</v>
      </c>
      <c r="R236" s="54">
        <v>0.15763888888888899</v>
      </c>
      <c r="T236" s="91"/>
      <c r="U236" s="94"/>
      <c r="V236" s="90" t="str">
        <f t="shared" si="5"/>
        <v/>
      </c>
      <c r="W236" s="94"/>
      <c r="X236" s="91"/>
      <c r="Z236" s="5"/>
      <c r="AA236"/>
      <c r="AC236" s="373"/>
      <c r="AD236" s="54">
        <v>0.15763888888888899</v>
      </c>
      <c r="AK236" s="307"/>
      <c r="AL236" s="5">
        <v>10.9</v>
      </c>
      <c r="AM236" s="5">
        <v>92</v>
      </c>
      <c r="AN236" s="5">
        <v>9.6999999999999993</v>
      </c>
      <c r="AO236" s="5">
        <v>10.9</v>
      </c>
      <c r="AP236" s="5">
        <v>0</v>
      </c>
      <c r="AQ236" s="5">
        <v>2.5</v>
      </c>
      <c r="AR236" s="5">
        <v>1026.4000000000001</v>
      </c>
      <c r="AS236" s="5">
        <v>0</v>
      </c>
      <c r="AT236" s="5">
        <v>0</v>
      </c>
      <c r="AU236" s="5">
        <v>0</v>
      </c>
      <c r="AZ236">
        <v>11</v>
      </c>
      <c r="BA236">
        <v>11.1</v>
      </c>
      <c r="BB236" s="55">
        <v>0.15763888888888899</v>
      </c>
    </row>
    <row r="237" spans="2:54" x14ac:dyDescent="0.25">
      <c r="B237" s="5">
        <v>0.9</v>
      </c>
      <c r="C237" s="5">
        <v>93</v>
      </c>
      <c r="D237" s="5">
        <v>-0.2</v>
      </c>
      <c r="E237" s="5">
        <v>0.9</v>
      </c>
      <c r="F237" s="5">
        <v>2.9</v>
      </c>
      <c r="G237" s="5">
        <v>3.6</v>
      </c>
      <c r="H237" s="5">
        <v>1029</v>
      </c>
      <c r="I237" s="5">
        <v>0</v>
      </c>
      <c r="J237" s="5">
        <v>0</v>
      </c>
      <c r="K237" s="5">
        <v>0</v>
      </c>
      <c r="L237" s="5">
        <v>0</v>
      </c>
      <c r="M237" s="5">
        <v>3.4</v>
      </c>
      <c r="N237">
        <v>232</v>
      </c>
      <c r="O237">
        <v>1088</v>
      </c>
      <c r="P237">
        <v>-0.9</v>
      </c>
      <c r="Q237">
        <v>-0.1</v>
      </c>
      <c r="R237" s="54">
        <v>0.15833333333333299</v>
      </c>
      <c r="T237" s="91"/>
      <c r="U237" s="94"/>
      <c r="V237" s="90" t="str">
        <f t="shared" si="5"/>
        <v/>
      </c>
      <c r="W237" s="94"/>
      <c r="X237" s="91"/>
      <c r="Z237" s="5"/>
      <c r="AA237"/>
      <c r="AC237" s="373"/>
      <c r="AD237" s="54">
        <v>0.15833333333333299</v>
      </c>
      <c r="AK237" s="307"/>
      <c r="AL237" s="5">
        <v>10.9</v>
      </c>
      <c r="AM237" s="5">
        <v>92</v>
      </c>
      <c r="AN237" s="5">
        <v>9.6999999999999993</v>
      </c>
      <c r="AO237" s="5">
        <v>10.9</v>
      </c>
      <c r="AP237" s="5">
        <v>2.2000000000000002</v>
      </c>
      <c r="AQ237" s="5">
        <v>4.7</v>
      </c>
      <c r="AR237" s="5">
        <v>1026.0999999999999</v>
      </c>
      <c r="AS237" s="5">
        <v>0</v>
      </c>
      <c r="AT237" s="5">
        <v>0</v>
      </c>
      <c r="AU237" s="5">
        <v>0</v>
      </c>
      <c r="AZ237">
        <v>11</v>
      </c>
      <c r="BA237">
        <v>11.1</v>
      </c>
      <c r="BB237" s="55">
        <v>0.15833333333333299</v>
      </c>
    </row>
    <row r="238" spans="2:54" x14ac:dyDescent="0.25">
      <c r="B238" s="5">
        <v>1</v>
      </c>
      <c r="C238" s="5">
        <v>93</v>
      </c>
      <c r="D238" s="5">
        <v>-0.1</v>
      </c>
      <c r="E238" s="5">
        <v>1</v>
      </c>
      <c r="F238" s="5">
        <v>2.2000000000000002</v>
      </c>
      <c r="G238" s="5">
        <v>2.9</v>
      </c>
      <c r="H238" s="5">
        <v>1028.9000000000001</v>
      </c>
      <c r="I238" s="5">
        <v>0</v>
      </c>
      <c r="J238" s="5">
        <v>0</v>
      </c>
      <c r="K238" s="5">
        <v>0</v>
      </c>
      <c r="L238" s="5">
        <v>0</v>
      </c>
      <c r="M238" s="5">
        <v>3.4</v>
      </c>
      <c r="N238">
        <v>232</v>
      </c>
      <c r="O238">
        <v>1088</v>
      </c>
      <c r="P238">
        <v>-0.9</v>
      </c>
      <c r="Q238">
        <v>-0.1</v>
      </c>
      <c r="R238" s="54">
        <v>0.15902777777777799</v>
      </c>
      <c r="T238" s="91"/>
      <c r="U238" s="94"/>
      <c r="V238" s="90" t="str">
        <f t="shared" si="5"/>
        <v/>
      </c>
      <c r="W238" s="94"/>
      <c r="X238" s="91"/>
      <c r="Z238" s="5"/>
      <c r="AA238"/>
      <c r="AC238" s="373"/>
      <c r="AD238" s="54">
        <v>0.15902777777777799</v>
      </c>
      <c r="AK238" s="307"/>
      <c r="AL238" s="5">
        <v>10.9</v>
      </c>
      <c r="AM238" s="5">
        <v>92</v>
      </c>
      <c r="AN238" s="5">
        <v>9.6999999999999993</v>
      </c>
      <c r="AO238" s="5">
        <v>10.9</v>
      </c>
      <c r="AP238" s="5">
        <v>2.2000000000000002</v>
      </c>
      <c r="AQ238" s="5">
        <v>2.5</v>
      </c>
      <c r="AR238" s="5">
        <v>1026.4000000000001</v>
      </c>
      <c r="AS238" s="5">
        <v>0</v>
      </c>
      <c r="AT238" s="5">
        <v>0</v>
      </c>
      <c r="AU238" s="5">
        <v>0</v>
      </c>
      <c r="AZ238">
        <v>11</v>
      </c>
      <c r="BA238">
        <v>11.1</v>
      </c>
      <c r="BB238" s="55">
        <v>0.15902777777777799</v>
      </c>
    </row>
    <row r="239" spans="2:54" x14ac:dyDescent="0.25">
      <c r="B239" s="5">
        <v>1</v>
      </c>
      <c r="C239" s="5">
        <v>93</v>
      </c>
      <c r="D239" s="5">
        <v>-0.1</v>
      </c>
      <c r="E239" s="5">
        <v>1</v>
      </c>
      <c r="F239" s="5">
        <v>3.2</v>
      </c>
      <c r="G239" s="5">
        <v>4</v>
      </c>
      <c r="H239" s="5">
        <v>1029.0999999999999</v>
      </c>
      <c r="I239" s="5">
        <v>0</v>
      </c>
      <c r="J239" s="5">
        <v>0</v>
      </c>
      <c r="K239" s="5">
        <v>0</v>
      </c>
      <c r="L239" s="5">
        <v>0</v>
      </c>
      <c r="M239" s="5">
        <v>3.4</v>
      </c>
      <c r="N239">
        <v>232</v>
      </c>
      <c r="O239">
        <v>1088</v>
      </c>
      <c r="P239">
        <v>-0.9</v>
      </c>
      <c r="Q239">
        <v>-0.1</v>
      </c>
      <c r="R239" s="54">
        <v>0.15972222222222199</v>
      </c>
      <c r="T239" s="91"/>
      <c r="U239" s="94"/>
      <c r="V239" s="90" t="str">
        <f t="shared" si="5"/>
        <v/>
      </c>
      <c r="W239" s="94"/>
      <c r="X239" s="91"/>
      <c r="Z239" s="5"/>
      <c r="AA239"/>
      <c r="AC239" s="373"/>
      <c r="AD239" s="54">
        <v>0.15972222222222199</v>
      </c>
      <c r="AK239" s="307"/>
      <c r="AL239" s="5">
        <v>10.9</v>
      </c>
      <c r="AM239" s="5">
        <v>92</v>
      </c>
      <c r="AN239" s="5">
        <v>9.6999999999999993</v>
      </c>
      <c r="AO239" s="5">
        <v>10.9</v>
      </c>
      <c r="AP239" s="5">
        <v>2.9</v>
      </c>
      <c r="AQ239" s="5">
        <v>2.9</v>
      </c>
      <c r="AR239" s="5">
        <v>1026.5999999999999</v>
      </c>
      <c r="AS239" s="5">
        <v>0</v>
      </c>
      <c r="AT239" s="5">
        <v>0</v>
      </c>
      <c r="AU239" s="5">
        <v>0</v>
      </c>
      <c r="AZ239">
        <v>11</v>
      </c>
      <c r="BA239">
        <v>11.1</v>
      </c>
      <c r="BB239" s="55">
        <v>0.15972222222222199</v>
      </c>
    </row>
    <row r="240" spans="2:54" x14ac:dyDescent="0.25">
      <c r="B240" s="5">
        <v>1</v>
      </c>
      <c r="C240" s="5">
        <v>93</v>
      </c>
      <c r="D240" s="5">
        <v>-0.1</v>
      </c>
      <c r="E240" s="5">
        <v>1</v>
      </c>
      <c r="F240" s="5">
        <v>3.6</v>
      </c>
      <c r="G240" s="5">
        <v>3.6</v>
      </c>
      <c r="H240" s="5">
        <v>1029.0999999999999</v>
      </c>
      <c r="I240" s="5">
        <v>0</v>
      </c>
      <c r="J240" s="5">
        <v>0</v>
      </c>
      <c r="K240" s="5">
        <v>0</v>
      </c>
      <c r="L240" s="5">
        <v>0</v>
      </c>
      <c r="M240" s="5">
        <v>3.4</v>
      </c>
      <c r="N240">
        <v>232</v>
      </c>
      <c r="O240">
        <v>1088</v>
      </c>
      <c r="P240">
        <v>-0.9</v>
      </c>
      <c r="Q240">
        <v>-0.1</v>
      </c>
      <c r="R240" s="54">
        <v>0.16041666666666701</v>
      </c>
      <c r="T240" s="91"/>
      <c r="U240" s="94"/>
      <c r="V240" s="90" t="str">
        <f t="shared" si="5"/>
        <v/>
      </c>
      <c r="W240" s="94"/>
      <c r="X240" s="91"/>
      <c r="Z240" s="5"/>
      <c r="AA240"/>
      <c r="AC240" s="373"/>
      <c r="AD240" s="54">
        <v>0.16041666666666701</v>
      </c>
      <c r="AK240" s="307"/>
      <c r="AL240" s="5">
        <v>10.9</v>
      </c>
      <c r="AM240" s="5">
        <v>92</v>
      </c>
      <c r="AN240" s="5">
        <v>9.6999999999999993</v>
      </c>
      <c r="AO240" s="5">
        <v>10.9</v>
      </c>
      <c r="AP240" s="5">
        <v>2.9</v>
      </c>
      <c r="AQ240" s="5">
        <v>4</v>
      </c>
      <c r="AR240" s="5">
        <v>1026.3</v>
      </c>
      <c r="AS240" s="5">
        <v>0</v>
      </c>
      <c r="AT240" s="5">
        <v>0</v>
      </c>
      <c r="AU240" s="5">
        <v>0</v>
      </c>
      <c r="AZ240">
        <v>11</v>
      </c>
      <c r="BA240">
        <v>11.1</v>
      </c>
      <c r="BB240" s="55">
        <v>0.16041666666666701</v>
      </c>
    </row>
    <row r="241" spans="2:54" x14ac:dyDescent="0.25">
      <c r="B241" s="5">
        <v>1</v>
      </c>
      <c r="C241" s="5">
        <v>93</v>
      </c>
      <c r="D241" s="5">
        <v>-0.1</v>
      </c>
      <c r="E241" s="5">
        <v>1</v>
      </c>
      <c r="F241" s="5">
        <v>4.3</v>
      </c>
      <c r="G241" s="5">
        <v>4.3</v>
      </c>
      <c r="H241" s="5">
        <v>1028.5999999999999</v>
      </c>
      <c r="I241" s="5">
        <v>0</v>
      </c>
      <c r="J241" s="5">
        <v>0</v>
      </c>
      <c r="K241" s="5">
        <v>0</v>
      </c>
      <c r="L241" s="5">
        <v>0</v>
      </c>
      <c r="M241" s="5">
        <v>3.4</v>
      </c>
      <c r="N241">
        <v>232</v>
      </c>
      <c r="O241">
        <v>1088</v>
      </c>
      <c r="P241">
        <v>-0.8</v>
      </c>
      <c r="Q241">
        <v>-0.1</v>
      </c>
      <c r="R241" s="54">
        <v>0.16111111111111101</v>
      </c>
      <c r="T241" s="91"/>
      <c r="U241" s="94"/>
      <c r="V241" s="90" t="str">
        <f t="shared" si="5"/>
        <v/>
      </c>
      <c r="W241" s="94"/>
      <c r="X241" s="91"/>
      <c r="Z241" s="5"/>
      <c r="AA241"/>
      <c r="AC241" s="373"/>
      <c r="AD241" s="54">
        <v>0.16111111111111101</v>
      </c>
      <c r="AK241" s="307"/>
      <c r="AL241" s="5">
        <v>10.9</v>
      </c>
      <c r="AM241" s="5">
        <v>92</v>
      </c>
      <c r="AN241" s="5">
        <v>9.6999999999999993</v>
      </c>
      <c r="AO241" s="5">
        <v>10.9</v>
      </c>
      <c r="AP241" s="5">
        <v>2.5</v>
      </c>
      <c r="AQ241" s="5">
        <v>3.2</v>
      </c>
      <c r="AR241" s="5">
        <v>1026.2</v>
      </c>
      <c r="AS241" s="5">
        <v>0</v>
      </c>
      <c r="AT241" s="5">
        <v>0</v>
      </c>
      <c r="AU241" s="5">
        <v>0</v>
      </c>
      <c r="AZ241">
        <v>11</v>
      </c>
      <c r="BA241">
        <v>11.1</v>
      </c>
      <c r="BB241" s="55">
        <v>0.16111111111111101</v>
      </c>
    </row>
    <row r="242" spans="2:54" x14ac:dyDescent="0.25">
      <c r="B242" s="5">
        <v>1</v>
      </c>
      <c r="C242" s="5">
        <v>93</v>
      </c>
      <c r="D242" s="5">
        <v>-0.1</v>
      </c>
      <c r="E242" s="5">
        <v>1</v>
      </c>
      <c r="F242" s="5">
        <v>2.9</v>
      </c>
      <c r="G242" s="5">
        <v>4.3</v>
      </c>
      <c r="H242" s="5">
        <v>1028.8</v>
      </c>
      <c r="I242" s="5">
        <v>0</v>
      </c>
      <c r="J242" s="5">
        <v>0</v>
      </c>
      <c r="K242" s="5">
        <v>0</v>
      </c>
      <c r="L242" s="5">
        <v>0</v>
      </c>
      <c r="M242" s="5">
        <v>3.4</v>
      </c>
      <c r="N242">
        <v>232</v>
      </c>
      <c r="O242">
        <v>1088</v>
      </c>
      <c r="P242">
        <v>-0.8</v>
      </c>
      <c r="Q242">
        <v>-0.1</v>
      </c>
      <c r="R242" s="54">
        <v>0.16180555555555601</v>
      </c>
      <c r="T242" s="91"/>
      <c r="U242" s="94"/>
      <c r="V242" s="90" t="str">
        <f t="shared" si="5"/>
        <v/>
      </c>
      <c r="W242" s="94"/>
      <c r="X242" s="91"/>
      <c r="Z242" s="5"/>
      <c r="AA242"/>
      <c r="AC242" s="373"/>
      <c r="AD242" s="54">
        <v>0.16180555555555601</v>
      </c>
      <c r="AK242" s="307"/>
      <c r="AL242" s="5">
        <v>10.9</v>
      </c>
      <c r="AM242" s="5">
        <v>92</v>
      </c>
      <c r="AN242" s="5">
        <v>9.6999999999999993</v>
      </c>
      <c r="AO242" s="5">
        <v>10.9</v>
      </c>
      <c r="AP242" s="5">
        <v>2.5</v>
      </c>
      <c r="AQ242" s="5">
        <v>3.2</v>
      </c>
      <c r="AR242" s="5">
        <v>1026.5</v>
      </c>
      <c r="AS242" s="5">
        <v>0</v>
      </c>
      <c r="AT242" s="5">
        <v>0</v>
      </c>
      <c r="AU242" s="5">
        <v>0</v>
      </c>
      <c r="AZ242">
        <v>11</v>
      </c>
      <c r="BA242">
        <v>11.1</v>
      </c>
      <c r="BB242" s="55">
        <v>0.16180555555555601</v>
      </c>
    </row>
    <row r="243" spans="2:54" x14ac:dyDescent="0.25">
      <c r="B243" s="5">
        <v>1</v>
      </c>
      <c r="C243" s="5">
        <v>93</v>
      </c>
      <c r="D243" s="5">
        <v>-0.1</v>
      </c>
      <c r="E243" s="5">
        <v>1</v>
      </c>
      <c r="F243" s="5">
        <v>2.5</v>
      </c>
      <c r="G243" s="5">
        <v>4</v>
      </c>
      <c r="H243" s="5">
        <v>1028.8</v>
      </c>
      <c r="I243" s="5">
        <v>0</v>
      </c>
      <c r="J243" s="5">
        <v>0</v>
      </c>
      <c r="K243" s="5">
        <v>0</v>
      </c>
      <c r="L243" s="5">
        <v>0</v>
      </c>
      <c r="M243" s="5">
        <v>3.4</v>
      </c>
      <c r="N243">
        <v>232</v>
      </c>
      <c r="O243">
        <v>1088</v>
      </c>
      <c r="P243">
        <v>-0.8</v>
      </c>
      <c r="Q243">
        <v>-0.1</v>
      </c>
      <c r="R243" s="54">
        <v>0.16250000000000001</v>
      </c>
      <c r="T243" s="91"/>
      <c r="U243" s="94"/>
      <c r="V243" s="90" t="str">
        <f t="shared" si="5"/>
        <v/>
      </c>
      <c r="W243" s="94"/>
      <c r="X243" s="91"/>
      <c r="Z243" s="5"/>
      <c r="AA243"/>
      <c r="AC243" s="373"/>
      <c r="AD243" s="54">
        <v>0.16250000000000001</v>
      </c>
      <c r="AK243" s="307"/>
      <c r="AL243" s="5">
        <v>10.9</v>
      </c>
      <c r="AM243" s="5">
        <v>92</v>
      </c>
      <c r="AN243" s="5">
        <v>9.6999999999999993</v>
      </c>
      <c r="AO243" s="5">
        <v>10.9</v>
      </c>
      <c r="AP243" s="5">
        <v>4.3</v>
      </c>
      <c r="AQ243" s="5">
        <v>4.7</v>
      </c>
      <c r="AR243" s="5">
        <v>1026.4000000000001</v>
      </c>
      <c r="AS243" s="5">
        <v>0</v>
      </c>
      <c r="AT243" s="5">
        <v>0</v>
      </c>
      <c r="AU243" s="5">
        <v>0</v>
      </c>
      <c r="AZ243">
        <v>11</v>
      </c>
      <c r="BA243">
        <v>11.1</v>
      </c>
      <c r="BB243" s="55">
        <v>0.16250000000000001</v>
      </c>
    </row>
    <row r="244" spans="2:54" x14ac:dyDescent="0.25">
      <c r="B244" s="5">
        <v>1</v>
      </c>
      <c r="C244" s="5">
        <v>93</v>
      </c>
      <c r="D244" s="5">
        <v>-0.1</v>
      </c>
      <c r="E244" s="5">
        <v>1</v>
      </c>
      <c r="F244" s="5">
        <v>4.7</v>
      </c>
      <c r="G244" s="5">
        <v>4.7</v>
      </c>
      <c r="H244" s="5">
        <v>1028.9000000000001</v>
      </c>
      <c r="I244" s="5">
        <v>0</v>
      </c>
      <c r="J244" s="5">
        <v>0</v>
      </c>
      <c r="K244" s="5">
        <v>0</v>
      </c>
      <c r="L244" s="5">
        <v>0</v>
      </c>
      <c r="M244" s="5">
        <v>3.4</v>
      </c>
      <c r="N244">
        <v>232</v>
      </c>
      <c r="O244">
        <v>1088</v>
      </c>
      <c r="P244">
        <v>-0.8</v>
      </c>
      <c r="Q244">
        <v>-0.1</v>
      </c>
      <c r="R244" s="54">
        <v>0.163194444444444</v>
      </c>
      <c r="T244" s="91"/>
      <c r="U244" s="94"/>
      <c r="V244" s="90" t="str">
        <f t="shared" si="5"/>
        <v/>
      </c>
      <c r="W244" s="94"/>
      <c r="X244" s="91"/>
      <c r="Z244" s="5"/>
      <c r="AA244"/>
      <c r="AC244" s="373"/>
      <c r="AD244" s="54">
        <v>0.163194444444444</v>
      </c>
      <c r="AK244" s="307"/>
      <c r="AL244" s="5">
        <v>10.9</v>
      </c>
      <c r="AM244" s="5">
        <v>92</v>
      </c>
      <c r="AN244" s="5">
        <v>9.6999999999999993</v>
      </c>
      <c r="AO244" s="5">
        <v>10.9</v>
      </c>
      <c r="AP244" s="5">
        <v>2.9</v>
      </c>
      <c r="AQ244" s="5">
        <v>5</v>
      </c>
      <c r="AR244" s="5">
        <v>1026.5999999999999</v>
      </c>
      <c r="AS244" s="5">
        <v>0</v>
      </c>
      <c r="AT244" s="5">
        <v>0</v>
      </c>
      <c r="AU244" s="5">
        <v>0</v>
      </c>
      <c r="AZ244">
        <v>11</v>
      </c>
      <c r="BA244">
        <v>11.1</v>
      </c>
      <c r="BB244" s="55">
        <v>0.163194444444444</v>
      </c>
    </row>
    <row r="245" spans="2:54" x14ac:dyDescent="0.25">
      <c r="B245" s="5">
        <v>1.1000000000000001</v>
      </c>
      <c r="C245" s="5">
        <v>93</v>
      </c>
      <c r="D245" s="5">
        <v>0</v>
      </c>
      <c r="E245" s="5">
        <v>1.1000000000000001</v>
      </c>
      <c r="F245" s="5">
        <v>4.3</v>
      </c>
      <c r="G245" s="5">
        <v>4.7</v>
      </c>
      <c r="H245" s="5">
        <v>1028.8</v>
      </c>
      <c r="I245" s="5">
        <v>0</v>
      </c>
      <c r="J245" s="5">
        <v>0</v>
      </c>
      <c r="K245" s="5">
        <v>0</v>
      </c>
      <c r="L245" s="5">
        <v>0</v>
      </c>
      <c r="M245" s="5">
        <v>3.4</v>
      </c>
      <c r="N245">
        <v>232</v>
      </c>
      <c r="O245">
        <v>1088</v>
      </c>
      <c r="P245">
        <v>-0.7</v>
      </c>
      <c r="Q245">
        <v>-0.1</v>
      </c>
      <c r="R245" s="54">
        <v>0.163888888888889</v>
      </c>
      <c r="T245" s="91"/>
      <c r="U245" s="94"/>
      <c r="V245" s="90" t="str">
        <f t="shared" si="5"/>
        <v/>
      </c>
      <c r="W245" s="94"/>
      <c r="X245" s="91"/>
      <c r="Z245" s="5"/>
      <c r="AA245"/>
      <c r="AC245" s="373"/>
      <c r="AD245" s="54">
        <v>0.163888888888889</v>
      </c>
      <c r="AK245" s="307"/>
      <c r="AL245" s="5">
        <v>10.9</v>
      </c>
      <c r="AM245" s="5">
        <v>92</v>
      </c>
      <c r="AN245" s="5">
        <v>9.6999999999999993</v>
      </c>
      <c r="AO245" s="5">
        <v>10.9</v>
      </c>
      <c r="AP245" s="5">
        <v>3.2</v>
      </c>
      <c r="AQ245" s="5">
        <v>4.7</v>
      </c>
      <c r="AR245" s="5">
        <v>1026.4000000000001</v>
      </c>
      <c r="AS245" s="5">
        <v>0</v>
      </c>
      <c r="AT245" s="5">
        <v>0</v>
      </c>
      <c r="AU245" s="5">
        <v>0</v>
      </c>
      <c r="AZ245">
        <v>11</v>
      </c>
      <c r="BA245">
        <v>11.1</v>
      </c>
      <c r="BB245" s="55">
        <v>0.163888888888889</v>
      </c>
    </row>
    <row r="246" spans="2:54" x14ac:dyDescent="0.25">
      <c r="B246" s="5">
        <v>1.2</v>
      </c>
      <c r="C246" s="5">
        <v>93</v>
      </c>
      <c r="D246" s="5">
        <v>0.1</v>
      </c>
      <c r="E246" s="5">
        <v>1.2</v>
      </c>
      <c r="F246" s="5">
        <v>2.9</v>
      </c>
      <c r="G246" s="5">
        <v>3.6</v>
      </c>
      <c r="H246" s="5">
        <v>1028.8</v>
      </c>
      <c r="I246" s="5">
        <v>0</v>
      </c>
      <c r="J246" s="5">
        <v>0</v>
      </c>
      <c r="K246" s="5">
        <v>0</v>
      </c>
      <c r="L246" s="5">
        <v>0</v>
      </c>
      <c r="M246" s="5">
        <v>3.4</v>
      </c>
      <c r="N246">
        <v>232</v>
      </c>
      <c r="O246">
        <v>1088</v>
      </c>
      <c r="P246">
        <v>-0.7</v>
      </c>
      <c r="Q246">
        <v>-0.1</v>
      </c>
      <c r="R246" s="54">
        <v>0.164583333333333</v>
      </c>
      <c r="T246" s="91"/>
      <c r="U246" s="94"/>
      <c r="V246" s="90" t="str">
        <f t="shared" si="5"/>
        <v/>
      </c>
      <c r="W246" s="94"/>
      <c r="X246" s="91"/>
      <c r="Z246" s="5"/>
      <c r="AA246"/>
      <c r="AC246" s="373"/>
      <c r="AD246" s="54">
        <v>0.164583333333333</v>
      </c>
      <c r="AK246" s="307"/>
      <c r="AL246" s="5">
        <v>10.9</v>
      </c>
      <c r="AM246" s="5">
        <v>92</v>
      </c>
      <c r="AN246" s="5">
        <v>9.6999999999999993</v>
      </c>
      <c r="AO246" s="5">
        <v>10.9</v>
      </c>
      <c r="AP246" s="5">
        <v>0</v>
      </c>
      <c r="AQ246" s="5">
        <v>2.5</v>
      </c>
      <c r="AR246" s="5">
        <v>1026.3</v>
      </c>
      <c r="AS246" s="5">
        <v>0</v>
      </c>
      <c r="AT246" s="5">
        <v>0</v>
      </c>
      <c r="AU246" s="5">
        <v>0</v>
      </c>
      <c r="AZ246">
        <v>11</v>
      </c>
      <c r="BA246">
        <v>11.1</v>
      </c>
      <c r="BB246" s="55">
        <v>0.164583333333333</v>
      </c>
    </row>
    <row r="247" spans="2:54" x14ac:dyDescent="0.25">
      <c r="B247" s="5">
        <v>1.2</v>
      </c>
      <c r="C247" s="5">
        <v>93</v>
      </c>
      <c r="D247" s="5">
        <v>0.1</v>
      </c>
      <c r="E247" s="5">
        <v>1.2</v>
      </c>
      <c r="F247" s="5">
        <v>2.9</v>
      </c>
      <c r="G247" s="5">
        <v>4</v>
      </c>
      <c r="H247" s="5">
        <v>1028.7</v>
      </c>
      <c r="I247" s="5">
        <v>0</v>
      </c>
      <c r="J247" s="5">
        <v>0</v>
      </c>
      <c r="K247" s="5">
        <v>0</v>
      </c>
      <c r="L247" s="5">
        <v>0</v>
      </c>
      <c r="M247" s="5">
        <v>3.4</v>
      </c>
      <c r="N247">
        <v>232</v>
      </c>
      <c r="O247">
        <v>1088</v>
      </c>
      <c r="P247">
        <v>-0.6</v>
      </c>
      <c r="Q247">
        <v>0</v>
      </c>
      <c r="R247" s="54">
        <v>0.165277777777778</v>
      </c>
      <c r="T247" s="91"/>
      <c r="U247" s="94"/>
      <c r="V247" s="90" t="str">
        <f t="shared" si="5"/>
        <v/>
      </c>
      <c r="W247" s="94"/>
      <c r="X247" s="91"/>
      <c r="Z247" s="5"/>
      <c r="AA247"/>
      <c r="AC247" s="373"/>
      <c r="AD247" s="54">
        <v>0.165277777777778</v>
      </c>
      <c r="AK247" s="307"/>
      <c r="AL247" s="5">
        <v>10.9</v>
      </c>
      <c r="AM247" s="5">
        <v>92</v>
      </c>
      <c r="AN247" s="5">
        <v>9.6999999999999993</v>
      </c>
      <c r="AO247" s="5">
        <v>10.9</v>
      </c>
      <c r="AP247" s="5">
        <v>0</v>
      </c>
      <c r="AQ247" s="5">
        <v>2.2000000000000002</v>
      </c>
      <c r="AR247" s="5">
        <v>1026.4000000000001</v>
      </c>
      <c r="AS247" s="5">
        <v>0</v>
      </c>
      <c r="AT247" s="5">
        <v>0</v>
      </c>
      <c r="AU247" s="5">
        <v>0</v>
      </c>
      <c r="AZ247">
        <v>11</v>
      </c>
      <c r="BA247">
        <v>11.1</v>
      </c>
      <c r="BB247" s="55">
        <v>0.165277777777778</v>
      </c>
    </row>
    <row r="248" spans="2:54" x14ac:dyDescent="0.25">
      <c r="B248" s="5">
        <v>1.2</v>
      </c>
      <c r="C248" s="5">
        <v>93</v>
      </c>
      <c r="D248" s="5">
        <v>0.1</v>
      </c>
      <c r="E248" s="5">
        <v>1.2</v>
      </c>
      <c r="F248" s="5">
        <v>2.5</v>
      </c>
      <c r="G248" s="5">
        <v>3.2</v>
      </c>
      <c r="H248" s="5">
        <v>1028.5999999999999</v>
      </c>
      <c r="I248" s="5">
        <v>0</v>
      </c>
      <c r="J248" s="5">
        <v>0</v>
      </c>
      <c r="K248" s="5">
        <v>0</v>
      </c>
      <c r="L248" s="5">
        <v>0</v>
      </c>
      <c r="M248" s="5">
        <v>3.4</v>
      </c>
      <c r="N248">
        <v>232</v>
      </c>
      <c r="O248">
        <v>1088</v>
      </c>
      <c r="P248">
        <v>-0.6</v>
      </c>
      <c r="Q248">
        <v>0</v>
      </c>
      <c r="R248" s="54">
        <v>0.16597222222222199</v>
      </c>
      <c r="T248" s="91"/>
      <c r="U248" s="94"/>
      <c r="V248" s="90" t="str">
        <f t="shared" si="5"/>
        <v/>
      </c>
      <c r="W248" s="94"/>
      <c r="X248" s="91"/>
      <c r="Z248" s="5"/>
      <c r="AA248"/>
      <c r="AC248" s="373"/>
      <c r="AD248" s="54">
        <v>0.16597222222222199</v>
      </c>
      <c r="AK248" s="307"/>
      <c r="AL248" s="5">
        <v>10.9</v>
      </c>
      <c r="AM248" s="5">
        <v>92</v>
      </c>
      <c r="AN248" s="5">
        <v>9.6999999999999993</v>
      </c>
      <c r="AO248" s="5">
        <v>10.9</v>
      </c>
      <c r="AP248" s="5">
        <v>2.2000000000000002</v>
      </c>
      <c r="AQ248" s="5">
        <v>2.5</v>
      </c>
      <c r="AR248" s="5">
        <v>1026.5999999999999</v>
      </c>
      <c r="AS248" s="5">
        <v>0</v>
      </c>
      <c r="AT248" s="5">
        <v>0</v>
      </c>
      <c r="AU248" s="5">
        <v>0</v>
      </c>
      <c r="AZ248">
        <v>11</v>
      </c>
      <c r="BA248">
        <v>11.1</v>
      </c>
      <c r="BB248" s="55">
        <v>0.16597222222222199</v>
      </c>
    </row>
    <row r="249" spans="2:54" x14ac:dyDescent="0.25">
      <c r="B249" s="5">
        <v>1.2</v>
      </c>
      <c r="C249" s="5">
        <v>93</v>
      </c>
      <c r="D249" s="5">
        <v>0.1</v>
      </c>
      <c r="E249" s="5">
        <v>-1.1000000000000001</v>
      </c>
      <c r="F249" s="5">
        <v>7.2</v>
      </c>
      <c r="G249" s="5">
        <v>7.2</v>
      </c>
      <c r="H249" s="5">
        <v>1029</v>
      </c>
      <c r="I249" s="5">
        <v>0</v>
      </c>
      <c r="J249" s="5">
        <v>0</v>
      </c>
      <c r="K249" s="5">
        <v>0</v>
      </c>
      <c r="L249" s="5">
        <v>0</v>
      </c>
      <c r="M249" s="5">
        <v>3.4</v>
      </c>
      <c r="N249">
        <v>232</v>
      </c>
      <c r="O249">
        <v>1088</v>
      </c>
      <c r="P249">
        <v>-0.6</v>
      </c>
      <c r="Q249">
        <v>0</v>
      </c>
      <c r="R249" s="54">
        <v>0.16666666666666699</v>
      </c>
      <c r="T249" s="91"/>
      <c r="U249" s="94"/>
      <c r="V249" s="90" t="str">
        <f t="shared" si="5"/>
        <v/>
      </c>
      <c r="W249" s="94"/>
      <c r="X249" s="91"/>
      <c r="Z249" s="5"/>
      <c r="AA249"/>
      <c r="AC249" s="373"/>
      <c r="AD249" s="54">
        <v>0.16666666666666699</v>
      </c>
      <c r="AK249" s="307"/>
      <c r="AL249" s="5">
        <v>10.9</v>
      </c>
      <c r="AM249" s="5">
        <v>92</v>
      </c>
      <c r="AN249" s="5">
        <v>9.6999999999999993</v>
      </c>
      <c r="AO249" s="5">
        <v>10.9</v>
      </c>
      <c r="AP249" s="5">
        <v>0</v>
      </c>
      <c r="AQ249" s="5">
        <v>2.2000000000000002</v>
      </c>
      <c r="AR249" s="5">
        <v>1026.3</v>
      </c>
      <c r="AS249" s="5">
        <v>0</v>
      </c>
      <c r="AT249" s="5">
        <v>0</v>
      </c>
      <c r="AU249" s="5">
        <v>0</v>
      </c>
      <c r="AZ249">
        <v>11</v>
      </c>
      <c r="BA249">
        <v>11.1</v>
      </c>
      <c r="BB249" s="55">
        <v>0.16666666666666699</v>
      </c>
    </row>
    <row r="250" spans="2:54" x14ac:dyDescent="0.25">
      <c r="B250" s="5">
        <v>1.3</v>
      </c>
      <c r="C250" s="5">
        <v>93</v>
      </c>
      <c r="D250" s="5">
        <v>0.2</v>
      </c>
      <c r="E250" s="5">
        <v>-0.1</v>
      </c>
      <c r="F250" s="5">
        <v>5</v>
      </c>
      <c r="G250" s="5">
        <v>6.1</v>
      </c>
      <c r="H250" s="5">
        <v>1028.9000000000001</v>
      </c>
      <c r="I250" s="5">
        <v>0</v>
      </c>
      <c r="J250" s="5">
        <v>0</v>
      </c>
      <c r="K250" s="5">
        <v>0</v>
      </c>
      <c r="L250" s="5">
        <v>0</v>
      </c>
      <c r="M250" s="5">
        <v>3.4</v>
      </c>
      <c r="N250">
        <v>232</v>
      </c>
      <c r="O250">
        <v>1088</v>
      </c>
      <c r="P250">
        <v>-0.5</v>
      </c>
      <c r="Q250">
        <v>0</v>
      </c>
      <c r="R250" s="54">
        <v>0.16736111111111099</v>
      </c>
      <c r="T250" s="91"/>
      <c r="U250" s="94"/>
      <c r="V250" s="90" t="str">
        <f t="shared" si="5"/>
        <v/>
      </c>
      <c r="W250" s="94"/>
      <c r="X250" s="91"/>
      <c r="Z250" s="5"/>
      <c r="AA250"/>
      <c r="AC250" s="373"/>
      <c r="AD250" s="54">
        <v>0.16736111111111099</v>
      </c>
      <c r="AK250" s="307"/>
      <c r="AL250" s="5">
        <v>10.9</v>
      </c>
      <c r="AM250" s="5">
        <v>92</v>
      </c>
      <c r="AN250" s="5">
        <v>9.6999999999999993</v>
      </c>
      <c r="AO250" s="5">
        <v>10.9</v>
      </c>
      <c r="AP250" s="5">
        <v>0</v>
      </c>
      <c r="AQ250" s="5">
        <v>0</v>
      </c>
      <c r="AR250" s="5">
        <v>1026.5</v>
      </c>
      <c r="AS250" s="5">
        <v>0</v>
      </c>
      <c r="AT250" s="5">
        <v>0</v>
      </c>
      <c r="AU250" s="5">
        <v>0</v>
      </c>
      <c r="AZ250">
        <v>11</v>
      </c>
      <c r="BA250">
        <v>11.1</v>
      </c>
      <c r="BB250" s="55">
        <v>0.16736111111111099</v>
      </c>
    </row>
    <row r="251" spans="2:54" x14ac:dyDescent="0.25">
      <c r="B251" s="5">
        <v>1.3</v>
      </c>
      <c r="C251" s="5">
        <v>93</v>
      </c>
      <c r="D251" s="5">
        <v>0.2</v>
      </c>
      <c r="E251" s="5">
        <v>1.3</v>
      </c>
      <c r="F251" s="5">
        <v>4</v>
      </c>
      <c r="G251" s="5">
        <v>4.3</v>
      </c>
      <c r="H251" s="5">
        <v>1028.9000000000001</v>
      </c>
      <c r="I251" s="5">
        <v>0</v>
      </c>
      <c r="J251" s="5">
        <v>0</v>
      </c>
      <c r="K251" s="5">
        <v>0</v>
      </c>
      <c r="L251" s="5">
        <v>0</v>
      </c>
      <c r="M251" s="5">
        <v>3.4</v>
      </c>
      <c r="N251">
        <v>232</v>
      </c>
      <c r="O251">
        <v>1088</v>
      </c>
      <c r="P251">
        <v>-0.5</v>
      </c>
      <c r="Q251">
        <v>0</v>
      </c>
      <c r="R251" s="54">
        <v>0.16805555555555601</v>
      </c>
      <c r="T251" s="91"/>
      <c r="U251" s="94"/>
      <c r="V251" s="90" t="str">
        <f t="shared" si="5"/>
        <v/>
      </c>
      <c r="W251" s="94"/>
      <c r="X251" s="91"/>
      <c r="Z251" s="5"/>
      <c r="AA251"/>
      <c r="AC251" s="373"/>
      <c r="AD251" s="54">
        <v>0.16805555555555601</v>
      </c>
      <c r="AK251" s="307"/>
      <c r="AL251" s="5">
        <v>10.9</v>
      </c>
      <c r="AM251" s="5">
        <v>92</v>
      </c>
      <c r="AN251" s="5">
        <v>9.6999999999999993</v>
      </c>
      <c r="AO251" s="5">
        <v>10.9</v>
      </c>
      <c r="AP251" s="5">
        <v>0</v>
      </c>
      <c r="AQ251" s="5">
        <v>4</v>
      </c>
      <c r="AR251" s="5">
        <v>1026.3</v>
      </c>
      <c r="AS251" s="5">
        <v>0</v>
      </c>
      <c r="AT251" s="5">
        <v>0</v>
      </c>
      <c r="AU251" s="5">
        <v>0</v>
      </c>
      <c r="AZ251">
        <v>11</v>
      </c>
      <c r="BA251">
        <v>11.1</v>
      </c>
      <c r="BB251" s="55">
        <v>0.16805555555555601</v>
      </c>
    </row>
    <row r="252" spans="2:54" x14ac:dyDescent="0.25">
      <c r="B252" s="5">
        <v>1.3</v>
      </c>
      <c r="C252" s="5">
        <v>93</v>
      </c>
      <c r="D252" s="5">
        <v>0.2</v>
      </c>
      <c r="E252" s="5">
        <v>1.3</v>
      </c>
      <c r="F252" s="5">
        <v>2.2000000000000002</v>
      </c>
      <c r="G252" s="5">
        <v>4.7</v>
      </c>
      <c r="H252" s="5">
        <v>1028.7</v>
      </c>
      <c r="I252" s="5">
        <v>0</v>
      </c>
      <c r="J252" s="5">
        <v>0</v>
      </c>
      <c r="K252" s="5">
        <v>0</v>
      </c>
      <c r="L252" s="5">
        <v>0</v>
      </c>
      <c r="M252" s="5">
        <v>3.4</v>
      </c>
      <c r="N252">
        <v>232</v>
      </c>
      <c r="O252">
        <v>1088</v>
      </c>
      <c r="P252">
        <v>-0.4</v>
      </c>
      <c r="Q252">
        <v>0</v>
      </c>
      <c r="R252" s="54">
        <v>0.16875000000000001</v>
      </c>
      <c r="T252" s="91"/>
      <c r="U252" s="94"/>
      <c r="V252" s="90" t="str">
        <f t="shared" si="5"/>
        <v/>
      </c>
      <c r="W252" s="94"/>
      <c r="X252" s="91"/>
      <c r="Z252" s="5"/>
      <c r="AA252"/>
      <c r="AC252" s="373"/>
      <c r="AD252" s="54">
        <v>0.16875000000000001</v>
      </c>
      <c r="AK252" s="307"/>
      <c r="AL252" s="5">
        <v>10.9</v>
      </c>
      <c r="AM252" s="5">
        <v>92</v>
      </c>
      <c r="AN252" s="5">
        <v>9.6999999999999993</v>
      </c>
      <c r="AO252" s="5">
        <v>10.9</v>
      </c>
      <c r="AP252" s="5">
        <v>1.8</v>
      </c>
      <c r="AQ252" s="5">
        <v>3.2</v>
      </c>
      <c r="AR252" s="5">
        <v>1026.5</v>
      </c>
      <c r="AS252" s="5">
        <v>0</v>
      </c>
      <c r="AT252" s="5">
        <v>0</v>
      </c>
      <c r="AU252" s="5">
        <v>0</v>
      </c>
      <c r="AZ252">
        <v>11</v>
      </c>
      <c r="BA252">
        <v>11.1</v>
      </c>
      <c r="BB252" s="55">
        <v>0.16875000000000001</v>
      </c>
    </row>
    <row r="253" spans="2:54" x14ac:dyDescent="0.25">
      <c r="B253" s="5">
        <v>1.3</v>
      </c>
      <c r="C253" s="5">
        <v>93</v>
      </c>
      <c r="D253" s="5">
        <v>0.2</v>
      </c>
      <c r="E253" s="5">
        <v>-0.1</v>
      </c>
      <c r="F253" s="5">
        <v>5</v>
      </c>
      <c r="G253" s="5">
        <v>5.4</v>
      </c>
      <c r="H253" s="5">
        <v>1028.7</v>
      </c>
      <c r="I253" s="5">
        <v>0</v>
      </c>
      <c r="J253" s="5">
        <v>0</v>
      </c>
      <c r="K253" s="5">
        <v>0</v>
      </c>
      <c r="L253" s="5">
        <v>0</v>
      </c>
      <c r="M253" s="5">
        <v>3.4</v>
      </c>
      <c r="N253">
        <v>232</v>
      </c>
      <c r="O253">
        <v>1088</v>
      </c>
      <c r="P253">
        <v>-0.4</v>
      </c>
      <c r="Q253">
        <v>0.1</v>
      </c>
      <c r="R253" s="54">
        <v>0.16944444444444401</v>
      </c>
      <c r="T253" s="91"/>
      <c r="U253" s="94"/>
      <c r="V253" s="90" t="str">
        <f t="shared" si="5"/>
        <v/>
      </c>
      <c r="W253" s="94"/>
      <c r="X253" s="91"/>
      <c r="Z253" s="5"/>
      <c r="AA253"/>
      <c r="AC253" s="373"/>
      <c r="AD253" s="54">
        <v>0.16944444444444401</v>
      </c>
      <c r="AK253" s="307"/>
      <c r="AL253" s="5">
        <v>10.9</v>
      </c>
      <c r="AM253" s="5">
        <v>92</v>
      </c>
      <c r="AN253" s="5">
        <v>9.6999999999999993</v>
      </c>
      <c r="AO253" s="5">
        <v>10.9</v>
      </c>
      <c r="AP253" s="5">
        <v>0</v>
      </c>
      <c r="AQ253" s="5">
        <v>2.5</v>
      </c>
      <c r="AR253" s="5">
        <v>1026.5</v>
      </c>
      <c r="AS253" s="5">
        <v>0</v>
      </c>
      <c r="AT253" s="5">
        <v>0</v>
      </c>
      <c r="AU253" s="5">
        <v>0</v>
      </c>
      <c r="AZ253">
        <v>11</v>
      </c>
      <c r="BA253">
        <v>11.1</v>
      </c>
      <c r="BB253" s="55">
        <v>0.16944444444444401</v>
      </c>
    </row>
    <row r="254" spans="2:54" x14ac:dyDescent="0.25">
      <c r="B254" s="5">
        <v>1.4</v>
      </c>
      <c r="C254" s="5">
        <v>93</v>
      </c>
      <c r="D254" s="5">
        <v>0.3</v>
      </c>
      <c r="E254" s="5">
        <v>0</v>
      </c>
      <c r="F254" s="5">
        <v>5</v>
      </c>
      <c r="G254" s="5">
        <v>6.1</v>
      </c>
      <c r="H254" s="5">
        <v>1028.7</v>
      </c>
      <c r="I254" s="5">
        <v>0</v>
      </c>
      <c r="J254" s="5">
        <v>0</v>
      </c>
      <c r="K254" s="5">
        <v>0</v>
      </c>
      <c r="L254" s="5">
        <v>0</v>
      </c>
      <c r="M254" s="5">
        <v>3.4</v>
      </c>
      <c r="N254">
        <v>232</v>
      </c>
      <c r="O254">
        <v>1088</v>
      </c>
      <c r="P254">
        <v>-0.3</v>
      </c>
      <c r="Q254">
        <v>0.1</v>
      </c>
      <c r="R254" s="54">
        <v>0.17013888888888901</v>
      </c>
      <c r="T254" s="91"/>
      <c r="U254" s="94"/>
      <c r="V254" s="90" t="str">
        <f t="shared" si="5"/>
        <v/>
      </c>
      <c r="W254" s="94"/>
      <c r="X254" s="91"/>
      <c r="Z254" s="5"/>
      <c r="AA254"/>
      <c r="AC254" s="373"/>
      <c r="AD254" s="54">
        <v>0.17013888888888901</v>
      </c>
      <c r="AK254" s="307"/>
      <c r="AL254" s="5">
        <v>10.9</v>
      </c>
      <c r="AM254" s="5">
        <v>92</v>
      </c>
      <c r="AN254" s="5">
        <v>9.6999999999999993</v>
      </c>
      <c r="AO254" s="5">
        <v>10.9</v>
      </c>
      <c r="AP254" s="5">
        <v>0</v>
      </c>
      <c r="AQ254" s="5">
        <v>2.9</v>
      </c>
      <c r="AR254" s="5">
        <v>1026.5</v>
      </c>
      <c r="AS254" s="5">
        <v>0</v>
      </c>
      <c r="AT254" s="5">
        <v>0</v>
      </c>
      <c r="AU254" s="5">
        <v>0</v>
      </c>
      <c r="AZ254">
        <v>11</v>
      </c>
      <c r="BA254">
        <v>11.1</v>
      </c>
      <c r="BB254" s="55">
        <v>0.17013888888888901</v>
      </c>
    </row>
    <row r="255" spans="2:54" x14ac:dyDescent="0.25">
      <c r="B255" s="5">
        <v>1.4</v>
      </c>
      <c r="C255" s="5">
        <v>93</v>
      </c>
      <c r="D255" s="5">
        <v>0.3</v>
      </c>
      <c r="E255" s="5">
        <v>1.4</v>
      </c>
      <c r="F255" s="5">
        <v>2.2000000000000002</v>
      </c>
      <c r="G255" s="5">
        <v>6.1</v>
      </c>
      <c r="H255" s="5">
        <v>1028.5999999999999</v>
      </c>
      <c r="I255" s="5">
        <v>0</v>
      </c>
      <c r="J255" s="5">
        <v>0</v>
      </c>
      <c r="K255" s="5">
        <v>0</v>
      </c>
      <c r="L255" s="5">
        <v>0</v>
      </c>
      <c r="M255" s="5">
        <v>3.4</v>
      </c>
      <c r="N255">
        <v>232</v>
      </c>
      <c r="O255">
        <v>1088</v>
      </c>
      <c r="P255">
        <v>-0.3</v>
      </c>
      <c r="Q255">
        <v>0.1</v>
      </c>
      <c r="R255" s="54">
        <v>0.170833333333333</v>
      </c>
      <c r="T255" s="91"/>
      <c r="U255" s="94"/>
      <c r="V255" s="90" t="str">
        <f t="shared" si="5"/>
        <v/>
      </c>
      <c r="W255" s="94"/>
      <c r="X255" s="91"/>
      <c r="Z255" s="5"/>
      <c r="AA255"/>
      <c r="AC255" s="373"/>
      <c r="AD255" s="54">
        <v>0.170833333333333</v>
      </c>
      <c r="AK255" s="307"/>
      <c r="AL255" s="5">
        <v>10.9</v>
      </c>
      <c r="AM255" s="5">
        <v>92</v>
      </c>
      <c r="AN255" s="5">
        <v>9.6999999999999993</v>
      </c>
      <c r="AO255" s="5">
        <v>10.9</v>
      </c>
      <c r="AP255" s="5">
        <v>0</v>
      </c>
      <c r="AQ255" s="5">
        <v>5.8</v>
      </c>
      <c r="AR255" s="5">
        <v>1026.4000000000001</v>
      </c>
      <c r="AS255" s="5">
        <v>0</v>
      </c>
      <c r="AT255" s="5">
        <v>0</v>
      </c>
      <c r="AU255" s="5">
        <v>0</v>
      </c>
      <c r="AZ255">
        <v>10.9</v>
      </c>
      <c r="BA255">
        <v>11.1</v>
      </c>
      <c r="BB255" s="55">
        <v>0.170833333333333</v>
      </c>
    </row>
    <row r="256" spans="2:54" x14ac:dyDescent="0.25">
      <c r="B256" s="5">
        <v>1.4</v>
      </c>
      <c r="C256" s="5">
        <v>93</v>
      </c>
      <c r="D256" s="5">
        <v>0.3</v>
      </c>
      <c r="E256" s="5">
        <v>1.4</v>
      </c>
      <c r="F256" s="5">
        <v>0</v>
      </c>
      <c r="G256" s="5">
        <v>2.9</v>
      </c>
      <c r="H256" s="5">
        <v>1028.9000000000001</v>
      </c>
      <c r="I256" s="5">
        <v>0</v>
      </c>
      <c r="J256" s="5">
        <v>0</v>
      </c>
      <c r="K256" s="5">
        <v>0</v>
      </c>
      <c r="L256" s="5">
        <v>0</v>
      </c>
      <c r="M256" s="5">
        <v>3.4</v>
      </c>
      <c r="N256">
        <v>232</v>
      </c>
      <c r="O256">
        <v>1088</v>
      </c>
      <c r="P256">
        <v>-0.3</v>
      </c>
      <c r="Q256">
        <v>0.1</v>
      </c>
      <c r="R256" s="54">
        <v>0.171527777777778</v>
      </c>
      <c r="T256" s="91"/>
      <c r="U256" s="94"/>
      <c r="V256" s="90" t="str">
        <f t="shared" si="5"/>
        <v/>
      </c>
      <c r="W256" s="94"/>
      <c r="X256" s="91"/>
      <c r="Z256" s="5"/>
      <c r="AA256"/>
      <c r="AC256" s="373"/>
      <c r="AD256" s="54">
        <v>0.171527777777778</v>
      </c>
      <c r="AK256" s="307"/>
      <c r="AL256" s="5">
        <v>10.9</v>
      </c>
      <c r="AM256" s="5">
        <v>92</v>
      </c>
      <c r="AN256" s="5">
        <v>9.6999999999999993</v>
      </c>
      <c r="AO256" s="5">
        <v>10.9</v>
      </c>
      <c r="AP256" s="5">
        <v>0</v>
      </c>
      <c r="AQ256" s="5">
        <v>2.9</v>
      </c>
      <c r="AR256" s="5">
        <v>1026.5</v>
      </c>
      <c r="AS256" s="5">
        <v>0</v>
      </c>
      <c r="AT256" s="5">
        <v>0</v>
      </c>
      <c r="AU256" s="5">
        <v>0</v>
      </c>
      <c r="AZ256">
        <v>10.9</v>
      </c>
      <c r="BA256">
        <v>11</v>
      </c>
      <c r="BB256" s="55">
        <v>0.171527777777778</v>
      </c>
    </row>
    <row r="257" spans="2:54" x14ac:dyDescent="0.25">
      <c r="B257" s="5">
        <v>1.4</v>
      </c>
      <c r="C257" s="5">
        <v>93</v>
      </c>
      <c r="D257" s="5">
        <v>0.3</v>
      </c>
      <c r="E257" s="5">
        <v>1.4</v>
      </c>
      <c r="F257" s="5">
        <v>2.5</v>
      </c>
      <c r="G257" s="5">
        <v>3.2</v>
      </c>
      <c r="H257" s="5">
        <v>1028.5</v>
      </c>
      <c r="I257" s="5">
        <v>0</v>
      </c>
      <c r="J257" s="5">
        <v>0</v>
      </c>
      <c r="K257" s="5">
        <v>0</v>
      </c>
      <c r="L257" s="5">
        <v>0</v>
      </c>
      <c r="M257" s="5">
        <v>3.4</v>
      </c>
      <c r="N257">
        <v>232</v>
      </c>
      <c r="O257">
        <v>1088</v>
      </c>
      <c r="P257">
        <v>-0.2</v>
      </c>
      <c r="Q257">
        <v>0.2</v>
      </c>
      <c r="R257" s="54">
        <v>0.172222222222222</v>
      </c>
      <c r="T257" s="91"/>
      <c r="U257" s="94"/>
      <c r="V257" s="90" t="str">
        <f t="shared" si="5"/>
        <v/>
      </c>
      <c r="W257" s="94"/>
      <c r="X257" s="91"/>
      <c r="Z257" s="5"/>
      <c r="AA257"/>
      <c r="AC257" s="373"/>
      <c r="AD257" s="54">
        <v>0.172222222222222</v>
      </c>
      <c r="AK257" s="307"/>
      <c r="AL257" s="5">
        <v>10.8</v>
      </c>
      <c r="AM257" s="5">
        <v>92</v>
      </c>
      <c r="AN257" s="5">
        <v>9.6</v>
      </c>
      <c r="AO257" s="5">
        <v>10.8</v>
      </c>
      <c r="AP257" s="5">
        <v>0</v>
      </c>
      <c r="AQ257" s="5">
        <v>2.2000000000000002</v>
      </c>
      <c r="AR257" s="5">
        <v>1026.3</v>
      </c>
      <c r="AS257" s="5">
        <v>0</v>
      </c>
      <c r="AT257" s="5">
        <v>0</v>
      </c>
      <c r="AU257" s="5">
        <v>0</v>
      </c>
      <c r="AZ257">
        <v>10.9</v>
      </c>
      <c r="BA257">
        <v>11</v>
      </c>
      <c r="BB257" s="55">
        <v>0.172222222222222</v>
      </c>
    </row>
    <row r="258" spans="2:54" x14ac:dyDescent="0.25">
      <c r="B258" s="5">
        <v>1.4</v>
      </c>
      <c r="C258" s="5">
        <v>93</v>
      </c>
      <c r="D258" s="5">
        <v>0.3</v>
      </c>
      <c r="E258" s="5">
        <v>-0.7</v>
      </c>
      <c r="F258" s="5">
        <v>6.8</v>
      </c>
      <c r="G258" s="5">
        <v>6.8</v>
      </c>
      <c r="H258" s="5">
        <v>1028.7</v>
      </c>
      <c r="I258" s="5">
        <v>0</v>
      </c>
      <c r="J258" s="5">
        <v>0</v>
      </c>
      <c r="K258" s="5">
        <v>0</v>
      </c>
      <c r="L258" s="5">
        <v>0</v>
      </c>
      <c r="M258" s="5">
        <v>3.4</v>
      </c>
      <c r="N258">
        <v>232</v>
      </c>
      <c r="O258">
        <v>1088</v>
      </c>
      <c r="P258">
        <v>-0.2</v>
      </c>
      <c r="Q258">
        <v>0.2</v>
      </c>
      <c r="R258" s="54">
        <v>0.172916666666667</v>
      </c>
      <c r="T258" s="91"/>
      <c r="U258" s="94"/>
      <c r="V258" s="90" t="str">
        <f t="shared" si="5"/>
        <v/>
      </c>
      <c r="W258" s="94"/>
      <c r="X258" s="91"/>
      <c r="Z258" s="5"/>
      <c r="AA258"/>
      <c r="AC258" s="373"/>
      <c r="AD258" s="54">
        <v>0.172916666666667</v>
      </c>
      <c r="AK258" s="307"/>
      <c r="AL258" s="5">
        <v>10.8</v>
      </c>
      <c r="AM258" s="5">
        <v>92</v>
      </c>
      <c r="AN258" s="5">
        <v>9.6</v>
      </c>
      <c r="AO258" s="5">
        <v>10.8</v>
      </c>
      <c r="AP258" s="5">
        <v>0</v>
      </c>
      <c r="AQ258" s="5">
        <v>2.9</v>
      </c>
      <c r="AR258" s="5">
        <v>1026.5999999999999</v>
      </c>
      <c r="AS258" s="5">
        <v>0</v>
      </c>
      <c r="AT258" s="5">
        <v>0</v>
      </c>
      <c r="AU258" s="5">
        <v>0</v>
      </c>
      <c r="AZ258">
        <v>10.9</v>
      </c>
      <c r="BA258">
        <v>11</v>
      </c>
      <c r="BB258" s="55">
        <v>0.172916666666667</v>
      </c>
    </row>
    <row r="259" spans="2:54" x14ac:dyDescent="0.25">
      <c r="B259" s="5">
        <v>1.4</v>
      </c>
      <c r="C259" s="5">
        <v>92</v>
      </c>
      <c r="D259" s="5">
        <v>0.2</v>
      </c>
      <c r="E259" s="5">
        <v>1.4</v>
      </c>
      <c r="F259" s="5">
        <v>3.2</v>
      </c>
      <c r="G259" s="5">
        <v>4</v>
      </c>
      <c r="H259" s="5">
        <v>1028.7</v>
      </c>
      <c r="I259" s="5">
        <v>0</v>
      </c>
      <c r="J259" s="5">
        <v>0</v>
      </c>
      <c r="K259" s="5">
        <v>0</v>
      </c>
      <c r="L259" s="5">
        <v>0</v>
      </c>
      <c r="M259" s="5">
        <v>3.4</v>
      </c>
      <c r="N259">
        <v>232</v>
      </c>
      <c r="O259">
        <v>1088</v>
      </c>
      <c r="P259">
        <v>-0.2</v>
      </c>
      <c r="Q259">
        <v>0.2</v>
      </c>
      <c r="R259" s="54">
        <v>0.17361111111111099</v>
      </c>
      <c r="T259" s="91"/>
      <c r="U259" s="94"/>
      <c r="V259" s="90" t="str">
        <f t="shared" si="5"/>
        <v/>
      </c>
      <c r="W259" s="94"/>
      <c r="X259" s="91"/>
      <c r="Z259" s="5"/>
      <c r="AA259"/>
      <c r="AC259" s="373"/>
      <c r="AD259" s="54">
        <v>0.17361111111111099</v>
      </c>
      <c r="AK259" s="307"/>
      <c r="AL259" s="5">
        <v>10.8</v>
      </c>
      <c r="AM259" s="5">
        <v>92</v>
      </c>
      <c r="AN259" s="5">
        <v>9.6</v>
      </c>
      <c r="AO259" s="5">
        <v>10.8</v>
      </c>
      <c r="AP259" s="5">
        <v>1.8</v>
      </c>
      <c r="AQ259" s="5">
        <v>2.5</v>
      </c>
      <c r="AR259" s="5">
        <v>1026.4000000000001</v>
      </c>
      <c r="AS259" s="5">
        <v>0</v>
      </c>
      <c r="AT259" s="5">
        <v>0</v>
      </c>
      <c r="AU259" s="5">
        <v>0</v>
      </c>
      <c r="AZ259">
        <v>10.9</v>
      </c>
      <c r="BA259">
        <v>11</v>
      </c>
      <c r="BB259" s="55">
        <v>0.17361111111111099</v>
      </c>
    </row>
    <row r="260" spans="2:54" x14ac:dyDescent="0.25">
      <c r="B260" s="5">
        <v>1.4</v>
      </c>
      <c r="C260" s="5">
        <v>92</v>
      </c>
      <c r="D260" s="5">
        <v>0.2</v>
      </c>
      <c r="E260" s="5">
        <v>1.4</v>
      </c>
      <c r="F260" s="5">
        <v>4.3</v>
      </c>
      <c r="G260" s="5">
        <v>4.7</v>
      </c>
      <c r="H260" s="5">
        <v>1028.5</v>
      </c>
      <c r="I260" s="5">
        <v>0</v>
      </c>
      <c r="J260" s="5">
        <v>0</v>
      </c>
      <c r="K260" s="5">
        <v>0</v>
      </c>
      <c r="L260" s="5">
        <v>0</v>
      </c>
      <c r="M260" s="5">
        <v>3.4</v>
      </c>
      <c r="N260">
        <v>232</v>
      </c>
      <c r="O260">
        <v>1088</v>
      </c>
      <c r="P260">
        <v>-0.2</v>
      </c>
      <c r="Q260">
        <v>0.3</v>
      </c>
      <c r="R260" s="54">
        <v>0.17430555555555599</v>
      </c>
      <c r="T260" s="91"/>
      <c r="U260" s="94"/>
      <c r="V260" s="90" t="str">
        <f t="shared" si="5"/>
        <v/>
      </c>
      <c r="W260" s="94"/>
      <c r="X260" s="91"/>
      <c r="Z260" s="5"/>
      <c r="AA260"/>
      <c r="AC260" s="373"/>
      <c r="AD260" s="54">
        <v>0.17430555555555599</v>
      </c>
      <c r="AK260" s="307"/>
      <c r="AL260" s="5">
        <v>10.8</v>
      </c>
      <c r="AM260" s="5">
        <v>92</v>
      </c>
      <c r="AN260" s="5">
        <v>9.6</v>
      </c>
      <c r="AO260" s="5">
        <v>10.8</v>
      </c>
      <c r="AP260" s="5">
        <v>2.2000000000000002</v>
      </c>
      <c r="AQ260" s="5">
        <v>3.6</v>
      </c>
      <c r="AR260" s="5">
        <v>1026.5</v>
      </c>
      <c r="AS260" s="5">
        <v>0</v>
      </c>
      <c r="AT260" s="5">
        <v>0</v>
      </c>
      <c r="AU260" s="5">
        <v>0</v>
      </c>
      <c r="AZ260">
        <v>10.9</v>
      </c>
      <c r="BA260">
        <v>11</v>
      </c>
      <c r="BB260" s="55">
        <v>0.17430555555555599</v>
      </c>
    </row>
    <row r="261" spans="2:54" x14ac:dyDescent="0.25">
      <c r="B261" s="5">
        <v>1.4</v>
      </c>
      <c r="C261" s="5">
        <v>92</v>
      </c>
      <c r="D261" s="5">
        <v>0.2</v>
      </c>
      <c r="E261" s="5">
        <v>1.4</v>
      </c>
      <c r="F261" s="5">
        <v>1.8</v>
      </c>
      <c r="G261" s="5">
        <v>2.5</v>
      </c>
      <c r="H261" s="5">
        <v>1028.8</v>
      </c>
      <c r="I261" s="5">
        <v>0</v>
      </c>
      <c r="J261" s="5">
        <v>0</v>
      </c>
      <c r="K261" s="5">
        <v>0</v>
      </c>
      <c r="L261" s="5">
        <v>0</v>
      </c>
      <c r="M261" s="5">
        <v>3.4</v>
      </c>
      <c r="N261">
        <v>232</v>
      </c>
      <c r="O261">
        <v>1088</v>
      </c>
      <c r="P261">
        <v>-0.2</v>
      </c>
      <c r="Q261">
        <v>0.3</v>
      </c>
      <c r="R261" s="54">
        <v>0.17499999999999999</v>
      </c>
      <c r="T261" s="91"/>
      <c r="U261" s="94"/>
      <c r="V261" s="90" t="str">
        <f t="shared" si="5"/>
        <v/>
      </c>
      <c r="W261" s="94"/>
      <c r="X261" s="91"/>
      <c r="Z261" s="5"/>
      <c r="AA261"/>
      <c r="AC261" s="373"/>
      <c r="AD261" s="54">
        <v>0.17499999999999999</v>
      </c>
      <c r="AK261" s="307"/>
      <c r="AL261" s="5">
        <v>10.8</v>
      </c>
      <c r="AM261" s="5">
        <v>92</v>
      </c>
      <c r="AN261" s="5">
        <v>9.6</v>
      </c>
      <c r="AO261" s="5">
        <v>10.8</v>
      </c>
      <c r="AP261" s="5">
        <v>4</v>
      </c>
      <c r="AQ261" s="5">
        <v>4.3</v>
      </c>
      <c r="AR261" s="5">
        <v>1026.5999999999999</v>
      </c>
      <c r="AS261" s="5">
        <v>0</v>
      </c>
      <c r="AT261" s="5">
        <v>0</v>
      </c>
      <c r="AU261" s="5">
        <v>0</v>
      </c>
      <c r="AZ261">
        <v>10.9</v>
      </c>
      <c r="BA261">
        <v>11</v>
      </c>
      <c r="BB261" s="55">
        <v>0.17499999999999999</v>
      </c>
    </row>
    <row r="262" spans="2:54" x14ac:dyDescent="0.25">
      <c r="B262" s="5">
        <v>1.3</v>
      </c>
      <c r="C262" s="5">
        <v>92</v>
      </c>
      <c r="D262" s="5">
        <v>0.1</v>
      </c>
      <c r="E262" s="5">
        <v>1.3</v>
      </c>
      <c r="F262" s="5">
        <v>2.2000000000000002</v>
      </c>
      <c r="G262" s="5">
        <v>2.5</v>
      </c>
      <c r="H262" s="5">
        <v>1028.8</v>
      </c>
      <c r="I262" s="5">
        <v>0</v>
      </c>
      <c r="J262" s="5">
        <v>0</v>
      </c>
      <c r="K262" s="5">
        <v>0</v>
      </c>
      <c r="L262" s="5">
        <v>0</v>
      </c>
      <c r="M262" s="5">
        <v>3.4</v>
      </c>
      <c r="N262">
        <v>232</v>
      </c>
      <c r="O262">
        <v>1088</v>
      </c>
      <c r="P262">
        <v>-0.1</v>
      </c>
      <c r="Q262">
        <v>0.3</v>
      </c>
      <c r="R262" s="54">
        <v>0.17569444444444399</v>
      </c>
      <c r="T262" s="91"/>
      <c r="U262" s="94"/>
      <c r="V262" s="90" t="str">
        <f t="shared" si="5"/>
        <v/>
      </c>
      <c r="W262" s="94"/>
      <c r="X262" s="91"/>
      <c r="Z262" s="5"/>
      <c r="AA262"/>
      <c r="AC262" s="373"/>
      <c r="AD262" s="54">
        <v>0.17569444444444399</v>
      </c>
      <c r="AK262" s="307"/>
      <c r="AL262" s="5">
        <v>10.8</v>
      </c>
      <c r="AM262" s="5">
        <v>92</v>
      </c>
      <c r="AN262" s="5">
        <v>9.6</v>
      </c>
      <c r="AO262" s="5">
        <v>10.8</v>
      </c>
      <c r="AP262" s="5">
        <v>0</v>
      </c>
      <c r="AQ262" s="5">
        <v>0</v>
      </c>
      <c r="AR262" s="5">
        <v>1026.5</v>
      </c>
      <c r="AS262" s="5">
        <v>0</v>
      </c>
      <c r="AT262" s="5">
        <v>0</v>
      </c>
      <c r="AU262" s="5">
        <v>0</v>
      </c>
      <c r="AZ262">
        <v>10.9</v>
      </c>
      <c r="BA262">
        <v>11</v>
      </c>
      <c r="BB262" s="55">
        <v>0.17569444444444399</v>
      </c>
    </row>
    <row r="263" spans="2:54" x14ac:dyDescent="0.25">
      <c r="B263" s="5">
        <v>1.3</v>
      </c>
      <c r="C263" s="5">
        <v>92</v>
      </c>
      <c r="D263" s="5">
        <v>0.1</v>
      </c>
      <c r="E263" s="5">
        <v>1.3</v>
      </c>
      <c r="F263" s="5">
        <v>2.5</v>
      </c>
      <c r="G263" s="5">
        <v>3.2</v>
      </c>
      <c r="H263" s="5">
        <v>1028.5999999999999</v>
      </c>
      <c r="I263" s="5">
        <v>0</v>
      </c>
      <c r="J263" s="5">
        <v>0</v>
      </c>
      <c r="K263" s="5">
        <v>0</v>
      </c>
      <c r="L263" s="5">
        <v>0</v>
      </c>
      <c r="M263" s="5">
        <v>3.4</v>
      </c>
      <c r="N263">
        <v>232</v>
      </c>
      <c r="O263">
        <v>1088</v>
      </c>
      <c r="P263">
        <v>-0.2</v>
      </c>
      <c r="Q263">
        <v>0.3</v>
      </c>
      <c r="R263" s="54">
        <v>0.17638888888888901</v>
      </c>
      <c r="T263" s="91"/>
      <c r="U263" s="94"/>
      <c r="V263" s="90" t="str">
        <f t="shared" si="5"/>
        <v/>
      </c>
      <c r="W263" s="94"/>
      <c r="X263" s="91"/>
      <c r="Z263" s="5"/>
      <c r="AA263"/>
      <c r="AC263" s="373"/>
      <c r="AD263" s="54">
        <v>0.17638888888888901</v>
      </c>
      <c r="AK263" s="307"/>
      <c r="AL263" s="5">
        <v>10.8</v>
      </c>
      <c r="AM263" s="5">
        <v>92</v>
      </c>
      <c r="AN263" s="5">
        <v>9.6</v>
      </c>
      <c r="AO263" s="5">
        <v>10.8</v>
      </c>
      <c r="AP263" s="5">
        <v>0</v>
      </c>
      <c r="AQ263" s="5">
        <v>3.2</v>
      </c>
      <c r="AR263" s="5">
        <v>1026.4000000000001</v>
      </c>
      <c r="AS263" s="5">
        <v>0</v>
      </c>
      <c r="AT263" s="5">
        <v>0</v>
      </c>
      <c r="AU263" s="5">
        <v>0</v>
      </c>
      <c r="AZ263">
        <v>10.8</v>
      </c>
      <c r="BA263">
        <v>11</v>
      </c>
      <c r="BB263" s="55">
        <v>0.17638888888888901</v>
      </c>
    </row>
    <row r="264" spans="2:54" x14ac:dyDescent="0.25">
      <c r="B264" s="5">
        <v>1.3</v>
      </c>
      <c r="C264" s="5">
        <v>92</v>
      </c>
      <c r="D264" s="5">
        <v>0.1</v>
      </c>
      <c r="E264" s="5">
        <v>1.3</v>
      </c>
      <c r="F264" s="5">
        <v>2.5</v>
      </c>
      <c r="G264" s="5">
        <v>3.6</v>
      </c>
      <c r="H264" s="5">
        <v>1028.8</v>
      </c>
      <c r="I264" s="5">
        <v>0</v>
      </c>
      <c r="J264" s="5">
        <v>0</v>
      </c>
      <c r="K264" s="5">
        <v>0</v>
      </c>
      <c r="L264" s="5">
        <v>0</v>
      </c>
      <c r="M264" s="5">
        <v>3.4</v>
      </c>
      <c r="N264">
        <v>232</v>
      </c>
      <c r="O264">
        <v>1088</v>
      </c>
      <c r="P264">
        <v>-0.2</v>
      </c>
      <c r="Q264">
        <v>0.3</v>
      </c>
      <c r="R264" s="54">
        <v>0.17708333333333301</v>
      </c>
      <c r="T264" s="91"/>
      <c r="U264" s="94"/>
      <c r="V264" s="90" t="str">
        <f t="shared" si="5"/>
        <v/>
      </c>
      <c r="W264" s="94"/>
      <c r="X264" s="91"/>
      <c r="Z264" s="5"/>
      <c r="AA264"/>
      <c r="AC264" s="373"/>
      <c r="AD264" s="54">
        <v>0.17708333333333301</v>
      </c>
      <c r="AK264" s="307"/>
      <c r="AL264" s="5">
        <v>10.8</v>
      </c>
      <c r="AM264" s="5">
        <v>92</v>
      </c>
      <c r="AN264" s="5">
        <v>9.6</v>
      </c>
      <c r="AO264" s="5">
        <v>10.8</v>
      </c>
      <c r="AP264" s="5">
        <v>2.9</v>
      </c>
      <c r="AQ264" s="5">
        <v>4</v>
      </c>
      <c r="AR264" s="5">
        <v>1026.5999999999999</v>
      </c>
      <c r="AS264" s="5">
        <v>0</v>
      </c>
      <c r="AT264" s="5">
        <v>0</v>
      </c>
      <c r="AU264" s="5">
        <v>0</v>
      </c>
      <c r="AZ264">
        <v>10.8</v>
      </c>
      <c r="BA264">
        <v>11</v>
      </c>
      <c r="BB264" s="55">
        <v>0.17708333333333301</v>
      </c>
    </row>
    <row r="265" spans="2:54" x14ac:dyDescent="0.25">
      <c r="B265" s="5">
        <v>1.3</v>
      </c>
      <c r="C265" s="5">
        <v>92</v>
      </c>
      <c r="D265" s="5">
        <v>0.1</v>
      </c>
      <c r="E265" s="5">
        <v>1.3</v>
      </c>
      <c r="F265" s="5">
        <v>1.8</v>
      </c>
      <c r="G265" s="5">
        <v>3.2</v>
      </c>
      <c r="H265" s="5">
        <v>1028.8</v>
      </c>
      <c r="I265" s="5">
        <v>0</v>
      </c>
      <c r="J265" s="5">
        <v>0</v>
      </c>
      <c r="K265" s="5">
        <v>0</v>
      </c>
      <c r="L265" s="5">
        <v>0</v>
      </c>
      <c r="M265" s="5">
        <v>3.4</v>
      </c>
      <c r="N265">
        <v>232</v>
      </c>
      <c r="O265">
        <v>1088</v>
      </c>
      <c r="P265">
        <v>-0.2</v>
      </c>
      <c r="Q265">
        <v>0.3</v>
      </c>
      <c r="R265" s="54">
        <v>0.17777777777777801</v>
      </c>
      <c r="T265" s="91"/>
      <c r="U265" s="94"/>
      <c r="V265" s="90" t="str">
        <f t="shared" si="5"/>
        <v/>
      </c>
      <c r="W265" s="94"/>
      <c r="X265" s="91"/>
      <c r="Z265" s="5"/>
      <c r="AA265"/>
      <c r="AC265" s="373"/>
      <c r="AD265" s="54">
        <v>0.17777777777777801</v>
      </c>
      <c r="AK265" s="307"/>
      <c r="AL265" s="5">
        <v>10.8</v>
      </c>
      <c r="AM265" s="5">
        <v>92</v>
      </c>
      <c r="AN265" s="5">
        <v>9.6</v>
      </c>
      <c r="AO265" s="5">
        <v>10.8</v>
      </c>
      <c r="AP265" s="5">
        <v>4.7</v>
      </c>
      <c r="AQ265" s="5">
        <v>4.7</v>
      </c>
      <c r="AR265" s="5">
        <v>1026.5999999999999</v>
      </c>
      <c r="AS265" s="5">
        <v>0</v>
      </c>
      <c r="AT265" s="5">
        <v>0</v>
      </c>
      <c r="AU265" s="5">
        <v>0</v>
      </c>
      <c r="AZ265">
        <v>10.9</v>
      </c>
      <c r="BA265">
        <v>11</v>
      </c>
      <c r="BB265" s="55">
        <v>0.17777777777777801</v>
      </c>
    </row>
    <row r="266" spans="2:54" x14ac:dyDescent="0.25">
      <c r="B266" s="5">
        <v>1.2</v>
      </c>
      <c r="C266" s="5">
        <v>92</v>
      </c>
      <c r="D266" s="5">
        <v>0</v>
      </c>
      <c r="E266" s="5">
        <v>1.2</v>
      </c>
      <c r="F266" s="5">
        <v>2.9</v>
      </c>
      <c r="G266" s="5">
        <v>3.2</v>
      </c>
      <c r="H266" s="5">
        <v>1028.5999999999999</v>
      </c>
      <c r="I266" s="5">
        <v>0</v>
      </c>
      <c r="J266" s="5">
        <v>0</v>
      </c>
      <c r="K266" s="5">
        <v>0</v>
      </c>
      <c r="L266" s="5">
        <v>0</v>
      </c>
      <c r="M266" s="5">
        <v>3.4</v>
      </c>
      <c r="N266">
        <v>232</v>
      </c>
      <c r="O266">
        <v>1088</v>
      </c>
      <c r="P266">
        <v>-0.2</v>
      </c>
      <c r="Q266">
        <v>0.3</v>
      </c>
      <c r="R266" s="54">
        <v>0.178472222222222</v>
      </c>
      <c r="T266" s="91"/>
      <c r="U266" s="94"/>
      <c r="V266" s="90" t="str">
        <f t="shared" si="5"/>
        <v/>
      </c>
      <c r="W266" s="94"/>
      <c r="X266" s="91"/>
      <c r="Z266" s="5"/>
      <c r="AA266"/>
      <c r="AC266" s="373"/>
      <c r="AD266" s="54">
        <v>0.178472222222222</v>
      </c>
      <c r="AK266" s="307"/>
      <c r="AL266" s="5">
        <v>10.8</v>
      </c>
      <c r="AM266" s="5">
        <v>92</v>
      </c>
      <c r="AN266" s="5">
        <v>9.6</v>
      </c>
      <c r="AO266" s="5">
        <v>10.8</v>
      </c>
      <c r="AP266" s="5">
        <v>5</v>
      </c>
      <c r="AQ266" s="5">
        <v>5</v>
      </c>
      <c r="AR266" s="5">
        <v>1026.5</v>
      </c>
      <c r="AS266" s="5">
        <v>0</v>
      </c>
      <c r="AT266" s="5">
        <v>0</v>
      </c>
      <c r="AU266" s="5">
        <v>0</v>
      </c>
      <c r="AZ266">
        <v>10.8</v>
      </c>
      <c r="BA266">
        <v>11</v>
      </c>
      <c r="BB266" s="55">
        <v>0.178472222222222</v>
      </c>
    </row>
    <row r="267" spans="2:54" x14ac:dyDescent="0.25">
      <c r="B267" s="5">
        <v>1.2</v>
      </c>
      <c r="C267" s="5">
        <v>92</v>
      </c>
      <c r="D267" s="5">
        <v>0</v>
      </c>
      <c r="E267" s="5">
        <v>1.2</v>
      </c>
      <c r="F267" s="5">
        <v>3.6</v>
      </c>
      <c r="G267" s="5">
        <v>4.3</v>
      </c>
      <c r="H267" s="5">
        <v>1028.5999999999999</v>
      </c>
      <c r="I267" s="5">
        <v>0</v>
      </c>
      <c r="J267" s="5">
        <v>0</v>
      </c>
      <c r="K267" s="5">
        <v>0</v>
      </c>
      <c r="L267" s="5">
        <v>0</v>
      </c>
      <c r="M267" s="5">
        <v>3.4</v>
      </c>
      <c r="N267">
        <v>232</v>
      </c>
      <c r="O267">
        <v>1088</v>
      </c>
      <c r="P267">
        <v>-0.2</v>
      </c>
      <c r="Q267">
        <v>0.3</v>
      </c>
      <c r="R267" s="54">
        <v>0.179166666666667</v>
      </c>
      <c r="T267" s="91"/>
      <c r="U267" s="94"/>
      <c r="V267" s="90" t="str">
        <f t="shared" ref="V267:V330" si="6">IF($K267&gt;0,1,"")</f>
        <v/>
      </c>
      <c r="W267" s="94"/>
      <c r="X267" s="91"/>
      <c r="Z267" s="5"/>
      <c r="AA267"/>
      <c r="AC267" s="373"/>
      <c r="AD267" s="54">
        <v>0.179166666666667</v>
      </c>
      <c r="AK267" s="307"/>
      <c r="AL267" s="5">
        <v>10.8</v>
      </c>
      <c r="AM267" s="5">
        <v>92</v>
      </c>
      <c r="AN267" s="5">
        <v>9.6</v>
      </c>
      <c r="AO267" s="5">
        <v>10.8</v>
      </c>
      <c r="AP267" s="5">
        <v>0</v>
      </c>
      <c r="AQ267" s="5">
        <v>0</v>
      </c>
      <c r="AR267" s="5">
        <v>1026.8</v>
      </c>
      <c r="AS267" s="5">
        <v>0</v>
      </c>
      <c r="AT267" s="5">
        <v>0</v>
      </c>
      <c r="AU267" s="5">
        <v>0</v>
      </c>
      <c r="AZ267">
        <v>10.8</v>
      </c>
      <c r="BA267">
        <v>10.9</v>
      </c>
      <c r="BB267" s="55">
        <v>0.179166666666667</v>
      </c>
    </row>
    <row r="268" spans="2:54" x14ac:dyDescent="0.25">
      <c r="B268" s="5">
        <v>1.2</v>
      </c>
      <c r="C268" s="5">
        <v>92</v>
      </c>
      <c r="D268" s="5">
        <v>0</v>
      </c>
      <c r="E268" s="5">
        <v>1.2</v>
      </c>
      <c r="F268" s="5">
        <v>2.5</v>
      </c>
      <c r="G268" s="5">
        <v>4.7</v>
      </c>
      <c r="H268" s="5">
        <v>1028.5999999999999</v>
      </c>
      <c r="I268" s="5">
        <v>0</v>
      </c>
      <c r="J268" s="5">
        <v>0</v>
      </c>
      <c r="K268" s="5">
        <v>0</v>
      </c>
      <c r="L268" s="5">
        <v>0</v>
      </c>
      <c r="M268" s="5">
        <v>3.4</v>
      </c>
      <c r="N268">
        <v>232</v>
      </c>
      <c r="O268">
        <v>1088</v>
      </c>
      <c r="P268">
        <v>-0.2</v>
      </c>
      <c r="Q268">
        <v>0.3</v>
      </c>
      <c r="R268" s="54">
        <v>0.179861111111111</v>
      </c>
      <c r="T268" s="91"/>
      <c r="U268" s="94"/>
      <c r="V268" s="90" t="str">
        <f t="shared" si="6"/>
        <v/>
      </c>
      <c r="W268" s="94"/>
      <c r="X268" s="91"/>
      <c r="Z268" s="5"/>
      <c r="AA268"/>
      <c r="AC268" s="373"/>
      <c r="AD268" s="54">
        <v>0.179861111111111</v>
      </c>
      <c r="AK268" s="307"/>
      <c r="AL268" s="5">
        <v>10.8</v>
      </c>
      <c r="AM268" s="5">
        <v>92</v>
      </c>
      <c r="AN268" s="5">
        <v>9.6</v>
      </c>
      <c r="AO268" s="5">
        <v>10.8</v>
      </c>
      <c r="AP268" s="5">
        <v>1.8</v>
      </c>
      <c r="AQ268" s="5">
        <v>3.6</v>
      </c>
      <c r="AR268" s="5">
        <v>1026.5</v>
      </c>
      <c r="AS268" s="5">
        <v>0</v>
      </c>
      <c r="AT268" s="5">
        <v>0</v>
      </c>
      <c r="AU268" s="5">
        <v>0</v>
      </c>
      <c r="AZ268">
        <v>10.8</v>
      </c>
      <c r="BA268">
        <v>10.9</v>
      </c>
      <c r="BB268" s="55">
        <v>0.179861111111111</v>
      </c>
    </row>
    <row r="269" spans="2:54" x14ac:dyDescent="0.25">
      <c r="B269" s="5">
        <v>1.2</v>
      </c>
      <c r="C269" s="5">
        <v>92</v>
      </c>
      <c r="D269" s="5">
        <v>0</v>
      </c>
      <c r="E269" s="5">
        <v>1.2</v>
      </c>
      <c r="F269" s="5">
        <v>1.8</v>
      </c>
      <c r="G269" s="5">
        <v>2.2000000000000002</v>
      </c>
      <c r="H269" s="5">
        <v>1028.5</v>
      </c>
      <c r="I269" s="5">
        <v>0</v>
      </c>
      <c r="J269" s="5">
        <v>0</v>
      </c>
      <c r="K269" s="5">
        <v>0</v>
      </c>
      <c r="L269" s="5">
        <v>0</v>
      </c>
      <c r="M269" s="5">
        <v>3.4</v>
      </c>
      <c r="N269">
        <v>232</v>
      </c>
      <c r="O269">
        <v>1088</v>
      </c>
      <c r="P269">
        <v>-0.2</v>
      </c>
      <c r="Q269">
        <v>0.3</v>
      </c>
      <c r="R269" s="54">
        <v>0.180555555555556</v>
      </c>
      <c r="T269" s="91"/>
      <c r="U269" s="94"/>
      <c r="V269" s="90" t="str">
        <f t="shared" si="6"/>
        <v/>
      </c>
      <c r="W269" s="94"/>
      <c r="X269" s="91"/>
      <c r="Z269" s="5"/>
      <c r="AA269"/>
      <c r="AC269" s="373"/>
      <c r="AD269" s="54">
        <v>0.180555555555556</v>
      </c>
      <c r="AK269" s="307"/>
      <c r="AL269" s="5">
        <v>10.8</v>
      </c>
      <c r="AM269" s="5">
        <v>92</v>
      </c>
      <c r="AN269" s="5">
        <v>9.6</v>
      </c>
      <c r="AO269" s="5">
        <v>10.8</v>
      </c>
      <c r="AP269" s="5">
        <v>0</v>
      </c>
      <c r="AQ269" s="5">
        <v>3.2</v>
      </c>
      <c r="AR269" s="5">
        <v>1026.5999999999999</v>
      </c>
      <c r="AS269" s="5">
        <v>0</v>
      </c>
      <c r="AT269" s="5">
        <v>0</v>
      </c>
      <c r="AU269" s="5">
        <v>0</v>
      </c>
      <c r="AZ269">
        <v>10.8</v>
      </c>
      <c r="BA269">
        <v>10.9</v>
      </c>
      <c r="BB269" s="55">
        <v>0.180555555555556</v>
      </c>
    </row>
    <row r="270" spans="2:54" x14ac:dyDescent="0.25">
      <c r="B270" s="5">
        <v>1.2</v>
      </c>
      <c r="C270" s="5">
        <v>92</v>
      </c>
      <c r="D270" s="5">
        <v>0</v>
      </c>
      <c r="E270" s="5">
        <v>1.2</v>
      </c>
      <c r="F270" s="5">
        <v>1.8</v>
      </c>
      <c r="G270" s="5">
        <v>3.2</v>
      </c>
      <c r="H270" s="5">
        <v>1028.7</v>
      </c>
      <c r="I270" s="5">
        <v>0</v>
      </c>
      <c r="J270" s="5">
        <v>0</v>
      </c>
      <c r="K270" s="5">
        <v>0</v>
      </c>
      <c r="L270" s="5">
        <v>0</v>
      </c>
      <c r="M270" s="5">
        <v>3.4</v>
      </c>
      <c r="N270">
        <v>232</v>
      </c>
      <c r="O270">
        <v>1088</v>
      </c>
      <c r="P270">
        <v>-0.3</v>
      </c>
      <c r="Q270">
        <v>0.3</v>
      </c>
      <c r="R270" s="54">
        <v>0.18124999999999999</v>
      </c>
      <c r="T270" s="91"/>
      <c r="U270" s="94"/>
      <c r="V270" s="90" t="str">
        <f t="shared" si="6"/>
        <v/>
      </c>
      <c r="W270" s="94"/>
      <c r="X270" s="91"/>
      <c r="Z270" s="5"/>
      <c r="AA270"/>
      <c r="AC270" s="373"/>
      <c r="AD270" s="54">
        <v>0.18124999999999999</v>
      </c>
      <c r="AK270" s="307"/>
      <c r="AL270" s="5">
        <v>10.8</v>
      </c>
      <c r="AM270" s="5">
        <v>92</v>
      </c>
      <c r="AN270" s="5">
        <v>9.6</v>
      </c>
      <c r="AO270" s="5">
        <v>10.8</v>
      </c>
      <c r="AP270" s="5">
        <v>2.2000000000000002</v>
      </c>
      <c r="AQ270" s="5">
        <v>4</v>
      </c>
      <c r="AR270" s="5">
        <v>1026.5999999999999</v>
      </c>
      <c r="AS270" s="5">
        <v>0</v>
      </c>
      <c r="AT270" s="5">
        <v>0</v>
      </c>
      <c r="AU270" s="5">
        <v>0</v>
      </c>
      <c r="AZ270">
        <v>10.8</v>
      </c>
      <c r="BA270">
        <v>10.9</v>
      </c>
      <c r="BB270" s="55">
        <v>0.18124999999999999</v>
      </c>
    </row>
    <row r="271" spans="2:54" x14ac:dyDescent="0.25">
      <c r="B271" s="5">
        <v>1.2</v>
      </c>
      <c r="C271" s="5">
        <v>92</v>
      </c>
      <c r="D271" s="5">
        <v>0</v>
      </c>
      <c r="E271" s="5">
        <v>1.2</v>
      </c>
      <c r="F271" s="5">
        <v>2.9</v>
      </c>
      <c r="G271" s="5">
        <v>3.2</v>
      </c>
      <c r="H271" s="5">
        <v>1028.5</v>
      </c>
      <c r="I271" s="5">
        <v>0</v>
      </c>
      <c r="J271" s="5">
        <v>0</v>
      </c>
      <c r="K271" s="5">
        <v>0</v>
      </c>
      <c r="L271" s="5">
        <v>0</v>
      </c>
      <c r="M271" s="5">
        <v>3.4</v>
      </c>
      <c r="N271">
        <v>232</v>
      </c>
      <c r="O271">
        <v>1088</v>
      </c>
      <c r="P271">
        <v>-0.3</v>
      </c>
      <c r="Q271">
        <v>0.3</v>
      </c>
      <c r="R271" s="54">
        <v>0.18194444444444399</v>
      </c>
      <c r="T271" s="91"/>
      <c r="U271" s="94"/>
      <c r="V271" s="90" t="str">
        <f t="shared" si="6"/>
        <v/>
      </c>
      <c r="W271" s="94"/>
      <c r="X271" s="91"/>
      <c r="Z271" s="5"/>
      <c r="AA271"/>
      <c r="AC271" s="373"/>
      <c r="AD271" s="54">
        <v>0.18194444444444399</v>
      </c>
      <c r="AK271" s="307"/>
      <c r="AL271" s="5">
        <v>10.8</v>
      </c>
      <c r="AM271" s="5">
        <v>92</v>
      </c>
      <c r="AN271" s="5">
        <v>9.6</v>
      </c>
      <c r="AO271" s="5">
        <v>10.8</v>
      </c>
      <c r="AP271" s="5">
        <v>2.2000000000000002</v>
      </c>
      <c r="AQ271" s="5">
        <v>3.6</v>
      </c>
      <c r="AR271" s="5">
        <v>1026.5999999999999</v>
      </c>
      <c r="AS271" s="5">
        <v>10</v>
      </c>
      <c r="AT271" s="5">
        <v>0</v>
      </c>
      <c r="AU271" s="5">
        <v>0</v>
      </c>
      <c r="AZ271">
        <v>10.8</v>
      </c>
      <c r="BA271">
        <v>10.9</v>
      </c>
      <c r="BB271" s="55">
        <v>0.18194444444444399</v>
      </c>
    </row>
    <row r="272" spans="2:54" x14ac:dyDescent="0.25">
      <c r="B272" s="5">
        <v>1.1000000000000001</v>
      </c>
      <c r="C272" s="5">
        <v>92</v>
      </c>
      <c r="D272" s="5">
        <v>-0.1</v>
      </c>
      <c r="E272" s="5">
        <v>1.1000000000000001</v>
      </c>
      <c r="F272" s="5">
        <v>3.2</v>
      </c>
      <c r="G272" s="5">
        <v>3.2</v>
      </c>
      <c r="H272" s="5">
        <v>1028.9000000000001</v>
      </c>
      <c r="I272" s="5">
        <v>0</v>
      </c>
      <c r="J272" s="5">
        <v>0</v>
      </c>
      <c r="K272" s="5">
        <v>0</v>
      </c>
      <c r="L272" s="5">
        <v>0</v>
      </c>
      <c r="M272" s="5">
        <v>3.4</v>
      </c>
      <c r="N272">
        <v>232</v>
      </c>
      <c r="O272">
        <v>1088</v>
      </c>
      <c r="P272">
        <v>-0.3</v>
      </c>
      <c r="Q272">
        <v>0.3</v>
      </c>
      <c r="R272" s="54">
        <v>0.18263888888888899</v>
      </c>
      <c r="T272" s="91"/>
      <c r="U272" s="94"/>
      <c r="V272" s="90" t="str">
        <f t="shared" si="6"/>
        <v/>
      </c>
      <c r="W272" s="94"/>
      <c r="X272" s="91"/>
      <c r="Z272" s="5"/>
      <c r="AA272" s="54"/>
      <c r="AC272" s="373"/>
      <c r="AD272" s="54">
        <v>0.18263888888888899</v>
      </c>
      <c r="AK272" s="307"/>
      <c r="AL272" s="5">
        <v>10.8</v>
      </c>
      <c r="AM272" s="5">
        <v>92</v>
      </c>
      <c r="AN272" s="5">
        <v>9.6</v>
      </c>
      <c r="AO272" s="5">
        <v>10.8</v>
      </c>
      <c r="AP272" s="5">
        <v>2.2000000000000002</v>
      </c>
      <c r="AQ272" s="5">
        <v>2.2000000000000002</v>
      </c>
      <c r="AR272" s="5">
        <v>1026.7</v>
      </c>
      <c r="AS272" s="5">
        <v>10</v>
      </c>
      <c r="AT272" s="5">
        <v>0</v>
      </c>
      <c r="AU272" s="5">
        <v>0</v>
      </c>
      <c r="AZ272">
        <v>11</v>
      </c>
      <c r="BA272">
        <v>11.1</v>
      </c>
      <c r="BB272" s="55">
        <v>0.18263888888888899</v>
      </c>
    </row>
    <row r="273" spans="2:54" x14ac:dyDescent="0.25">
      <c r="B273" s="5">
        <v>1.1000000000000001</v>
      </c>
      <c r="C273" s="5">
        <v>92</v>
      </c>
      <c r="D273" s="5">
        <v>-0.1</v>
      </c>
      <c r="E273" s="5">
        <v>1.1000000000000001</v>
      </c>
      <c r="F273" s="5">
        <v>2.2000000000000002</v>
      </c>
      <c r="G273" s="5">
        <v>2.9</v>
      </c>
      <c r="H273" s="5">
        <v>1028.5</v>
      </c>
      <c r="I273" s="5">
        <v>0</v>
      </c>
      <c r="J273" s="5">
        <v>0</v>
      </c>
      <c r="K273" s="5">
        <v>0</v>
      </c>
      <c r="L273" s="5">
        <v>0</v>
      </c>
      <c r="M273" s="5">
        <v>3.4</v>
      </c>
      <c r="N273">
        <v>232</v>
      </c>
      <c r="O273">
        <v>1088</v>
      </c>
      <c r="P273">
        <v>-0.3</v>
      </c>
      <c r="Q273">
        <v>0.3</v>
      </c>
      <c r="R273" s="54">
        <v>0.18333333333333299</v>
      </c>
      <c r="T273" s="91"/>
      <c r="U273" s="94"/>
      <c r="V273" s="90" t="str">
        <f t="shared" si="6"/>
        <v/>
      </c>
      <c r="W273" s="94"/>
      <c r="X273" s="91"/>
      <c r="Z273" s="5"/>
      <c r="AA273"/>
      <c r="AC273" s="373"/>
      <c r="AD273" s="54">
        <v>0.18333333333333299</v>
      </c>
      <c r="AK273" s="307"/>
      <c r="AL273" s="5">
        <v>10.8</v>
      </c>
      <c r="AM273" s="5">
        <v>92</v>
      </c>
      <c r="AN273" s="5">
        <v>9.6</v>
      </c>
      <c r="AO273" s="5">
        <v>10.8</v>
      </c>
      <c r="AP273" s="5">
        <v>3.6</v>
      </c>
      <c r="AQ273" s="5">
        <v>3.6</v>
      </c>
      <c r="AR273" s="5">
        <v>1026.5999999999999</v>
      </c>
      <c r="AS273" s="5">
        <v>10</v>
      </c>
      <c r="AT273" s="5">
        <v>0</v>
      </c>
      <c r="AU273" s="5">
        <v>0</v>
      </c>
      <c r="AZ273">
        <v>11</v>
      </c>
      <c r="BA273">
        <v>11.2</v>
      </c>
      <c r="BB273" s="55">
        <v>0.18333333333333299</v>
      </c>
    </row>
    <row r="274" spans="2:54" x14ac:dyDescent="0.25">
      <c r="B274" s="5">
        <v>1.1000000000000001</v>
      </c>
      <c r="C274" s="5">
        <v>92</v>
      </c>
      <c r="D274" s="5">
        <v>-0.1</v>
      </c>
      <c r="E274" s="5">
        <v>1.1000000000000001</v>
      </c>
      <c r="F274" s="5">
        <v>4</v>
      </c>
      <c r="G274" s="5">
        <v>4</v>
      </c>
      <c r="H274" s="5">
        <v>1028.7</v>
      </c>
      <c r="I274" s="5">
        <v>0</v>
      </c>
      <c r="J274" s="5">
        <v>0</v>
      </c>
      <c r="K274" s="5">
        <v>0</v>
      </c>
      <c r="L274" s="5">
        <v>0</v>
      </c>
      <c r="M274" s="5">
        <v>3.4</v>
      </c>
      <c r="N274">
        <v>232</v>
      </c>
      <c r="O274">
        <v>1088</v>
      </c>
      <c r="P274">
        <v>-0.3</v>
      </c>
      <c r="Q274">
        <v>0.3</v>
      </c>
      <c r="R274" s="54">
        <v>0.18402777777777801</v>
      </c>
      <c r="T274" s="91"/>
      <c r="U274" s="94"/>
      <c r="V274" s="90" t="str">
        <f t="shared" si="6"/>
        <v/>
      </c>
      <c r="W274" s="94"/>
      <c r="X274" s="91"/>
      <c r="Z274" s="5"/>
      <c r="AA274"/>
      <c r="AC274" s="373"/>
      <c r="AD274" s="54">
        <v>0.18402777777777801</v>
      </c>
      <c r="AK274" s="307"/>
      <c r="AL274" s="5">
        <v>10.8</v>
      </c>
      <c r="AM274" s="5">
        <v>92</v>
      </c>
      <c r="AN274" s="5">
        <v>9.6</v>
      </c>
      <c r="AO274" s="5">
        <v>10.8</v>
      </c>
      <c r="AP274" s="5">
        <v>2.9</v>
      </c>
      <c r="AQ274" s="5">
        <v>4.7</v>
      </c>
      <c r="AR274" s="5">
        <v>1026.7</v>
      </c>
      <c r="AS274" s="5">
        <v>10</v>
      </c>
      <c r="AT274" s="5">
        <v>0</v>
      </c>
      <c r="AU274" s="5">
        <v>0</v>
      </c>
      <c r="AZ274">
        <v>11</v>
      </c>
      <c r="BA274">
        <v>11.1</v>
      </c>
      <c r="BB274" s="55">
        <v>0.18402777777777801</v>
      </c>
    </row>
    <row r="275" spans="2:54" x14ac:dyDescent="0.25">
      <c r="B275" s="5">
        <v>1.1000000000000001</v>
      </c>
      <c r="C275" s="5">
        <v>92</v>
      </c>
      <c r="D275" s="5">
        <v>-0.1</v>
      </c>
      <c r="E275" s="5">
        <v>1.1000000000000001</v>
      </c>
      <c r="F275" s="5">
        <v>2.2000000000000002</v>
      </c>
      <c r="G275" s="5">
        <v>3.6</v>
      </c>
      <c r="H275" s="5">
        <v>1028.7</v>
      </c>
      <c r="I275" s="5">
        <v>0</v>
      </c>
      <c r="J275" s="5">
        <v>0</v>
      </c>
      <c r="K275" s="5">
        <v>0</v>
      </c>
      <c r="L275" s="5">
        <v>0</v>
      </c>
      <c r="M275" s="5">
        <v>3.4</v>
      </c>
      <c r="N275">
        <v>232</v>
      </c>
      <c r="O275">
        <v>1088</v>
      </c>
      <c r="P275">
        <v>-0.3</v>
      </c>
      <c r="Q275">
        <v>0.2</v>
      </c>
      <c r="R275" s="54">
        <v>0.18472222222222201</v>
      </c>
      <c r="T275" s="91"/>
      <c r="U275" s="94"/>
      <c r="V275" s="90" t="str">
        <f t="shared" si="6"/>
        <v/>
      </c>
      <c r="W275" s="94"/>
      <c r="X275" s="91"/>
      <c r="Z275" s="5"/>
      <c r="AA275"/>
      <c r="AC275" s="373"/>
      <c r="AD275" s="54">
        <v>0.18472222222222201</v>
      </c>
      <c r="AK275" s="307"/>
      <c r="AL275" s="5">
        <v>10.8</v>
      </c>
      <c r="AM275" s="5">
        <v>92</v>
      </c>
      <c r="AN275" s="5">
        <v>9.6</v>
      </c>
      <c r="AO275" s="5">
        <v>10.8</v>
      </c>
      <c r="AP275" s="5">
        <v>2.9</v>
      </c>
      <c r="AQ275" s="5">
        <v>2.9</v>
      </c>
      <c r="AR275" s="5">
        <v>1026.7</v>
      </c>
      <c r="AS275" s="5">
        <v>20</v>
      </c>
      <c r="AT275" s="5">
        <v>0</v>
      </c>
      <c r="AU275" s="5">
        <v>0</v>
      </c>
      <c r="AZ275">
        <v>11</v>
      </c>
      <c r="BA275">
        <v>11.1</v>
      </c>
      <c r="BB275" s="55">
        <v>0.18472222222222201</v>
      </c>
    </row>
    <row r="276" spans="2:54" x14ac:dyDescent="0.25">
      <c r="B276" s="5">
        <v>1.1000000000000001</v>
      </c>
      <c r="C276" s="5">
        <v>92</v>
      </c>
      <c r="D276" s="5">
        <v>-0.1</v>
      </c>
      <c r="E276" s="5">
        <v>1.1000000000000001</v>
      </c>
      <c r="F276" s="5">
        <v>4</v>
      </c>
      <c r="G276" s="5">
        <v>4</v>
      </c>
      <c r="H276" s="5">
        <v>1028.7</v>
      </c>
      <c r="I276" s="5">
        <v>0</v>
      </c>
      <c r="J276" s="5">
        <v>0</v>
      </c>
      <c r="K276" s="5">
        <v>0</v>
      </c>
      <c r="L276" s="5">
        <v>0</v>
      </c>
      <c r="M276" s="5">
        <v>3.4</v>
      </c>
      <c r="N276">
        <v>232</v>
      </c>
      <c r="O276">
        <v>1088</v>
      </c>
      <c r="P276">
        <v>-0.3</v>
      </c>
      <c r="Q276">
        <v>0.2</v>
      </c>
      <c r="R276" s="54">
        <v>0.18541666666666701</v>
      </c>
      <c r="T276" s="91"/>
      <c r="U276" s="94"/>
      <c r="V276" s="90" t="str">
        <f t="shared" si="6"/>
        <v/>
      </c>
      <c r="W276" s="94"/>
      <c r="X276" s="91"/>
      <c r="Z276" s="5"/>
      <c r="AA276"/>
      <c r="AC276" s="373"/>
      <c r="AD276" s="54">
        <v>0.18541666666666701</v>
      </c>
      <c r="AK276" s="307"/>
      <c r="AL276" s="5">
        <v>10.8</v>
      </c>
      <c r="AM276" s="5">
        <v>92</v>
      </c>
      <c r="AN276" s="5">
        <v>9.6</v>
      </c>
      <c r="AO276" s="5">
        <v>10.8</v>
      </c>
      <c r="AP276" s="5">
        <v>4.3</v>
      </c>
      <c r="AQ276" s="5">
        <v>4.3</v>
      </c>
      <c r="AR276" s="5">
        <v>1026.7</v>
      </c>
      <c r="AS276" s="5">
        <v>20</v>
      </c>
      <c r="AT276" s="5">
        <v>0</v>
      </c>
      <c r="AU276" s="5">
        <v>0</v>
      </c>
      <c r="AZ276">
        <v>11</v>
      </c>
      <c r="BA276">
        <v>11.1</v>
      </c>
      <c r="BB276" s="55">
        <v>0.18541666666666701</v>
      </c>
    </row>
    <row r="277" spans="2:54" x14ac:dyDescent="0.25">
      <c r="B277" s="5">
        <v>1.1000000000000001</v>
      </c>
      <c r="C277" s="5">
        <v>92</v>
      </c>
      <c r="D277" s="5">
        <v>-0.1</v>
      </c>
      <c r="E277" s="5">
        <v>1.1000000000000001</v>
      </c>
      <c r="F277" s="5">
        <v>4</v>
      </c>
      <c r="G277" s="5">
        <v>4.7</v>
      </c>
      <c r="H277" s="5">
        <v>1028.5999999999999</v>
      </c>
      <c r="I277" s="5">
        <v>0</v>
      </c>
      <c r="J277" s="5">
        <v>0</v>
      </c>
      <c r="K277" s="5">
        <v>0</v>
      </c>
      <c r="L277" s="5">
        <v>0</v>
      </c>
      <c r="M277" s="5">
        <v>3.4</v>
      </c>
      <c r="N277">
        <v>232</v>
      </c>
      <c r="O277">
        <v>1088</v>
      </c>
      <c r="P277">
        <v>-0.4</v>
      </c>
      <c r="Q277">
        <v>0.2</v>
      </c>
      <c r="R277" s="54">
        <v>0.18611111111111101</v>
      </c>
      <c r="T277" s="91"/>
      <c r="U277" s="94"/>
      <c r="V277" s="90" t="str">
        <f t="shared" si="6"/>
        <v/>
      </c>
      <c r="W277" s="94"/>
      <c r="X277" s="91"/>
      <c r="Z277" s="5"/>
      <c r="AA277"/>
      <c r="AC277" s="373"/>
      <c r="AD277" s="54">
        <v>0.18611111111111101</v>
      </c>
      <c r="AK277" s="307"/>
      <c r="AL277" s="5">
        <v>10.8</v>
      </c>
      <c r="AM277" s="5">
        <v>92</v>
      </c>
      <c r="AN277" s="5">
        <v>9.6</v>
      </c>
      <c r="AO277" s="5">
        <v>10.8</v>
      </c>
      <c r="AP277" s="5">
        <v>3.2</v>
      </c>
      <c r="AQ277" s="5">
        <v>3.2</v>
      </c>
      <c r="AR277" s="5">
        <v>1026.5999999999999</v>
      </c>
      <c r="AS277" s="5">
        <v>20</v>
      </c>
      <c r="AT277" s="5">
        <v>0</v>
      </c>
      <c r="AU277" s="5">
        <v>0</v>
      </c>
      <c r="AZ277">
        <v>11</v>
      </c>
      <c r="BA277">
        <v>11.1</v>
      </c>
      <c r="BB277" s="55">
        <v>0.18611111111111101</v>
      </c>
    </row>
    <row r="278" spans="2:54" x14ac:dyDescent="0.25">
      <c r="B278" s="5">
        <v>1</v>
      </c>
      <c r="C278" s="5">
        <v>92</v>
      </c>
      <c r="D278" s="5">
        <v>-0.2</v>
      </c>
      <c r="E278" s="5">
        <v>1</v>
      </c>
      <c r="F278" s="5">
        <v>4.7</v>
      </c>
      <c r="G278" s="5">
        <v>5</v>
      </c>
      <c r="H278" s="5">
        <v>1028.5999999999999</v>
      </c>
      <c r="I278" s="5">
        <v>0</v>
      </c>
      <c r="J278" s="5">
        <v>0</v>
      </c>
      <c r="K278" s="5">
        <v>0</v>
      </c>
      <c r="L278" s="5">
        <v>0</v>
      </c>
      <c r="M278" s="5">
        <v>3.4</v>
      </c>
      <c r="N278">
        <v>232</v>
      </c>
      <c r="O278">
        <v>1088</v>
      </c>
      <c r="P278">
        <v>-0.3</v>
      </c>
      <c r="Q278">
        <v>0.2</v>
      </c>
      <c r="R278" s="54">
        <v>0.186805555555556</v>
      </c>
      <c r="T278" s="91"/>
      <c r="U278" s="94"/>
      <c r="V278" s="90" t="str">
        <f t="shared" si="6"/>
        <v/>
      </c>
      <c r="W278" s="94"/>
      <c r="X278" s="91"/>
      <c r="Z278" s="5"/>
      <c r="AA278"/>
      <c r="AC278" s="373"/>
      <c r="AD278" s="54">
        <v>0.186805555555556</v>
      </c>
      <c r="AK278" s="307"/>
      <c r="AL278" s="5">
        <v>10.8</v>
      </c>
      <c r="AM278" s="5">
        <v>92</v>
      </c>
      <c r="AN278" s="5">
        <v>9.6</v>
      </c>
      <c r="AO278" s="5">
        <v>10.8</v>
      </c>
      <c r="AP278" s="5">
        <v>2.5</v>
      </c>
      <c r="AQ278" s="5">
        <v>3.2</v>
      </c>
      <c r="AR278" s="5">
        <v>1026.5999999999999</v>
      </c>
      <c r="AS278" s="5">
        <v>30</v>
      </c>
      <c r="AT278" s="5">
        <v>0</v>
      </c>
      <c r="AU278" s="5">
        <v>0</v>
      </c>
      <c r="AZ278">
        <v>11</v>
      </c>
      <c r="BA278">
        <v>11.1</v>
      </c>
      <c r="BB278" s="55">
        <v>0.186805555555556</v>
      </c>
    </row>
    <row r="279" spans="2:54" x14ac:dyDescent="0.25">
      <c r="B279" s="5">
        <v>1.1000000000000001</v>
      </c>
      <c r="C279" s="5">
        <v>92</v>
      </c>
      <c r="D279" s="5">
        <v>-0.1</v>
      </c>
      <c r="E279" s="5">
        <v>1.1000000000000001</v>
      </c>
      <c r="F279" s="5">
        <v>4.3</v>
      </c>
      <c r="G279" s="5">
        <v>5</v>
      </c>
      <c r="H279" s="5">
        <v>1028.5</v>
      </c>
      <c r="I279" s="5">
        <v>0</v>
      </c>
      <c r="J279" s="5">
        <v>0</v>
      </c>
      <c r="K279" s="5">
        <v>0</v>
      </c>
      <c r="L279" s="5">
        <v>0</v>
      </c>
      <c r="M279" s="5">
        <v>3.4</v>
      </c>
      <c r="N279">
        <v>232</v>
      </c>
      <c r="O279">
        <v>1088</v>
      </c>
      <c r="P279">
        <v>-0.3</v>
      </c>
      <c r="Q279">
        <v>0.2</v>
      </c>
      <c r="R279" s="54">
        <v>0.1875</v>
      </c>
      <c r="T279" s="91"/>
      <c r="U279" s="94"/>
      <c r="V279" s="90" t="str">
        <f t="shared" si="6"/>
        <v/>
      </c>
      <c r="W279" s="94"/>
      <c r="X279" s="91"/>
      <c r="Z279" s="5"/>
      <c r="AA279"/>
      <c r="AC279" s="373"/>
      <c r="AD279" s="54">
        <v>0.1875</v>
      </c>
      <c r="AK279" s="307"/>
      <c r="AL279" s="5">
        <v>10.9</v>
      </c>
      <c r="AM279" s="5">
        <v>92</v>
      </c>
      <c r="AN279" s="5">
        <v>9.6999999999999993</v>
      </c>
      <c r="AO279" s="5">
        <v>10.9</v>
      </c>
      <c r="AP279" s="5">
        <v>2.2000000000000002</v>
      </c>
      <c r="AQ279" s="5">
        <v>2.2000000000000002</v>
      </c>
      <c r="AR279" s="5">
        <v>1026.3</v>
      </c>
      <c r="AS279" s="5">
        <v>0</v>
      </c>
      <c r="AT279" s="5">
        <v>0</v>
      </c>
      <c r="AU279" s="5">
        <v>0</v>
      </c>
      <c r="AZ279">
        <v>11</v>
      </c>
      <c r="BA279">
        <v>11.1</v>
      </c>
      <c r="BB279" s="55">
        <v>0.1875</v>
      </c>
    </row>
    <row r="280" spans="2:54" x14ac:dyDescent="0.25">
      <c r="B280" s="5">
        <v>1.1000000000000001</v>
      </c>
      <c r="C280" s="5">
        <v>92</v>
      </c>
      <c r="D280" s="5">
        <v>-0.1</v>
      </c>
      <c r="E280" s="5">
        <v>-0.3</v>
      </c>
      <c r="F280" s="5">
        <v>5</v>
      </c>
      <c r="G280" s="5">
        <v>5.8</v>
      </c>
      <c r="H280" s="5">
        <v>1028.7</v>
      </c>
      <c r="I280" s="5">
        <v>0</v>
      </c>
      <c r="J280" s="5">
        <v>0</v>
      </c>
      <c r="K280" s="5">
        <v>0</v>
      </c>
      <c r="L280" s="5">
        <v>0</v>
      </c>
      <c r="M280" s="5">
        <v>3.4</v>
      </c>
      <c r="N280">
        <v>232</v>
      </c>
      <c r="O280">
        <v>1088</v>
      </c>
      <c r="P280">
        <v>-0.3</v>
      </c>
      <c r="Q280">
        <v>0.2</v>
      </c>
      <c r="R280" s="54">
        <v>0.188194444444444</v>
      </c>
      <c r="T280" s="91"/>
      <c r="U280" s="94"/>
      <c r="V280" s="90" t="str">
        <f t="shared" si="6"/>
        <v/>
      </c>
      <c r="W280" s="94"/>
      <c r="X280" s="421"/>
      <c r="Z280" s="5"/>
      <c r="AA280"/>
      <c r="AC280" s="373"/>
      <c r="AD280" s="54">
        <v>0.188194444444444</v>
      </c>
      <c r="AK280" s="307"/>
      <c r="AL280" s="5">
        <v>10.9</v>
      </c>
      <c r="AM280" s="5">
        <v>92</v>
      </c>
      <c r="AN280" s="5">
        <v>9.6999999999999993</v>
      </c>
      <c r="AO280" s="5">
        <v>10.9</v>
      </c>
      <c r="AP280" s="5">
        <v>1.8</v>
      </c>
      <c r="AQ280" s="5">
        <v>3.2</v>
      </c>
      <c r="AR280" s="5">
        <v>1026.3</v>
      </c>
      <c r="AS280" s="5">
        <v>0</v>
      </c>
      <c r="AT280" s="5">
        <v>0</v>
      </c>
      <c r="AU280" s="5">
        <v>0</v>
      </c>
      <c r="AZ280">
        <v>11</v>
      </c>
      <c r="BA280">
        <v>11.1</v>
      </c>
      <c r="BB280" s="55">
        <v>0.188194444444444</v>
      </c>
    </row>
    <row r="281" spans="2:54" x14ac:dyDescent="0.25">
      <c r="B281" s="5">
        <v>1.1000000000000001</v>
      </c>
      <c r="C281" s="5">
        <v>92</v>
      </c>
      <c r="D281" s="5">
        <v>-0.1</v>
      </c>
      <c r="E281" s="5">
        <v>1.1000000000000001</v>
      </c>
      <c r="F281" s="5">
        <v>2.5</v>
      </c>
      <c r="G281" s="5">
        <v>2.5</v>
      </c>
      <c r="H281" s="5">
        <v>1028.7</v>
      </c>
      <c r="I281" s="5">
        <v>0</v>
      </c>
      <c r="J281" s="5">
        <v>0</v>
      </c>
      <c r="K281" s="5">
        <v>0</v>
      </c>
      <c r="L281" s="5">
        <v>0</v>
      </c>
      <c r="M281" s="5">
        <v>3.4</v>
      </c>
      <c r="N281">
        <v>232</v>
      </c>
      <c r="O281">
        <v>1088</v>
      </c>
      <c r="P281">
        <v>-0.3</v>
      </c>
      <c r="Q281">
        <v>0.2</v>
      </c>
      <c r="R281" s="54">
        <v>0.18888888888888899</v>
      </c>
      <c r="T281" s="91"/>
      <c r="U281" s="94"/>
      <c r="V281" s="90" t="str">
        <f t="shared" si="6"/>
        <v/>
      </c>
      <c r="W281" s="94"/>
      <c r="X281" s="422"/>
      <c r="Z281" s="5"/>
      <c r="AA281"/>
      <c r="AC281" s="373"/>
      <c r="AD281" s="54">
        <v>0.18888888888888899</v>
      </c>
      <c r="AK281" s="307"/>
      <c r="AL281" s="5">
        <v>10.9</v>
      </c>
      <c r="AM281" s="5">
        <v>92</v>
      </c>
      <c r="AN281" s="5">
        <v>9.6999999999999993</v>
      </c>
      <c r="AO281" s="5">
        <v>10.9</v>
      </c>
      <c r="AP281" s="5">
        <v>0</v>
      </c>
      <c r="AQ281" s="5">
        <v>2.5</v>
      </c>
      <c r="AR281" s="5">
        <v>1026.4000000000001</v>
      </c>
      <c r="AS281" s="5">
        <v>0</v>
      </c>
      <c r="AT281" s="5">
        <v>0</v>
      </c>
      <c r="AU281" s="5">
        <v>0</v>
      </c>
      <c r="AZ281">
        <v>11</v>
      </c>
      <c r="BA281">
        <v>11.1</v>
      </c>
      <c r="BB281" s="55">
        <v>0.18888888888888899</v>
      </c>
    </row>
    <row r="282" spans="2:54" x14ac:dyDescent="0.25">
      <c r="B282" s="5">
        <v>1.1000000000000001</v>
      </c>
      <c r="C282" s="5">
        <v>92</v>
      </c>
      <c r="D282" s="5">
        <v>-0.1</v>
      </c>
      <c r="E282" s="5">
        <v>1.1000000000000001</v>
      </c>
      <c r="F282" s="5">
        <v>2.2000000000000002</v>
      </c>
      <c r="G282" s="5">
        <v>3.6</v>
      </c>
      <c r="H282" s="5">
        <v>1028.8</v>
      </c>
      <c r="I282" s="5">
        <v>0</v>
      </c>
      <c r="J282" s="5">
        <v>0</v>
      </c>
      <c r="K282" s="5">
        <v>0</v>
      </c>
      <c r="L282" s="5">
        <v>0</v>
      </c>
      <c r="M282" s="5">
        <v>3.4</v>
      </c>
      <c r="N282">
        <v>232</v>
      </c>
      <c r="O282">
        <v>1088</v>
      </c>
      <c r="P282">
        <v>-0.4</v>
      </c>
      <c r="Q282">
        <v>0.2</v>
      </c>
      <c r="R282" s="54">
        <v>0.18958333333333299</v>
      </c>
      <c r="T282" s="91"/>
      <c r="U282" s="94"/>
      <c r="V282" s="90" t="str">
        <f t="shared" si="6"/>
        <v/>
      </c>
      <c r="W282" s="94"/>
      <c r="X282" s="91"/>
      <c r="Z282" s="5"/>
      <c r="AA282"/>
      <c r="AC282" s="373"/>
      <c r="AD282" s="54">
        <v>0.18958333333333299</v>
      </c>
      <c r="AK282" s="307"/>
      <c r="AL282" s="5">
        <v>10.9</v>
      </c>
      <c r="AM282" s="5">
        <v>92</v>
      </c>
      <c r="AN282" s="5">
        <v>9.6999999999999993</v>
      </c>
      <c r="AO282" s="5">
        <v>10.9</v>
      </c>
      <c r="AP282" s="5">
        <v>2.2000000000000002</v>
      </c>
      <c r="AQ282" s="5">
        <v>4.7</v>
      </c>
      <c r="AR282" s="5">
        <v>1026.0999999999999</v>
      </c>
      <c r="AS282" s="5">
        <v>0</v>
      </c>
      <c r="AT282" s="5">
        <v>0</v>
      </c>
      <c r="AU282" s="5">
        <v>0</v>
      </c>
      <c r="AZ282">
        <v>11</v>
      </c>
      <c r="BA282">
        <v>11.1</v>
      </c>
      <c r="BB282" s="55">
        <v>0.18958333333333299</v>
      </c>
    </row>
    <row r="283" spans="2:54" x14ac:dyDescent="0.25">
      <c r="B283" s="5">
        <v>1</v>
      </c>
      <c r="C283" s="5">
        <v>92</v>
      </c>
      <c r="D283" s="5">
        <v>-0.2</v>
      </c>
      <c r="E283" s="5">
        <v>1</v>
      </c>
      <c r="F283" s="5">
        <v>4.3</v>
      </c>
      <c r="G283" s="5">
        <v>4.7</v>
      </c>
      <c r="H283" s="5">
        <v>1028.7</v>
      </c>
      <c r="I283" s="5">
        <v>0</v>
      </c>
      <c r="J283" s="5">
        <v>0</v>
      </c>
      <c r="K283" s="5">
        <v>0</v>
      </c>
      <c r="L283" s="5">
        <v>0</v>
      </c>
      <c r="M283" s="5">
        <v>3.4</v>
      </c>
      <c r="N283">
        <v>232</v>
      </c>
      <c r="O283">
        <v>1088</v>
      </c>
      <c r="P283">
        <v>-0.3</v>
      </c>
      <c r="Q283">
        <v>0.2</v>
      </c>
      <c r="R283" s="54">
        <v>0.19027777777777799</v>
      </c>
      <c r="T283" s="91"/>
      <c r="U283" s="94"/>
      <c r="V283" s="90" t="str">
        <f t="shared" si="6"/>
        <v/>
      </c>
      <c r="W283" s="94"/>
      <c r="X283" s="91"/>
      <c r="Z283" s="5"/>
      <c r="AA283"/>
      <c r="AC283" s="373"/>
      <c r="AD283" s="54">
        <v>0.19027777777777799</v>
      </c>
      <c r="AK283" s="307"/>
      <c r="AL283" s="5">
        <v>10.9</v>
      </c>
      <c r="AM283" s="5">
        <v>92</v>
      </c>
      <c r="AN283" s="5">
        <v>9.6999999999999993</v>
      </c>
      <c r="AO283" s="5">
        <v>10.9</v>
      </c>
      <c r="AP283" s="5">
        <v>2.2000000000000002</v>
      </c>
      <c r="AQ283" s="5">
        <v>2.5</v>
      </c>
      <c r="AR283" s="5">
        <v>1026.4000000000001</v>
      </c>
      <c r="AS283" s="5">
        <v>0</v>
      </c>
      <c r="AT283" s="5">
        <v>0</v>
      </c>
      <c r="AU283" s="5">
        <v>0</v>
      </c>
      <c r="AZ283">
        <v>11</v>
      </c>
      <c r="BA283">
        <v>11.1</v>
      </c>
      <c r="BB283" s="55">
        <v>0.19027777777777799</v>
      </c>
    </row>
    <row r="284" spans="2:54" x14ac:dyDescent="0.25">
      <c r="B284" s="5">
        <v>1</v>
      </c>
      <c r="C284" s="5">
        <v>92</v>
      </c>
      <c r="D284" s="5">
        <v>-0.2</v>
      </c>
      <c r="E284" s="5">
        <v>1</v>
      </c>
      <c r="F284" s="5">
        <v>3.2</v>
      </c>
      <c r="G284" s="5">
        <v>4.7</v>
      </c>
      <c r="H284" s="5">
        <v>1028.8</v>
      </c>
      <c r="I284" s="5">
        <v>0</v>
      </c>
      <c r="J284" s="5">
        <v>0</v>
      </c>
      <c r="K284" s="5">
        <v>0</v>
      </c>
      <c r="L284" s="5">
        <v>0</v>
      </c>
      <c r="M284" s="5">
        <v>3.4</v>
      </c>
      <c r="N284">
        <v>232</v>
      </c>
      <c r="O284">
        <v>1088</v>
      </c>
      <c r="P284">
        <v>-0.4</v>
      </c>
      <c r="Q284">
        <v>0.2</v>
      </c>
      <c r="R284" s="54">
        <v>0.19097222222222199</v>
      </c>
      <c r="T284" s="91"/>
      <c r="U284" s="94"/>
      <c r="V284" s="90" t="str">
        <f t="shared" si="6"/>
        <v/>
      </c>
      <c r="W284" s="94"/>
      <c r="X284" s="91"/>
      <c r="Z284" s="5"/>
      <c r="AA284"/>
      <c r="AC284" s="373"/>
      <c r="AD284" s="54">
        <v>0.19097222222222199</v>
      </c>
      <c r="AK284" s="307"/>
      <c r="AL284" s="5">
        <v>10.9</v>
      </c>
      <c r="AM284" s="5">
        <v>92</v>
      </c>
      <c r="AN284" s="5">
        <v>9.6999999999999993</v>
      </c>
      <c r="AO284" s="5">
        <v>10.9</v>
      </c>
      <c r="AP284" s="5">
        <v>2.9</v>
      </c>
      <c r="AQ284" s="5">
        <v>2.9</v>
      </c>
      <c r="AR284" s="5">
        <v>1026.5999999999999</v>
      </c>
      <c r="AS284" s="5">
        <v>0</v>
      </c>
      <c r="AT284" s="5">
        <v>0</v>
      </c>
      <c r="AU284" s="5">
        <v>0</v>
      </c>
      <c r="AZ284">
        <v>11</v>
      </c>
      <c r="BA284">
        <v>11.1</v>
      </c>
      <c r="BB284" s="55">
        <v>0.19097222222222199</v>
      </c>
    </row>
    <row r="285" spans="2:54" x14ac:dyDescent="0.25">
      <c r="B285" s="5">
        <v>1</v>
      </c>
      <c r="C285" s="5">
        <v>92</v>
      </c>
      <c r="D285" s="5">
        <v>-0.2</v>
      </c>
      <c r="E285" s="5">
        <v>1</v>
      </c>
      <c r="F285" s="5">
        <v>4</v>
      </c>
      <c r="G285" s="5">
        <v>4.3</v>
      </c>
      <c r="H285" s="5">
        <v>1028.7</v>
      </c>
      <c r="I285" s="5">
        <v>0</v>
      </c>
      <c r="J285" s="5">
        <v>0</v>
      </c>
      <c r="K285" s="5">
        <v>0</v>
      </c>
      <c r="L285" s="5">
        <v>0</v>
      </c>
      <c r="M285" s="5">
        <v>3.4</v>
      </c>
      <c r="N285">
        <v>232</v>
      </c>
      <c r="O285">
        <v>1088</v>
      </c>
      <c r="P285">
        <v>-0.4</v>
      </c>
      <c r="Q285">
        <v>0.2</v>
      </c>
      <c r="R285" s="54">
        <v>0.19166666666666701</v>
      </c>
      <c r="T285" s="91"/>
      <c r="U285" s="94"/>
      <c r="V285" s="90" t="str">
        <f t="shared" si="6"/>
        <v/>
      </c>
      <c r="W285" s="94"/>
      <c r="X285" s="91"/>
      <c r="Z285" s="5"/>
      <c r="AA285"/>
      <c r="AC285" s="373"/>
      <c r="AD285" s="54">
        <v>0.19166666666666701</v>
      </c>
      <c r="AK285" s="307"/>
      <c r="AL285" s="5">
        <v>10.9</v>
      </c>
      <c r="AM285" s="5">
        <v>92</v>
      </c>
      <c r="AN285" s="5">
        <v>9.6999999999999993</v>
      </c>
      <c r="AO285" s="5">
        <v>10.9</v>
      </c>
      <c r="AP285" s="5">
        <v>2.9</v>
      </c>
      <c r="AQ285" s="5">
        <v>4</v>
      </c>
      <c r="AR285" s="5">
        <v>1026.3</v>
      </c>
      <c r="AS285" s="5">
        <v>0</v>
      </c>
      <c r="AT285" s="5">
        <v>0</v>
      </c>
      <c r="AU285" s="5">
        <v>0</v>
      </c>
      <c r="AZ285">
        <v>11</v>
      </c>
      <c r="BA285">
        <v>11.1</v>
      </c>
      <c r="BB285" s="55">
        <v>0.19166666666666701</v>
      </c>
    </row>
    <row r="286" spans="2:54" x14ac:dyDescent="0.25">
      <c r="B286" s="5">
        <v>1</v>
      </c>
      <c r="C286" s="5">
        <v>92</v>
      </c>
      <c r="D286" s="5">
        <v>-0.2</v>
      </c>
      <c r="E286" s="5">
        <v>1</v>
      </c>
      <c r="F286" s="5">
        <v>2.2000000000000002</v>
      </c>
      <c r="G286" s="5">
        <v>4.3</v>
      </c>
      <c r="H286" s="5">
        <v>1028.7</v>
      </c>
      <c r="I286" s="5">
        <v>0</v>
      </c>
      <c r="J286" s="5">
        <v>0</v>
      </c>
      <c r="K286" s="5">
        <v>0</v>
      </c>
      <c r="L286" s="5">
        <v>0</v>
      </c>
      <c r="M286" s="5">
        <v>3.4</v>
      </c>
      <c r="N286">
        <v>232</v>
      </c>
      <c r="O286">
        <v>1088</v>
      </c>
      <c r="P286">
        <v>-0.4</v>
      </c>
      <c r="Q286">
        <v>0.1</v>
      </c>
      <c r="R286" s="54">
        <v>0.19236111111111101</v>
      </c>
      <c r="T286" s="91"/>
      <c r="U286" s="94"/>
      <c r="V286" s="90" t="str">
        <f t="shared" si="6"/>
        <v/>
      </c>
      <c r="W286" s="94"/>
      <c r="X286" s="91"/>
      <c r="Z286" s="5"/>
      <c r="AA286"/>
      <c r="AC286" s="373"/>
      <c r="AD286" s="54">
        <v>0.19236111111111101</v>
      </c>
      <c r="AK286" s="307"/>
      <c r="AL286" s="5">
        <v>10.9</v>
      </c>
      <c r="AM286" s="5">
        <v>92</v>
      </c>
      <c r="AN286" s="5">
        <v>9.6999999999999993</v>
      </c>
      <c r="AO286" s="5">
        <v>10.9</v>
      </c>
      <c r="AP286" s="5">
        <v>2.5</v>
      </c>
      <c r="AQ286" s="5">
        <v>3.2</v>
      </c>
      <c r="AR286" s="5">
        <v>1026.2</v>
      </c>
      <c r="AS286" s="5">
        <v>0</v>
      </c>
      <c r="AT286" s="5">
        <v>0</v>
      </c>
      <c r="AU286" s="5">
        <v>0</v>
      </c>
      <c r="AZ286">
        <v>11</v>
      </c>
      <c r="BA286">
        <v>11.1</v>
      </c>
      <c r="BB286" s="55">
        <v>0.19236111111111101</v>
      </c>
    </row>
    <row r="287" spans="2:54" x14ac:dyDescent="0.25">
      <c r="B287" s="5">
        <v>1</v>
      </c>
      <c r="C287" s="5">
        <v>92</v>
      </c>
      <c r="D287" s="5">
        <v>-0.2</v>
      </c>
      <c r="E287" s="5">
        <v>1</v>
      </c>
      <c r="F287" s="5">
        <v>1.8</v>
      </c>
      <c r="G287" s="5">
        <v>2.2000000000000002</v>
      </c>
      <c r="H287" s="5">
        <v>1028.5</v>
      </c>
      <c r="I287" s="5">
        <v>0</v>
      </c>
      <c r="J287" s="5">
        <v>0</v>
      </c>
      <c r="K287" s="5">
        <v>0</v>
      </c>
      <c r="L287" s="5">
        <v>0</v>
      </c>
      <c r="M287" s="5">
        <v>3.4</v>
      </c>
      <c r="N287">
        <v>232</v>
      </c>
      <c r="O287">
        <v>1088</v>
      </c>
      <c r="P287">
        <v>-0.3</v>
      </c>
      <c r="Q287">
        <v>0.1</v>
      </c>
      <c r="R287" s="54">
        <v>0.19305555555555601</v>
      </c>
      <c r="T287" s="91"/>
      <c r="U287" s="94"/>
      <c r="V287" s="90" t="str">
        <f t="shared" si="6"/>
        <v/>
      </c>
      <c r="W287" s="94"/>
      <c r="X287" s="91"/>
      <c r="Z287" s="5"/>
      <c r="AA287"/>
      <c r="AC287" s="373"/>
      <c r="AD287" s="54">
        <v>0.19305555555555601</v>
      </c>
      <c r="AK287" s="307"/>
      <c r="AL287" s="5">
        <v>10.9</v>
      </c>
      <c r="AM287" s="5">
        <v>92</v>
      </c>
      <c r="AN287" s="5">
        <v>9.6999999999999993</v>
      </c>
      <c r="AO287" s="5">
        <v>10.9</v>
      </c>
      <c r="AP287" s="5">
        <v>2.5</v>
      </c>
      <c r="AQ287" s="5">
        <v>3.2</v>
      </c>
      <c r="AR287" s="5">
        <v>1026.5</v>
      </c>
      <c r="AS287" s="5">
        <v>0</v>
      </c>
      <c r="AT287" s="5">
        <v>0</v>
      </c>
      <c r="AU287" s="5">
        <v>0</v>
      </c>
      <c r="AZ287">
        <v>11</v>
      </c>
      <c r="BA287">
        <v>11.1</v>
      </c>
      <c r="BB287" s="55">
        <v>0.19305555555555601</v>
      </c>
    </row>
    <row r="288" spans="2:54" x14ac:dyDescent="0.25">
      <c r="B288" s="5">
        <v>0.9</v>
      </c>
      <c r="C288" s="5">
        <v>92</v>
      </c>
      <c r="D288" s="5">
        <v>-0.3</v>
      </c>
      <c r="E288" s="5">
        <v>0.9</v>
      </c>
      <c r="F288" s="5">
        <v>3.6</v>
      </c>
      <c r="G288" s="5">
        <v>3.6</v>
      </c>
      <c r="H288" s="5">
        <v>1028.5</v>
      </c>
      <c r="I288" s="5">
        <v>0</v>
      </c>
      <c r="J288" s="5">
        <v>0</v>
      </c>
      <c r="K288" s="5">
        <v>0</v>
      </c>
      <c r="L288" s="5">
        <v>0</v>
      </c>
      <c r="M288" s="5">
        <v>3.4</v>
      </c>
      <c r="N288">
        <v>232</v>
      </c>
      <c r="O288">
        <v>1088</v>
      </c>
      <c r="P288">
        <v>-0.4</v>
      </c>
      <c r="Q288">
        <v>0.1</v>
      </c>
      <c r="R288" s="54">
        <v>0.19375000000000001</v>
      </c>
      <c r="T288" s="91"/>
      <c r="U288" s="94"/>
      <c r="V288" s="90" t="str">
        <f t="shared" si="6"/>
        <v/>
      </c>
      <c r="W288" s="94"/>
      <c r="X288" s="91"/>
      <c r="Z288" s="5"/>
      <c r="AA288"/>
      <c r="AC288" s="373"/>
      <c r="AD288" s="54">
        <v>0.19375000000000001</v>
      </c>
      <c r="AK288" s="307"/>
      <c r="AL288" s="5">
        <v>10.9</v>
      </c>
      <c r="AM288" s="5">
        <v>92</v>
      </c>
      <c r="AN288" s="5">
        <v>9.6999999999999993</v>
      </c>
      <c r="AO288" s="5">
        <v>10.9</v>
      </c>
      <c r="AP288" s="5">
        <v>4.3</v>
      </c>
      <c r="AQ288" s="5">
        <v>4.7</v>
      </c>
      <c r="AR288" s="5">
        <v>1026.4000000000001</v>
      </c>
      <c r="AS288" s="5">
        <v>0</v>
      </c>
      <c r="AT288" s="5">
        <v>0</v>
      </c>
      <c r="AU288" s="5">
        <v>0</v>
      </c>
      <c r="AZ288">
        <v>11</v>
      </c>
      <c r="BA288">
        <v>11.1</v>
      </c>
      <c r="BB288" s="55">
        <v>0.19375000000000001</v>
      </c>
    </row>
    <row r="289" spans="2:54" x14ac:dyDescent="0.25">
      <c r="B289" s="5">
        <v>0.9</v>
      </c>
      <c r="C289" s="5">
        <v>92</v>
      </c>
      <c r="D289" s="5">
        <v>-0.3</v>
      </c>
      <c r="E289" s="5">
        <v>0.9</v>
      </c>
      <c r="F289" s="5">
        <v>2.2000000000000002</v>
      </c>
      <c r="G289" s="5">
        <v>4.3</v>
      </c>
      <c r="H289" s="5">
        <v>1028.5999999999999</v>
      </c>
      <c r="I289" s="5">
        <v>0</v>
      </c>
      <c r="J289" s="5">
        <v>0</v>
      </c>
      <c r="K289" s="5">
        <v>0</v>
      </c>
      <c r="L289" s="5">
        <v>0</v>
      </c>
      <c r="M289" s="5">
        <v>3.4</v>
      </c>
      <c r="N289">
        <v>232</v>
      </c>
      <c r="O289">
        <v>1088</v>
      </c>
      <c r="P289">
        <v>-0.4</v>
      </c>
      <c r="Q289">
        <v>0.1</v>
      </c>
      <c r="R289" s="54">
        <v>0.194444444444444</v>
      </c>
      <c r="T289" s="91"/>
      <c r="U289" s="94"/>
      <c r="V289" s="90" t="str">
        <f t="shared" si="6"/>
        <v/>
      </c>
      <c r="W289" s="94"/>
      <c r="X289" s="91"/>
      <c r="Z289" s="5"/>
      <c r="AA289"/>
      <c r="AC289" s="373"/>
      <c r="AD289" s="54">
        <v>0.194444444444444</v>
      </c>
      <c r="AK289" s="307"/>
      <c r="AL289" s="5">
        <v>10.9</v>
      </c>
      <c r="AM289" s="5">
        <v>92</v>
      </c>
      <c r="AN289" s="5">
        <v>9.6999999999999993</v>
      </c>
      <c r="AO289" s="5">
        <v>10.9</v>
      </c>
      <c r="AP289" s="5">
        <v>2.9</v>
      </c>
      <c r="AQ289" s="5">
        <v>5</v>
      </c>
      <c r="AR289" s="5">
        <v>1026.5999999999999</v>
      </c>
      <c r="AS289" s="5">
        <v>0</v>
      </c>
      <c r="AT289" s="5">
        <v>0</v>
      </c>
      <c r="AU289" s="5">
        <v>0</v>
      </c>
      <c r="AZ289">
        <v>11</v>
      </c>
      <c r="BA289">
        <v>11.1</v>
      </c>
      <c r="BB289" s="55">
        <v>0.194444444444444</v>
      </c>
    </row>
    <row r="290" spans="2:54" x14ac:dyDescent="0.25">
      <c r="B290" s="5">
        <v>0.9</v>
      </c>
      <c r="C290" s="5">
        <v>92</v>
      </c>
      <c r="D290" s="5">
        <v>-0.3</v>
      </c>
      <c r="E290" s="5">
        <v>0.9</v>
      </c>
      <c r="F290" s="5">
        <v>0</v>
      </c>
      <c r="G290" s="5">
        <v>4</v>
      </c>
      <c r="H290" s="5">
        <v>1028.5999999999999</v>
      </c>
      <c r="I290" s="5">
        <v>0</v>
      </c>
      <c r="J290" s="5">
        <v>0</v>
      </c>
      <c r="K290" s="5">
        <v>0</v>
      </c>
      <c r="L290" s="5">
        <v>0</v>
      </c>
      <c r="M290" s="5">
        <v>3.4</v>
      </c>
      <c r="N290">
        <v>232</v>
      </c>
      <c r="O290">
        <v>1088</v>
      </c>
      <c r="P290">
        <v>-0.4</v>
      </c>
      <c r="Q290">
        <v>0.1</v>
      </c>
      <c r="R290" s="54">
        <v>0.195138888888889</v>
      </c>
      <c r="T290" s="91"/>
      <c r="U290" s="94"/>
      <c r="V290" s="90" t="str">
        <f t="shared" si="6"/>
        <v/>
      </c>
      <c r="W290" s="94"/>
      <c r="X290" s="91"/>
      <c r="Z290" s="5"/>
      <c r="AA290"/>
      <c r="AC290" s="373"/>
      <c r="AD290" s="54">
        <v>0.195138888888889</v>
      </c>
      <c r="AK290" s="307"/>
      <c r="AL290" s="5">
        <v>10.9</v>
      </c>
      <c r="AM290" s="5">
        <v>92</v>
      </c>
      <c r="AN290" s="5">
        <v>9.6999999999999993</v>
      </c>
      <c r="AO290" s="5">
        <v>10.9</v>
      </c>
      <c r="AP290" s="5">
        <v>3.2</v>
      </c>
      <c r="AQ290" s="5">
        <v>4.7</v>
      </c>
      <c r="AR290" s="5">
        <v>1026.4000000000001</v>
      </c>
      <c r="AS290" s="5">
        <v>0</v>
      </c>
      <c r="AT290" s="5">
        <v>0</v>
      </c>
      <c r="AU290" s="5">
        <v>0</v>
      </c>
      <c r="AZ290">
        <v>11</v>
      </c>
      <c r="BA290">
        <v>11.1</v>
      </c>
      <c r="BB290" s="55">
        <v>0.195138888888889</v>
      </c>
    </row>
    <row r="291" spans="2:54" x14ac:dyDescent="0.25">
      <c r="B291" s="5">
        <v>0.9</v>
      </c>
      <c r="C291" s="5">
        <v>92</v>
      </c>
      <c r="D291" s="5">
        <v>-0.3</v>
      </c>
      <c r="E291" s="5">
        <v>0.9</v>
      </c>
      <c r="F291" s="5">
        <v>4.3</v>
      </c>
      <c r="G291" s="5">
        <v>5</v>
      </c>
      <c r="H291" s="5">
        <v>1028.4000000000001</v>
      </c>
      <c r="I291" s="5">
        <v>0</v>
      </c>
      <c r="J291" s="5">
        <v>0</v>
      </c>
      <c r="K291" s="5">
        <v>0</v>
      </c>
      <c r="L291" s="5">
        <v>0</v>
      </c>
      <c r="M291" s="5">
        <v>3.4</v>
      </c>
      <c r="N291">
        <v>232</v>
      </c>
      <c r="O291">
        <v>1088</v>
      </c>
      <c r="P291">
        <v>-0.4</v>
      </c>
      <c r="Q291">
        <v>0.1</v>
      </c>
      <c r="R291" s="54">
        <v>0.195833333333333</v>
      </c>
      <c r="T291" s="91"/>
      <c r="U291" s="94"/>
      <c r="V291" s="90" t="str">
        <f t="shared" si="6"/>
        <v/>
      </c>
      <c r="W291" s="94"/>
      <c r="X291" s="91"/>
      <c r="Z291" s="5"/>
      <c r="AA291"/>
      <c r="AC291" s="373"/>
      <c r="AD291" s="54">
        <v>0.195833333333333</v>
      </c>
      <c r="AK291" s="307"/>
      <c r="AL291" s="5">
        <v>10.9</v>
      </c>
      <c r="AM291" s="5">
        <v>92</v>
      </c>
      <c r="AN291" s="5">
        <v>9.6999999999999993</v>
      </c>
      <c r="AO291" s="5">
        <v>10.9</v>
      </c>
      <c r="AP291" s="5">
        <v>0</v>
      </c>
      <c r="AQ291" s="5">
        <v>2.5</v>
      </c>
      <c r="AR291" s="5">
        <v>1026.3</v>
      </c>
      <c r="AS291" s="5">
        <v>0</v>
      </c>
      <c r="AT291" s="5">
        <v>0</v>
      </c>
      <c r="AU291" s="5">
        <v>0</v>
      </c>
      <c r="AZ291">
        <v>11</v>
      </c>
      <c r="BA291">
        <v>11.1</v>
      </c>
      <c r="BB291" s="55">
        <v>0.195833333333333</v>
      </c>
    </row>
    <row r="292" spans="2:54" x14ac:dyDescent="0.25">
      <c r="B292" s="5">
        <v>0.9</v>
      </c>
      <c r="C292" s="5">
        <v>92</v>
      </c>
      <c r="D292" s="5">
        <v>-0.3</v>
      </c>
      <c r="E292" s="5">
        <v>0.9</v>
      </c>
      <c r="F292" s="5">
        <v>2.2000000000000002</v>
      </c>
      <c r="G292" s="5">
        <v>3.6</v>
      </c>
      <c r="H292" s="5">
        <v>1028.5999999999999</v>
      </c>
      <c r="I292" s="5">
        <v>0</v>
      </c>
      <c r="J292" s="5">
        <v>0</v>
      </c>
      <c r="K292" s="5">
        <v>0</v>
      </c>
      <c r="L292" s="5">
        <v>0</v>
      </c>
      <c r="M292" s="5">
        <v>3.4</v>
      </c>
      <c r="N292">
        <v>232</v>
      </c>
      <c r="O292">
        <v>1088</v>
      </c>
      <c r="P292">
        <v>-0.4</v>
      </c>
      <c r="Q292">
        <v>0.1</v>
      </c>
      <c r="R292" s="54">
        <v>0.196527777777778</v>
      </c>
      <c r="T292" s="91"/>
      <c r="U292" s="94"/>
      <c r="V292" s="90" t="str">
        <f t="shared" si="6"/>
        <v/>
      </c>
      <c r="W292" s="94"/>
      <c r="X292" s="91"/>
      <c r="Z292" s="5"/>
      <c r="AA292"/>
      <c r="AC292" s="373"/>
      <c r="AD292" s="54">
        <v>0.196527777777778</v>
      </c>
      <c r="AK292" s="307"/>
      <c r="AL292" s="5">
        <v>10.9</v>
      </c>
      <c r="AM292" s="5">
        <v>92</v>
      </c>
      <c r="AN292" s="5">
        <v>9.6999999999999993</v>
      </c>
      <c r="AO292" s="5">
        <v>10.9</v>
      </c>
      <c r="AP292" s="5">
        <v>0</v>
      </c>
      <c r="AQ292" s="5">
        <v>2.2000000000000002</v>
      </c>
      <c r="AR292" s="5">
        <v>1026.4000000000001</v>
      </c>
      <c r="AS292" s="5">
        <v>0</v>
      </c>
      <c r="AT292" s="5">
        <v>0</v>
      </c>
      <c r="AU292" s="5">
        <v>0</v>
      </c>
      <c r="AZ292">
        <v>11</v>
      </c>
      <c r="BA292">
        <v>11.1</v>
      </c>
      <c r="BB292" s="55">
        <v>0.196527777777778</v>
      </c>
    </row>
    <row r="293" spans="2:54" x14ac:dyDescent="0.25">
      <c r="B293" s="5">
        <v>0.9</v>
      </c>
      <c r="C293" s="5">
        <v>92</v>
      </c>
      <c r="D293" s="5">
        <v>-0.3</v>
      </c>
      <c r="E293" s="5">
        <v>0.9</v>
      </c>
      <c r="F293" s="5">
        <v>2.9</v>
      </c>
      <c r="G293" s="5">
        <v>3.6</v>
      </c>
      <c r="H293" s="5">
        <v>1028.5</v>
      </c>
      <c r="I293" s="5">
        <v>0</v>
      </c>
      <c r="J293" s="5">
        <v>0</v>
      </c>
      <c r="K293" s="5">
        <v>0</v>
      </c>
      <c r="L293" s="5">
        <v>0</v>
      </c>
      <c r="M293" s="5">
        <v>3.4</v>
      </c>
      <c r="N293">
        <v>232</v>
      </c>
      <c r="O293">
        <v>1088</v>
      </c>
      <c r="P293">
        <v>-0.5</v>
      </c>
      <c r="Q293">
        <v>0.1</v>
      </c>
      <c r="R293" s="54">
        <v>0.19722222222222199</v>
      </c>
      <c r="T293" s="91"/>
      <c r="U293" s="94"/>
      <c r="V293" s="90" t="str">
        <f t="shared" si="6"/>
        <v/>
      </c>
      <c r="W293" s="94"/>
      <c r="X293" s="91"/>
      <c r="Z293" s="5"/>
      <c r="AA293"/>
      <c r="AC293" s="373"/>
      <c r="AD293" s="54">
        <v>0.19722222222222199</v>
      </c>
      <c r="AK293" s="307"/>
      <c r="AL293" s="5">
        <v>10.9</v>
      </c>
      <c r="AM293" s="5">
        <v>92</v>
      </c>
      <c r="AN293" s="5">
        <v>9.6999999999999993</v>
      </c>
      <c r="AO293" s="5">
        <v>10.9</v>
      </c>
      <c r="AP293" s="5">
        <v>2.2000000000000002</v>
      </c>
      <c r="AQ293" s="5">
        <v>2.5</v>
      </c>
      <c r="AR293" s="5">
        <v>1026.5999999999999</v>
      </c>
      <c r="AS293" s="5">
        <v>0</v>
      </c>
      <c r="AT293" s="5">
        <v>0</v>
      </c>
      <c r="AU293" s="5">
        <v>0</v>
      </c>
      <c r="AZ293">
        <v>11</v>
      </c>
      <c r="BA293">
        <v>11.1</v>
      </c>
      <c r="BB293" s="55">
        <v>0.19722222222222199</v>
      </c>
    </row>
    <row r="294" spans="2:54" x14ac:dyDescent="0.25">
      <c r="B294" s="5">
        <v>0.9</v>
      </c>
      <c r="C294" s="5">
        <v>92</v>
      </c>
      <c r="D294" s="5">
        <v>-0.3</v>
      </c>
      <c r="E294" s="5">
        <v>0.9</v>
      </c>
      <c r="F294" s="5">
        <v>2.2000000000000002</v>
      </c>
      <c r="G294" s="5">
        <v>2.9</v>
      </c>
      <c r="H294" s="5">
        <v>1028.5999999999999</v>
      </c>
      <c r="I294" s="5">
        <v>0</v>
      </c>
      <c r="J294" s="5">
        <v>0</v>
      </c>
      <c r="K294" s="5">
        <v>0</v>
      </c>
      <c r="L294" s="5">
        <v>0</v>
      </c>
      <c r="M294" s="5">
        <v>3.4</v>
      </c>
      <c r="N294">
        <v>232</v>
      </c>
      <c r="O294">
        <v>1088</v>
      </c>
      <c r="P294">
        <v>-0.4</v>
      </c>
      <c r="Q294">
        <v>0.1</v>
      </c>
      <c r="R294" s="54">
        <v>0.19791666666666699</v>
      </c>
      <c r="T294" s="91"/>
      <c r="U294" s="94"/>
      <c r="V294" s="90" t="str">
        <f t="shared" si="6"/>
        <v/>
      </c>
      <c r="W294" s="94"/>
      <c r="X294" s="91"/>
      <c r="Z294" s="5"/>
      <c r="AA294"/>
      <c r="AC294" s="373"/>
      <c r="AD294" s="54">
        <v>0.19791666666666699</v>
      </c>
      <c r="AK294" s="307"/>
      <c r="AL294" s="5">
        <v>10.9</v>
      </c>
      <c r="AM294" s="5">
        <v>92</v>
      </c>
      <c r="AN294" s="5">
        <v>9.6999999999999993</v>
      </c>
      <c r="AO294" s="5">
        <v>10.9</v>
      </c>
      <c r="AP294" s="5">
        <v>0</v>
      </c>
      <c r="AQ294" s="5">
        <v>2.2000000000000002</v>
      </c>
      <c r="AR294" s="5">
        <v>1026.3</v>
      </c>
      <c r="AS294" s="5">
        <v>0</v>
      </c>
      <c r="AT294" s="5">
        <v>0</v>
      </c>
      <c r="AU294" s="5">
        <v>0</v>
      </c>
      <c r="AZ294">
        <v>11</v>
      </c>
      <c r="BA294">
        <v>11.1</v>
      </c>
      <c r="BB294" s="55">
        <v>0.19791666666666699</v>
      </c>
    </row>
    <row r="295" spans="2:54" x14ac:dyDescent="0.25">
      <c r="B295" s="5">
        <v>0.9</v>
      </c>
      <c r="C295" s="5">
        <v>92</v>
      </c>
      <c r="D295" s="5">
        <v>-0.3</v>
      </c>
      <c r="E295" s="5">
        <v>0.9</v>
      </c>
      <c r="F295" s="5">
        <v>2.9</v>
      </c>
      <c r="G295" s="5">
        <v>3.6</v>
      </c>
      <c r="H295" s="5">
        <v>1028.5</v>
      </c>
      <c r="I295" s="5">
        <v>0</v>
      </c>
      <c r="J295" s="5">
        <v>0</v>
      </c>
      <c r="K295" s="5">
        <v>0</v>
      </c>
      <c r="L295" s="5">
        <v>0</v>
      </c>
      <c r="M295" s="5">
        <v>3.4</v>
      </c>
      <c r="N295">
        <v>232</v>
      </c>
      <c r="O295">
        <v>1088</v>
      </c>
      <c r="P295">
        <v>-0.5</v>
      </c>
      <c r="Q295">
        <v>0.1</v>
      </c>
      <c r="R295" s="54">
        <v>0.19861111111111099</v>
      </c>
      <c r="T295" s="91"/>
      <c r="U295" s="94"/>
      <c r="V295" s="90" t="str">
        <f t="shared" si="6"/>
        <v/>
      </c>
      <c r="W295" s="94"/>
      <c r="X295" s="91"/>
      <c r="Z295" s="5"/>
      <c r="AA295"/>
      <c r="AC295" s="373"/>
      <c r="AD295" s="54">
        <v>0.19861111111111099</v>
      </c>
      <c r="AK295" s="307"/>
      <c r="AL295" s="5">
        <v>10.9</v>
      </c>
      <c r="AM295" s="5">
        <v>92</v>
      </c>
      <c r="AN295" s="5">
        <v>9.6999999999999993</v>
      </c>
      <c r="AO295" s="5">
        <v>10.9</v>
      </c>
      <c r="AP295" s="5">
        <v>0</v>
      </c>
      <c r="AQ295" s="5">
        <v>0</v>
      </c>
      <c r="AR295" s="5">
        <v>1026.5</v>
      </c>
      <c r="AS295" s="5">
        <v>0</v>
      </c>
      <c r="AT295" s="5">
        <v>0</v>
      </c>
      <c r="AU295" s="5">
        <v>0</v>
      </c>
      <c r="AZ295">
        <v>11</v>
      </c>
      <c r="BA295">
        <v>11.1</v>
      </c>
      <c r="BB295" s="55">
        <v>0.19861111111111099</v>
      </c>
    </row>
    <row r="296" spans="2:54" x14ac:dyDescent="0.25">
      <c r="B296" s="5">
        <v>0.9</v>
      </c>
      <c r="C296" s="5">
        <v>92</v>
      </c>
      <c r="D296" s="5">
        <v>-0.3</v>
      </c>
      <c r="E296" s="5">
        <v>-0.6</v>
      </c>
      <c r="F296" s="5">
        <v>5</v>
      </c>
      <c r="G296" s="5">
        <v>5</v>
      </c>
      <c r="H296" s="5">
        <v>1028.7</v>
      </c>
      <c r="I296" s="5">
        <v>0</v>
      </c>
      <c r="J296" s="5">
        <v>0</v>
      </c>
      <c r="K296" s="5">
        <v>0</v>
      </c>
      <c r="L296" s="5">
        <v>0</v>
      </c>
      <c r="M296" s="5">
        <v>3.4</v>
      </c>
      <c r="N296">
        <v>232</v>
      </c>
      <c r="O296">
        <v>1088</v>
      </c>
      <c r="P296">
        <v>-0.5</v>
      </c>
      <c r="Q296">
        <v>0.1</v>
      </c>
      <c r="R296" s="54">
        <v>0.19930555555555601</v>
      </c>
      <c r="T296" s="91"/>
      <c r="U296" s="94"/>
      <c r="V296" s="90" t="str">
        <f t="shared" si="6"/>
        <v/>
      </c>
      <c r="W296" s="94"/>
      <c r="X296" s="91"/>
      <c r="Z296" s="5"/>
      <c r="AA296"/>
      <c r="AC296" s="373"/>
      <c r="AD296" s="54">
        <v>0.19930555555555601</v>
      </c>
      <c r="AK296" s="307"/>
      <c r="AL296" s="5">
        <v>10.9</v>
      </c>
      <c r="AM296" s="5">
        <v>92</v>
      </c>
      <c r="AN296" s="5">
        <v>9.6999999999999993</v>
      </c>
      <c r="AO296" s="5">
        <v>10.9</v>
      </c>
      <c r="AP296" s="5">
        <v>0</v>
      </c>
      <c r="AQ296" s="5">
        <v>4</v>
      </c>
      <c r="AR296" s="5">
        <v>1026.3</v>
      </c>
      <c r="AS296" s="5">
        <v>0</v>
      </c>
      <c r="AT296" s="5">
        <v>0</v>
      </c>
      <c r="AU296" s="5">
        <v>0</v>
      </c>
      <c r="AZ296">
        <v>11</v>
      </c>
      <c r="BA296">
        <v>11.1</v>
      </c>
      <c r="BB296" s="55">
        <v>0.19930555555555601</v>
      </c>
    </row>
    <row r="297" spans="2:54" x14ac:dyDescent="0.25">
      <c r="B297" s="5">
        <v>1</v>
      </c>
      <c r="C297" s="5">
        <v>92</v>
      </c>
      <c r="D297" s="5">
        <v>-0.2</v>
      </c>
      <c r="E297" s="5">
        <v>1</v>
      </c>
      <c r="F297" s="5">
        <v>1.8</v>
      </c>
      <c r="G297" s="5">
        <v>4.3</v>
      </c>
      <c r="H297" s="5">
        <v>1028.5999999999999</v>
      </c>
      <c r="I297" s="5">
        <v>0</v>
      </c>
      <c r="J297" s="5">
        <v>0</v>
      </c>
      <c r="K297" s="5">
        <v>0</v>
      </c>
      <c r="L297" s="5">
        <v>0</v>
      </c>
      <c r="M297" s="5">
        <v>3.4</v>
      </c>
      <c r="N297">
        <v>232</v>
      </c>
      <c r="O297">
        <v>1088</v>
      </c>
      <c r="P297">
        <v>-0.5</v>
      </c>
      <c r="Q297">
        <v>0.1</v>
      </c>
      <c r="R297" s="54">
        <v>0.2</v>
      </c>
      <c r="T297" s="91"/>
      <c r="U297" s="94"/>
      <c r="V297" s="90" t="str">
        <f t="shared" si="6"/>
        <v/>
      </c>
      <c r="W297" s="94"/>
      <c r="X297" s="91"/>
      <c r="Z297" s="5"/>
      <c r="AA297"/>
      <c r="AC297" s="373"/>
      <c r="AD297" s="54">
        <v>0.2</v>
      </c>
      <c r="AK297" s="307"/>
      <c r="AL297" s="5">
        <v>10.9</v>
      </c>
      <c r="AM297" s="5">
        <v>92</v>
      </c>
      <c r="AN297" s="5">
        <v>9.6999999999999993</v>
      </c>
      <c r="AO297" s="5">
        <v>10.9</v>
      </c>
      <c r="AP297" s="5">
        <v>1.8</v>
      </c>
      <c r="AQ297" s="5">
        <v>3.2</v>
      </c>
      <c r="AR297" s="5">
        <v>1026.5</v>
      </c>
      <c r="AS297" s="5">
        <v>0</v>
      </c>
      <c r="AT297" s="5">
        <v>0</v>
      </c>
      <c r="AU297" s="5">
        <v>0</v>
      </c>
      <c r="AZ297">
        <v>11</v>
      </c>
      <c r="BA297">
        <v>11.1</v>
      </c>
      <c r="BB297" s="55">
        <v>0.2</v>
      </c>
    </row>
    <row r="298" spans="2:54" x14ac:dyDescent="0.25">
      <c r="B298" s="5">
        <v>0.9</v>
      </c>
      <c r="C298" s="5">
        <v>92</v>
      </c>
      <c r="D298" s="5">
        <v>-0.3</v>
      </c>
      <c r="E298" s="5">
        <v>0.9</v>
      </c>
      <c r="F298" s="5">
        <v>0</v>
      </c>
      <c r="G298" s="5">
        <v>3.2</v>
      </c>
      <c r="H298" s="5">
        <v>1028.5</v>
      </c>
      <c r="I298" s="5">
        <v>0</v>
      </c>
      <c r="J298" s="5">
        <v>0</v>
      </c>
      <c r="K298" s="5">
        <v>0</v>
      </c>
      <c r="L298" s="5">
        <v>0</v>
      </c>
      <c r="M298" s="5">
        <v>3.4</v>
      </c>
      <c r="N298">
        <v>232</v>
      </c>
      <c r="O298">
        <v>1088</v>
      </c>
      <c r="P298">
        <v>-0.5</v>
      </c>
      <c r="Q298">
        <v>0.1</v>
      </c>
      <c r="R298" s="54">
        <v>0.20069444444444401</v>
      </c>
      <c r="T298" s="91"/>
      <c r="U298" s="94"/>
      <c r="V298" s="90" t="str">
        <f t="shared" si="6"/>
        <v/>
      </c>
      <c r="W298" s="94"/>
      <c r="X298" s="91"/>
      <c r="Z298" s="5"/>
      <c r="AA298"/>
      <c r="AC298" s="373"/>
      <c r="AD298" s="54">
        <v>0.20069444444444401</v>
      </c>
      <c r="AK298" s="307"/>
      <c r="AL298" s="5">
        <v>10.9</v>
      </c>
      <c r="AM298" s="5">
        <v>92</v>
      </c>
      <c r="AN298" s="5">
        <v>9.6999999999999993</v>
      </c>
      <c r="AO298" s="5">
        <v>10.9</v>
      </c>
      <c r="AP298" s="5">
        <v>0</v>
      </c>
      <c r="AQ298" s="5">
        <v>2.5</v>
      </c>
      <c r="AR298" s="5">
        <v>1026.5</v>
      </c>
      <c r="AS298" s="5">
        <v>0</v>
      </c>
      <c r="AT298" s="5">
        <v>0</v>
      </c>
      <c r="AU298" s="5">
        <v>0</v>
      </c>
      <c r="AZ298">
        <v>11</v>
      </c>
      <c r="BA298">
        <v>11.1</v>
      </c>
      <c r="BB298" s="55">
        <v>0.20069444444444401</v>
      </c>
    </row>
    <row r="299" spans="2:54" x14ac:dyDescent="0.25">
      <c r="B299" s="5">
        <v>0.9</v>
      </c>
      <c r="C299" s="5">
        <v>92</v>
      </c>
      <c r="D299" s="5">
        <v>-0.3</v>
      </c>
      <c r="E299" s="5">
        <v>0.9</v>
      </c>
      <c r="F299" s="5">
        <v>1.8</v>
      </c>
      <c r="G299" s="5">
        <v>3.2</v>
      </c>
      <c r="H299" s="5">
        <v>1028.5999999999999</v>
      </c>
      <c r="I299" s="5">
        <v>0</v>
      </c>
      <c r="J299" s="5">
        <v>0</v>
      </c>
      <c r="K299" s="5">
        <v>0</v>
      </c>
      <c r="L299" s="5">
        <v>0</v>
      </c>
      <c r="M299" s="5">
        <v>3.4</v>
      </c>
      <c r="N299">
        <v>232</v>
      </c>
      <c r="O299">
        <v>1088</v>
      </c>
      <c r="P299">
        <v>-0.5</v>
      </c>
      <c r="Q299">
        <v>0.1</v>
      </c>
      <c r="R299" s="54">
        <v>0.20138888888888901</v>
      </c>
      <c r="T299" s="91"/>
      <c r="U299" s="94"/>
      <c r="V299" s="90" t="str">
        <f t="shared" si="6"/>
        <v/>
      </c>
      <c r="W299" s="94"/>
      <c r="X299" s="91"/>
      <c r="Z299" s="5"/>
      <c r="AA299"/>
      <c r="AC299" s="373"/>
      <c r="AD299" s="54">
        <v>0.20138888888888901</v>
      </c>
      <c r="AK299" s="307"/>
      <c r="AL299" s="5">
        <v>10.9</v>
      </c>
      <c r="AM299" s="5">
        <v>92</v>
      </c>
      <c r="AN299" s="5">
        <v>9.6999999999999993</v>
      </c>
      <c r="AO299" s="5">
        <v>10.9</v>
      </c>
      <c r="AP299" s="5">
        <v>0</v>
      </c>
      <c r="AQ299" s="5">
        <v>2.9</v>
      </c>
      <c r="AR299" s="5">
        <v>1026.5</v>
      </c>
      <c r="AS299" s="5">
        <v>0</v>
      </c>
      <c r="AT299" s="5">
        <v>0</v>
      </c>
      <c r="AU299" s="5">
        <v>0</v>
      </c>
      <c r="AZ299">
        <v>11</v>
      </c>
      <c r="BA299">
        <v>11.1</v>
      </c>
      <c r="BB299" s="55">
        <v>0.20138888888888901</v>
      </c>
    </row>
    <row r="300" spans="2:54" x14ac:dyDescent="0.25">
      <c r="B300" s="5">
        <v>1</v>
      </c>
      <c r="C300" s="5">
        <v>92</v>
      </c>
      <c r="D300" s="5">
        <v>-0.2</v>
      </c>
      <c r="E300" s="5">
        <v>1</v>
      </c>
      <c r="F300" s="5">
        <v>4.3</v>
      </c>
      <c r="G300" s="5">
        <v>4.3</v>
      </c>
      <c r="H300" s="5">
        <v>1028.8</v>
      </c>
      <c r="I300" s="5">
        <v>0</v>
      </c>
      <c r="J300" s="5">
        <v>0</v>
      </c>
      <c r="K300" s="5">
        <v>0</v>
      </c>
      <c r="L300" s="5">
        <v>0</v>
      </c>
      <c r="M300" s="5">
        <v>3.4</v>
      </c>
      <c r="N300">
        <v>232</v>
      </c>
      <c r="O300">
        <v>1088</v>
      </c>
      <c r="P300">
        <v>-0.5</v>
      </c>
      <c r="Q300">
        <v>0.1</v>
      </c>
      <c r="R300" s="54">
        <v>0.202083333333333</v>
      </c>
      <c r="T300" s="91"/>
      <c r="U300" s="94"/>
      <c r="V300" s="90" t="str">
        <f t="shared" si="6"/>
        <v/>
      </c>
      <c r="W300" s="94"/>
      <c r="X300" s="91"/>
      <c r="Z300" s="5"/>
      <c r="AA300"/>
      <c r="AC300" s="373"/>
      <c r="AD300" s="54">
        <v>0.202083333333333</v>
      </c>
      <c r="AK300" s="307"/>
      <c r="AL300" s="5">
        <v>10.9</v>
      </c>
      <c r="AM300" s="5">
        <v>92</v>
      </c>
      <c r="AN300" s="5">
        <v>9.6999999999999993</v>
      </c>
      <c r="AO300" s="5">
        <v>10.9</v>
      </c>
      <c r="AP300" s="5">
        <v>0</v>
      </c>
      <c r="AQ300" s="5">
        <v>5.8</v>
      </c>
      <c r="AR300" s="5">
        <v>1026.4000000000001</v>
      </c>
      <c r="AS300" s="5">
        <v>0</v>
      </c>
      <c r="AT300" s="5">
        <v>0</v>
      </c>
      <c r="AU300" s="5">
        <v>0</v>
      </c>
      <c r="AZ300">
        <v>10.9</v>
      </c>
      <c r="BA300">
        <v>11.1</v>
      </c>
      <c r="BB300" s="55">
        <v>0.202083333333333</v>
      </c>
    </row>
    <row r="301" spans="2:54" x14ac:dyDescent="0.25">
      <c r="B301" s="5">
        <v>0.9</v>
      </c>
      <c r="C301" s="5">
        <v>92</v>
      </c>
      <c r="D301" s="5">
        <v>-0.3</v>
      </c>
      <c r="E301" s="5">
        <v>0.9</v>
      </c>
      <c r="F301" s="5">
        <v>4</v>
      </c>
      <c r="G301" s="5">
        <v>5</v>
      </c>
      <c r="H301" s="5">
        <v>1028.5999999999999</v>
      </c>
      <c r="I301" s="5">
        <v>0</v>
      </c>
      <c r="J301" s="5">
        <v>0</v>
      </c>
      <c r="K301" s="5">
        <v>0</v>
      </c>
      <c r="L301" s="5">
        <v>0</v>
      </c>
      <c r="M301" s="5">
        <v>3.4</v>
      </c>
      <c r="N301">
        <v>232</v>
      </c>
      <c r="O301">
        <v>1088</v>
      </c>
      <c r="P301">
        <v>-0.5</v>
      </c>
      <c r="Q301">
        <v>0.1</v>
      </c>
      <c r="R301" s="54">
        <v>0.202777777777778</v>
      </c>
      <c r="T301" s="91"/>
      <c r="U301" s="94"/>
      <c r="V301" s="90" t="str">
        <f t="shared" si="6"/>
        <v/>
      </c>
      <c r="W301" s="94"/>
      <c r="X301" s="91"/>
      <c r="Z301" s="5"/>
      <c r="AA301"/>
      <c r="AC301" s="373"/>
      <c r="AD301" s="54">
        <v>0.202777777777778</v>
      </c>
      <c r="AK301" s="307"/>
      <c r="AL301" s="5">
        <v>10.9</v>
      </c>
      <c r="AM301" s="5">
        <v>92</v>
      </c>
      <c r="AN301" s="5">
        <v>9.6999999999999993</v>
      </c>
      <c r="AO301" s="5">
        <v>10.9</v>
      </c>
      <c r="AP301" s="5">
        <v>0</v>
      </c>
      <c r="AQ301" s="5">
        <v>2.9</v>
      </c>
      <c r="AR301" s="5">
        <v>1026.5</v>
      </c>
      <c r="AS301" s="5">
        <v>0</v>
      </c>
      <c r="AT301" s="5">
        <v>0</v>
      </c>
      <c r="AU301" s="5">
        <v>0</v>
      </c>
      <c r="AZ301">
        <v>10.9</v>
      </c>
      <c r="BA301">
        <v>11</v>
      </c>
      <c r="BB301" s="55">
        <v>0.202777777777778</v>
      </c>
    </row>
    <row r="302" spans="2:54" x14ac:dyDescent="0.25">
      <c r="B302" s="5">
        <v>0.9</v>
      </c>
      <c r="C302" s="5">
        <v>92</v>
      </c>
      <c r="D302" s="5">
        <v>-0.3</v>
      </c>
      <c r="E302" s="5">
        <v>0.9</v>
      </c>
      <c r="F302" s="5">
        <v>3.6</v>
      </c>
      <c r="G302" s="5">
        <v>3.6</v>
      </c>
      <c r="H302" s="5">
        <v>1028.5999999999999</v>
      </c>
      <c r="I302" s="5">
        <v>0</v>
      </c>
      <c r="J302" s="5">
        <v>0</v>
      </c>
      <c r="K302" s="5">
        <v>0</v>
      </c>
      <c r="L302" s="5">
        <v>0</v>
      </c>
      <c r="M302" s="5">
        <v>3.4</v>
      </c>
      <c r="N302">
        <v>232</v>
      </c>
      <c r="O302">
        <v>1088</v>
      </c>
      <c r="P302">
        <v>-0.5</v>
      </c>
      <c r="Q302">
        <v>0.1</v>
      </c>
      <c r="R302" s="54">
        <v>0.203472222222222</v>
      </c>
      <c r="T302" s="91"/>
      <c r="U302" s="94"/>
      <c r="V302" s="90" t="str">
        <f t="shared" si="6"/>
        <v/>
      </c>
      <c r="W302" s="94"/>
      <c r="X302" s="91"/>
      <c r="Z302" s="5"/>
      <c r="AA302"/>
      <c r="AC302" s="373"/>
      <c r="AD302" s="54">
        <v>0.203472222222222</v>
      </c>
      <c r="AK302" s="307"/>
      <c r="AL302" s="5">
        <v>10.8</v>
      </c>
      <c r="AM302" s="5">
        <v>92</v>
      </c>
      <c r="AN302" s="5">
        <v>9.6</v>
      </c>
      <c r="AO302" s="5">
        <v>10.8</v>
      </c>
      <c r="AP302" s="5">
        <v>0</v>
      </c>
      <c r="AQ302" s="5">
        <v>2.2000000000000002</v>
      </c>
      <c r="AR302" s="5">
        <v>1026.3</v>
      </c>
      <c r="AS302" s="5">
        <v>0</v>
      </c>
      <c r="AT302" s="5">
        <v>0</v>
      </c>
      <c r="AU302" s="5">
        <v>0</v>
      </c>
      <c r="AZ302">
        <v>10.9</v>
      </c>
      <c r="BA302">
        <v>11</v>
      </c>
      <c r="BB302" s="55">
        <v>0.203472222222222</v>
      </c>
    </row>
    <row r="303" spans="2:54" x14ac:dyDescent="0.25">
      <c r="B303" s="5">
        <v>0.9</v>
      </c>
      <c r="C303" s="5">
        <v>92</v>
      </c>
      <c r="D303" s="5">
        <v>-0.3</v>
      </c>
      <c r="E303" s="5">
        <v>0.9</v>
      </c>
      <c r="F303" s="5">
        <v>4.3</v>
      </c>
      <c r="G303" s="5">
        <v>4.7</v>
      </c>
      <c r="H303" s="5">
        <v>1028.4000000000001</v>
      </c>
      <c r="I303" s="5">
        <v>0</v>
      </c>
      <c r="J303" s="5">
        <v>0</v>
      </c>
      <c r="K303" s="5">
        <v>0</v>
      </c>
      <c r="L303" s="5">
        <v>0</v>
      </c>
      <c r="M303" s="5">
        <v>3.4</v>
      </c>
      <c r="N303">
        <v>232</v>
      </c>
      <c r="O303">
        <v>1088</v>
      </c>
      <c r="P303">
        <v>-0.5</v>
      </c>
      <c r="Q303">
        <v>0.1</v>
      </c>
      <c r="R303" s="54">
        <v>0.204166666666667</v>
      </c>
      <c r="T303" s="91"/>
      <c r="U303" s="94"/>
      <c r="V303" s="90" t="str">
        <f t="shared" si="6"/>
        <v/>
      </c>
      <c r="W303" s="94"/>
      <c r="X303" s="91"/>
      <c r="Z303" s="5"/>
      <c r="AA303"/>
      <c r="AC303" s="373"/>
      <c r="AD303" s="54">
        <v>0.204166666666667</v>
      </c>
      <c r="AK303" s="307"/>
      <c r="AL303" s="5">
        <v>10.8</v>
      </c>
      <c r="AM303" s="5">
        <v>92</v>
      </c>
      <c r="AN303" s="5">
        <v>9.6</v>
      </c>
      <c r="AO303" s="5">
        <v>10.8</v>
      </c>
      <c r="AP303" s="5">
        <v>0</v>
      </c>
      <c r="AQ303" s="5">
        <v>2.9</v>
      </c>
      <c r="AR303" s="5">
        <v>1026.5999999999999</v>
      </c>
      <c r="AS303" s="5">
        <v>0</v>
      </c>
      <c r="AT303" s="5">
        <v>0</v>
      </c>
      <c r="AU303" s="5">
        <v>0</v>
      </c>
      <c r="AZ303">
        <v>10.9</v>
      </c>
      <c r="BA303">
        <v>11</v>
      </c>
      <c r="BB303" s="55">
        <v>0.204166666666667</v>
      </c>
    </row>
    <row r="304" spans="2:54" ht="12.75" customHeight="1" x14ac:dyDescent="0.25">
      <c r="B304" s="5">
        <v>0.9</v>
      </c>
      <c r="C304" s="5">
        <v>92</v>
      </c>
      <c r="D304" s="5">
        <v>-0.3</v>
      </c>
      <c r="E304" s="5">
        <v>-0.6</v>
      </c>
      <c r="F304" s="5">
        <v>5</v>
      </c>
      <c r="G304" s="5">
        <v>5.8</v>
      </c>
      <c r="H304" s="5">
        <v>1028.7</v>
      </c>
      <c r="I304" s="5">
        <v>0</v>
      </c>
      <c r="J304" s="5">
        <v>0</v>
      </c>
      <c r="K304" s="5">
        <v>0</v>
      </c>
      <c r="L304" s="5">
        <v>0</v>
      </c>
      <c r="M304" s="5">
        <v>3.4</v>
      </c>
      <c r="N304">
        <v>232</v>
      </c>
      <c r="O304">
        <v>1088</v>
      </c>
      <c r="P304">
        <v>-0.5</v>
      </c>
      <c r="Q304">
        <v>0.1</v>
      </c>
      <c r="R304" s="54">
        <v>0.20486111111111099</v>
      </c>
      <c r="T304" s="91"/>
      <c r="U304" s="94"/>
      <c r="V304" s="90" t="str">
        <f t="shared" si="6"/>
        <v/>
      </c>
      <c r="W304" s="94"/>
      <c r="X304" s="91"/>
      <c r="Z304" s="5"/>
      <c r="AA304"/>
      <c r="AC304" s="373"/>
      <c r="AD304" s="54">
        <v>0.20486111111111099</v>
      </c>
      <c r="AK304" s="307"/>
      <c r="AL304" s="5">
        <v>10.8</v>
      </c>
      <c r="AM304" s="5">
        <v>92</v>
      </c>
      <c r="AN304" s="5">
        <v>9.6</v>
      </c>
      <c r="AO304" s="5">
        <v>10.8</v>
      </c>
      <c r="AP304" s="5">
        <v>1.8</v>
      </c>
      <c r="AQ304" s="5">
        <v>2.5</v>
      </c>
      <c r="AR304" s="5">
        <v>1026.4000000000001</v>
      </c>
      <c r="AS304" s="5">
        <v>0</v>
      </c>
      <c r="AT304" s="5">
        <v>0</v>
      </c>
      <c r="AU304" s="5">
        <v>0</v>
      </c>
      <c r="AZ304">
        <v>10.9</v>
      </c>
      <c r="BA304">
        <v>11</v>
      </c>
      <c r="BB304" s="55">
        <v>0.20486111111111099</v>
      </c>
    </row>
    <row r="305" spans="2:54" x14ac:dyDescent="0.25">
      <c r="B305" s="5">
        <v>0.9</v>
      </c>
      <c r="C305" s="5">
        <v>92</v>
      </c>
      <c r="D305" s="5">
        <v>-0.3</v>
      </c>
      <c r="E305" s="5">
        <v>-0.6</v>
      </c>
      <c r="F305" s="5">
        <v>5</v>
      </c>
      <c r="G305" s="5">
        <v>5</v>
      </c>
      <c r="H305" s="5">
        <v>1028.7</v>
      </c>
      <c r="I305" s="5">
        <v>0</v>
      </c>
      <c r="J305" s="5">
        <v>0</v>
      </c>
      <c r="K305" s="5">
        <v>0</v>
      </c>
      <c r="L305" s="5">
        <v>0</v>
      </c>
      <c r="M305" s="5">
        <v>3.4</v>
      </c>
      <c r="N305">
        <v>232</v>
      </c>
      <c r="O305">
        <v>1088</v>
      </c>
      <c r="P305">
        <v>-0.5</v>
      </c>
      <c r="Q305">
        <v>0.1</v>
      </c>
      <c r="R305" s="54">
        <v>0.20555555555555599</v>
      </c>
      <c r="T305" s="91"/>
      <c r="U305" s="94"/>
      <c r="V305" s="90" t="str">
        <f>IF($K305&gt;0,1,"")</f>
        <v/>
      </c>
      <c r="W305" s="94"/>
      <c r="X305" s="91"/>
      <c r="Z305" s="5"/>
      <c r="AA305"/>
      <c r="AC305" s="373"/>
      <c r="AD305" s="54">
        <v>0.20555555555555599</v>
      </c>
      <c r="AK305" s="307"/>
      <c r="AL305" s="5">
        <v>10.8</v>
      </c>
      <c r="AM305" s="5">
        <v>92</v>
      </c>
      <c r="AN305" s="5">
        <v>9.6</v>
      </c>
      <c r="AO305" s="5">
        <v>10.8</v>
      </c>
      <c r="AP305" s="5">
        <v>2.2000000000000002</v>
      </c>
      <c r="AQ305" s="5">
        <v>3.6</v>
      </c>
      <c r="AR305" s="5">
        <v>1026.5</v>
      </c>
      <c r="AS305" s="5">
        <v>0</v>
      </c>
      <c r="AT305" s="5">
        <v>0</v>
      </c>
      <c r="AU305" s="5">
        <v>0</v>
      </c>
      <c r="AZ305">
        <v>10.9</v>
      </c>
      <c r="BA305">
        <v>11</v>
      </c>
      <c r="BB305" s="55">
        <v>0.20555555555555599</v>
      </c>
    </row>
    <row r="306" spans="2:54" x14ac:dyDescent="0.25">
      <c r="B306" s="5">
        <v>0.9</v>
      </c>
      <c r="C306" s="5">
        <v>92</v>
      </c>
      <c r="D306" s="5">
        <v>-0.3</v>
      </c>
      <c r="E306" s="5">
        <v>0.9</v>
      </c>
      <c r="F306" s="5">
        <v>4</v>
      </c>
      <c r="G306" s="5">
        <v>4.7</v>
      </c>
      <c r="H306" s="5">
        <v>1028.5</v>
      </c>
      <c r="I306" s="5">
        <v>0</v>
      </c>
      <c r="J306" s="5">
        <v>0</v>
      </c>
      <c r="K306" s="5">
        <v>0</v>
      </c>
      <c r="L306" s="5">
        <v>0</v>
      </c>
      <c r="M306" s="5">
        <v>3.4</v>
      </c>
      <c r="N306">
        <v>232</v>
      </c>
      <c r="O306">
        <v>1088</v>
      </c>
      <c r="P306">
        <v>-0.5</v>
      </c>
      <c r="Q306">
        <v>0.1</v>
      </c>
      <c r="R306" s="54">
        <v>0.20624999999999999</v>
      </c>
      <c r="T306" s="91"/>
      <c r="U306" s="94"/>
      <c r="V306" s="90" t="str">
        <f t="shared" si="6"/>
        <v/>
      </c>
      <c r="W306" s="94"/>
      <c r="X306" s="91"/>
      <c r="Z306" s="5"/>
      <c r="AA306"/>
      <c r="AC306" s="373"/>
      <c r="AD306" s="54">
        <v>0.20624999999999999</v>
      </c>
      <c r="AK306" s="307"/>
      <c r="AL306" s="5">
        <v>10.8</v>
      </c>
      <c r="AM306" s="5">
        <v>92</v>
      </c>
      <c r="AN306" s="5">
        <v>9.6</v>
      </c>
      <c r="AO306" s="5">
        <v>10.8</v>
      </c>
      <c r="AP306" s="5">
        <v>4</v>
      </c>
      <c r="AQ306" s="5">
        <v>4.3</v>
      </c>
      <c r="AR306" s="5">
        <v>1026.5999999999999</v>
      </c>
      <c r="AS306" s="5">
        <v>0</v>
      </c>
      <c r="AT306" s="5">
        <v>0</v>
      </c>
      <c r="AU306" s="5">
        <v>0</v>
      </c>
      <c r="AZ306">
        <v>10.9</v>
      </c>
      <c r="BA306">
        <v>11</v>
      </c>
      <c r="BB306" s="55">
        <v>0.20624999999999999</v>
      </c>
    </row>
    <row r="307" spans="2:54" x14ac:dyDescent="0.25">
      <c r="B307" s="5">
        <v>0.9</v>
      </c>
      <c r="C307" s="5">
        <v>91</v>
      </c>
      <c r="D307" s="5">
        <v>-0.4</v>
      </c>
      <c r="E307" s="5">
        <v>0.9</v>
      </c>
      <c r="F307" s="5">
        <v>4</v>
      </c>
      <c r="G307" s="5">
        <v>4.3</v>
      </c>
      <c r="H307" s="5">
        <v>1028.8</v>
      </c>
      <c r="I307" s="5">
        <v>0</v>
      </c>
      <c r="J307" s="5">
        <v>0</v>
      </c>
      <c r="K307" s="5">
        <v>0</v>
      </c>
      <c r="L307" s="5">
        <v>0</v>
      </c>
      <c r="M307" s="5">
        <v>3.4</v>
      </c>
      <c r="N307">
        <v>232</v>
      </c>
      <c r="O307">
        <v>1088</v>
      </c>
      <c r="P307">
        <v>-0.5</v>
      </c>
      <c r="Q307">
        <v>0</v>
      </c>
      <c r="R307" s="54">
        <v>0.20694444444444399</v>
      </c>
      <c r="T307" s="91"/>
      <c r="U307" s="94"/>
      <c r="V307" s="90" t="str">
        <f t="shared" si="6"/>
        <v/>
      </c>
      <c r="W307" s="94"/>
      <c r="X307" s="91"/>
      <c r="Z307" s="5"/>
      <c r="AA307"/>
      <c r="AC307" s="373"/>
      <c r="AD307" s="54">
        <v>0.20694444444444399</v>
      </c>
      <c r="AK307" s="307"/>
      <c r="AL307" s="5">
        <v>10.8</v>
      </c>
      <c r="AM307" s="5">
        <v>92</v>
      </c>
      <c r="AN307" s="5">
        <v>9.6</v>
      </c>
      <c r="AO307" s="5">
        <v>10.8</v>
      </c>
      <c r="AP307" s="5">
        <v>0</v>
      </c>
      <c r="AQ307" s="5">
        <v>0</v>
      </c>
      <c r="AR307" s="5">
        <v>1026.5</v>
      </c>
      <c r="AS307" s="5">
        <v>0</v>
      </c>
      <c r="AT307" s="5">
        <v>0</v>
      </c>
      <c r="AU307" s="5">
        <v>0</v>
      </c>
      <c r="AZ307">
        <v>10.9</v>
      </c>
      <c r="BA307">
        <v>11</v>
      </c>
      <c r="BB307" s="55">
        <v>0.20694444444444399</v>
      </c>
    </row>
    <row r="308" spans="2:54" x14ac:dyDescent="0.25">
      <c r="B308" s="5">
        <v>0.9</v>
      </c>
      <c r="C308" s="5">
        <v>92</v>
      </c>
      <c r="D308" s="5">
        <v>-0.3</v>
      </c>
      <c r="E308" s="5">
        <v>0.9</v>
      </c>
      <c r="F308" s="5">
        <v>2.5</v>
      </c>
      <c r="G308" s="5">
        <v>3.2</v>
      </c>
      <c r="H308" s="5">
        <v>1028.8</v>
      </c>
      <c r="I308" s="5">
        <v>0</v>
      </c>
      <c r="J308" s="5">
        <v>0</v>
      </c>
      <c r="K308" s="5">
        <v>0</v>
      </c>
      <c r="L308" s="5">
        <v>0</v>
      </c>
      <c r="M308" s="5">
        <v>3.4</v>
      </c>
      <c r="N308">
        <v>232</v>
      </c>
      <c r="O308">
        <v>1088</v>
      </c>
      <c r="P308">
        <v>-0.5</v>
      </c>
      <c r="Q308">
        <v>0</v>
      </c>
      <c r="R308" s="54">
        <v>0.20763888888888901</v>
      </c>
      <c r="T308" s="91"/>
      <c r="U308" s="94"/>
      <c r="V308" s="90" t="str">
        <f t="shared" si="6"/>
        <v/>
      </c>
      <c r="W308" s="94"/>
      <c r="X308" s="91"/>
      <c r="Z308" s="5"/>
      <c r="AA308"/>
      <c r="AC308" s="373"/>
      <c r="AD308" s="54">
        <v>0.20763888888888901</v>
      </c>
      <c r="AK308" s="307"/>
      <c r="AL308" s="5">
        <v>10.8</v>
      </c>
      <c r="AM308" s="5">
        <v>92</v>
      </c>
      <c r="AN308" s="5">
        <v>9.6</v>
      </c>
      <c r="AO308" s="5">
        <v>10.8</v>
      </c>
      <c r="AP308" s="5">
        <v>0</v>
      </c>
      <c r="AQ308" s="5">
        <v>3.2</v>
      </c>
      <c r="AR308" s="5">
        <v>1026.4000000000001</v>
      </c>
      <c r="AS308" s="5">
        <v>0</v>
      </c>
      <c r="AT308" s="5">
        <v>0</v>
      </c>
      <c r="AU308" s="5">
        <v>0</v>
      </c>
      <c r="AZ308">
        <v>10.8</v>
      </c>
      <c r="BA308">
        <v>11</v>
      </c>
      <c r="BB308" s="55">
        <v>0.20763888888888901</v>
      </c>
    </row>
    <row r="309" spans="2:54" x14ac:dyDescent="0.25">
      <c r="B309" s="5">
        <v>0.9</v>
      </c>
      <c r="C309" s="5">
        <v>91</v>
      </c>
      <c r="D309" s="5">
        <v>-0.4</v>
      </c>
      <c r="E309" s="5">
        <v>0.9</v>
      </c>
      <c r="F309" s="5">
        <v>4.3</v>
      </c>
      <c r="G309" s="5">
        <v>4.7</v>
      </c>
      <c r="H309" s="5">
        <v>1028.8</v>
      </c>
      <c r="I309" s="5">
        <v>0</v>
      </c>
      <c r="J309" s="5">
        <v>0</v>
      </c>
      <c r="K309" s="5">
        <v>0</v>
      </c>
      <c r="L309" s="5">
        <v>0</v>
      </c>
      <c r="M309" s="5">
        <v>3.4</v>
      </c>
      <c r="N309">
        <v>232</v>
      </c>
      <c r="O309">
        <v>1088</v>
      </c>
      <c r="P309">
        <v>-0.5</v>
      </c>
      <c r="Q309">
        <v>0</v>
      </c>
      <c r="R309" s="54">
        <v>0.20833333333333301</v>
      </c>
      <c r="T309" s="91"/>
      <c r="U309" s="94"/>
      <c r="V309" s="90" t="str">
        <f t="shared" si="6"/>
        <v/>
      </c>
      <c r="W309" s="94"/>
      <c r="X309" s="91"/>
      <c r="Z309" s="5"/>
      <c r="AA309"/>
      <c r="AC309" s="373"/>
      <c r="AD309" s="54">
        <v>0.20833333333333301</v>
      </c>
      <c r="AK309" s="307"/>
      <c r="AL309" s="5">
        <v>10.8</v>
      </c>
      <c r="AM309" s="5">
        <v>92</v>
      </c>
      <c r="AN309" s="5">
        <v>9.6</v>
      </c>
      <c r="AO309" s="5">
        <v>10.8</v>
      </c>
      <c r="AP309" s="5">
        <v>2.9</v>
      </c>
      <c r="AQ309" s="5">
        <v>4</v>
      </c>
      <c r="AR309" s="5">
        <v>1026.5999999999999</v>
      </c>
      <c r="AS309" s="5">
        <v>0</v>
      </c>
      <c r="AT309" s="5">
        <v>0</v>
      </c>
      <c r="AU309" s="5">
        <v>0</v>
      </c>
      <c r="AZ309">
        <v>10.8</v>
      </c>
      <c r="BA309">
        <v>11</v>
      </c>
      <c r="BB309" s="55">
        <v>0.20833333333333301</v>
      </c>
    </row>
    <row r="310" spans="2:54" x14ac:dyDescent="0.25">
      <c r="B310" s="5">
        <v>0.9</v>
      </c>
      <c r="C310" s="5">
        <v>91</v>
      </c>
      <c r="D310" s="5">
        <v>-0.4</v>
      </c>
      <c r="E310" s="5">
        <v>0.9</v>
      </c>
      <c r="F310" s="5">
        <v>4.3</v>
      </c>
      <c r="G310" s="5">
        <v>4.3</v>
      </c>
      <c r="H310" s="5">
        <v>1028.8</v>
      </c>
      <c r="I310" s="5">
        <v>0</v>
      </c>
      <c r="J310" s="5">
        <v>0</v>
      </c>
      <c r="K310" s="5">
        <v>0</v>
      </c>
      <c r="L310" s="5">
        <v>0</v>
      </c>
      <c r="M310" s="5">
        <v>3.4</v>
      </c>
      <c r="N310">
        <v>232</v>
      </c>
      <c r="O310">
        <v>1088</v>
      </c>
      <c r="P310">
        <v>-0.5</v>
      </c>
      <c r="Q310">
        <v>0</v>
      </c>
      <c r="R310" s="54">
        <v>0.20902777777777801</v>
      </c>
      <c r="T310" s="91"/>
      <c r="U310" s="94"/>
      <c r="V310" s="90" t="str">
        <f t="shared" si="6"/>
        <v/>
      </c>
      <c r="W310" s="94"/>
      <c r="X310" s="91"/>
      <c r="Z310" s="5"/>
      <c r="AA310"/>
      <c r="AC310" s="373"/>
      <c r="AD310" s="54">
        <v>0.20902777777777801</v>
      </c>
      <c r="AK310" s="307"/>
      <c r="AL310" s="5">
        <v>10.8</v>
      </c>
      <c r="AM310" s="5">
        <v>92</v>
      </c>
      <c r="AN310" s="5">
        <v>9.6</v>
      </c>
      <c r="AO310" s="5">
        <v>10.8</v>
      </c>
      <c r="AP310" s="5">
        <v>4.7</v>
      </c>
      <c r="AQ310" s="5">
        <v>4.7</v>
      </c>
      <c r="AR310" s="5">
        <v>1026.5999999999999</v>
      </c>
      <c r="AS310" s="5">
        <v>0</v>
      </c>
      <c r="AT310" s="5">
        <v>0</v>
      </c>
      <c r="AU310" s="5">
        <v>0</v>
      </c>
      <c r="AZ310">
        <v>10.9</v>
      </c>
      <c r="BA310">
        <v>11</v>
      </c>
      <c r="BB310" s="55">
        <v>0.20902777777777801</v>
      </c>
    </row>
    <row r="311" spans="2:54" x14ac:dyDescent="0.25">
      <c r="B311" s="5">
        <v>0.9</v>
      </c>
      <c r="C311" s="5">
        <v>91</v>
      </c>
      <c r="D311" s="5">
        <v>-0.4</v>
      </c>
      <c r="E311" s="5">
        <v>0.9</v>
      </c>
      <c r="F311" s="5">
        <v>3.6</v>
      </c>
      <c r="G311" s="5">
        <v>3.6</v>
      </c>
      <c r="H311" s="5">
        <v>1028.7</v>
      </c>
      <c r="I311" s="5">
        <v>0</v>
      </c>
      <c r="J311" s="5">
        <v>0</v>
      </c>
      <c r="K311" s="5">
        <v>0</v>
      </c>
      <c r="L311" s="5">
        <v>0</v>
      </c>
      <c r="M311" s="5">
        <v>3.4</v>
      </c>
      <c r="N311">
        <v>232</v>
      </c>
      <c r="O311">
        <v>1088</v>
      </c>
      <c r="P311">
        <v>-0.5</v>
      </c>
      <c r="Q311">
        <v>0</v>
      </c>
      <c r="R311" s="54">
        <v>0.209722222222222</v>
      </c>
      <c r="T311" s="91"/>
      <c r="U311" s="94"/>
      <c r="V311" s="90" t="str">
        <f t="shared" si="6"/>
        <v/>
      </c>
      <c r="W311" s="94"/>
      <c r="X311" s="91"/>
      <c r="Z311" s="5"/>
      <c r="AA311"/>
      <c r="AC311" s="373"/>
      <c r="AD311" s="54">
        <v>0.209722222222222</v>
      </c>
      <c r="AK311" s="307"/>
      <c r="AL311" s="5">
        <v>10.8</v>
      </c>
      <c r="AM311" s="5">
        <v>92</v>
      </c>
      <c r="AN311" s="5">
        <v>9.6</v>
      </c>
      <c r="AO311" s="5">
        <v>10.8</v>
      </c>
      <c r="AP311" s="5">
        <v>5</v>
      </c>
      <c r="AQ311" s="5">
        <v>5</v>
      </c>
      <c r="AR311" s="5">
        <v>1026.5</v>
      </c>
      <c r="AS311" s="5">
        <v>0</v>
      </c>
      <c r="AT311" s="5">
        <v>0</v>
      </c>
      <c r="AU311" s="5">
        <v>0</v>
      </c>
      <c r="AZ311">
        <v>10.8</v>
      </c>
      <c r="BA311">
        <v>11</v>
      </c>
      <c r="BB311" s="55">
        <v>0.209722222222222</v>
      </c>
    </row>
    <row r="312" spans="2:54" x14ac:dyDescent="0.25">
      <c r="B312" s="5">
        <v>0.9</v>
      </c>
      <c r="C312" s="5">
        <v>91</v>
      </c>
      <c r="D312" s="5">
        <v>-0.4</v>
      </c>
      <c r="E312" s="5">
        <v>0.9</v>
      </c>
      <c r="F312" s="5">
        <v>2.5</v>
      </c>
      <c r="G312" s="5">
        <v>4</v>
      </c>
      <c r="H312" s="5">
        <v>1028.8</v>
      </c>
      <c r="I312" s="5">
        <v>0</v>
      </c>
      <c r="J312" s="5">
        <v>0</v>
      </c>
      <c r="K312" s="5">
        <v>0</v>
      </c>
      <c r="L312" s="5">
        <v>0</v>
      </c>
      <c r="M312" s="5">
        <v>3.4</v>
      </c>
      <c r="N312">
        <v>232</v>
      </c>
      <c r="O312">
        <v>1088</v>
      </c>
      <c r="P312">
        <v>-0.5</v>
      </c>
      <c r="Q312">
        <v>0</v>
      </c>
      <c r="R312" s="54">
        <v>0.210416666666667</v>
      </c>
      <c r="T312" s="91"/>
      <c r="U312" s="94"/>
      <c r="V312" s="90" t="str">
        <f t="shared" si="6"/>
        <v/>
      </c>
      <c r="W312" s="94"/>
      <c r="X312" s="91"/>
      <c r="Z312" s="5"/>
      <c r="AA312"/>
      <c r="AC312" s="373"/>
      <c r="AD312" s="54">
        <v>0.210416666666667</v>
      </c>
      <c r="AK312" s="307"/>
      <c r="AL312" s="5">
        <v>10.8</v>
      </c>
      <c r="AM312" s="5">
        <v>92</v>
      </c>
      <c r="AN312" s="5">
        <v>9.6</v>
      </c>
      <c r="AO312" s="5">
        <v>10.8</v>
      </c>
      <c r="AP312" s="5">
        <v>0</v>
      </c>
      <c r="AQ312" s="5">
        <v>0</v>
      </c>
      <c r="AR312" s="5">
        <v>1026.8</v>
      </c>
      <c r="AS312" s="5">
        <v>0</v>
      </c>
      <c r="AT312" s="5">
        <v>0</v>
      </c>
      <c r="AU312" s="5">
        <v>0</v>
      </c>
      <c r="AZ312">
        <v>10.8</v>
      </c>
      <c r="BA312">
        <v>10.9</v>
      </c>
      <c r="BB312" s="55">
        <v>0.210416666666667</v>
      </c>
    </row>
    <row r="313" spans="2:54" x14ac:dyDescent="0.25">
      <c r="B313" s="5">
        <v>0.9</v>
      </c>
      <c r="C313" s="5">
        <v>91</v>
      </c>
      <c r="D313" s="5">
        <v>-0.4</v>
      </c>
      <c r="E313" s="5">
        <v>0.9</v>
      </c>
      <c r="F313" s="5">
        <v>2.2000000000000002</v>
      </c>
      <c r="G313" s="5">
        <v>3.2</v>
      </c>
      <c r="H313" s="5">
        <v>1028.8</v>
      </c>
      <c r="I313" s="5">
        <v>0</v>
      </c>
      <c r="J313" s="5">
        <v>0</v>
      </c>
      <c r="K313" s="5">
        <v>0</v>
      </c>
      <c r="L313" s="5">
        <v>0</v>
      </c>
      <c r="M313" s="5">
        <v>3.4</v>
      </c>
      <c r="N313">
        <v>232</v>
      </c>
      <c r="O313">
        <v>1088</v>
      </c>
      <c r="P313">
        <v>-0.5</v>
      </c>
      <c r="Q313">
        <v>0</v>
      </c>
      <c r="R313" s="54">
        <v>0.211111111111111</v>
      </c>
      <c r="T313" s="91"/>
      <c r="U313" s="94"/>
      <c r="V313" s="90" t="str">
        <f t="shared" si="6"/>
        <v/>
      </c>
      <c r="W313" s="94"/>
      <c r="X313" s="91"/>
      <c r="Z313" s="5"/>
      <c r="AA313"/>
      <c r="AC313" s="373"/>
      <c r="AD313" s="54">
        <v>0.211111111111111</v>
      </c>
      <c r="AK313" s="307"/>
      <c r="AL313" s="5">
        <v>10.8</v>
      </c>
      <c r="AM313" s="5">
        <v>92</v>
      </c>
      <c r="AN313" s="5">
        <v>9.6</v>
      </c>
      <c r="AO313" s="5">
        <v>10.8</v>
      </c>
      <c r="AP313" s="5">
        <v>1.8</v>
      </c>
      <c r="AQ313" s="5">
        <v>3.6</v>
      </c>
      <c r="AR313" s="5">
        <v>1026.5</v>
      </c>
      <c r="AS313" s="5">
        <v>0</v>
      </c>
      <c r="AT313" s="5">
        <v>0</v>
      </c>
      <c r="AU313" s="5">
        <v>0</v>
      </c>
      <c r="AZ313">
        <v>10.8</v>
      </c>
      <c r="BA313">
        <v>10.9</v>
      </c>
      <c r="BB313" s="55">
        <v>0.211111111111111</v>
      </c>
    </row>
    <row r="314" spans="2:54" x14ac:dyDescent="0.25">
      <c r="B314" s="5">
        <v>0.9</v>
      </c>
      <c r="C314" s="5">
        <v>91</v>
      </c>
      <c r="D314" s="5">
        <v>-0.4</v>
      </c>
      <c r="E314" s="5">
        <v>0.9</v>
      </c>
      <c r="F314" s="5">
        <v>3.2</v>
      </c>
      <c r="G314" s="5">
        <v>3.6</v>
      </c>
      <c r="H314" s="5">
        <v>1028.5</v>
      </c>
      <c r="I314" s="5">
        <v>0</v>
      </c>
      <c r="J314" s="5">
        <v>0</v>
      </c>
      <c r="K314" s="5">
        <v>0</v>
      </c>
      <c r="L314" s="5">
        <v>0</v>
      </c>
      <c r="M314" s="5">
        <v>3.4</v>
      </c>
      <c r="N314">
        <v>232</v>
      </c>
      <c r="O314">
        <v>1088</v>
      </c>
      <c r="P314">
        <v>-0.5</v>
      </c>
      <c r="Q314">
        <v>0</v>
      </c>
      <c r="R314" s="54">
        <v>0.211805555555556</v>
      </c>
      <c r="T314" s="91"/>
      <c r="U314" s="94"/>
      <c r="V314" s="90" t="str">
        <f t="shared" si="6"/>
        <v/>
      </c>
      <c r="W314" s="94"/>
      <c r="X314" s="91"/>
      <c r="Z314" s="5"/>
      <c r="AA314"/>
      <c r="AC314" s="373"/>
      <c r="AD314" s="54">
        <v>0.211805555555556</v>
      </c>
      <c r="AK314" s="307"/>
      <c r="AL314" s="5">
        <v>10.8</v>
      </c>
      <c r="AM314" s="5">
        <v>92</v>
      </c>
      <c r="AN314" s="5">
        <v>9.6</v>
      </c>
      <c r="AO314" s="5">
        <v>10.8</v>
      </c>
      <c r="AP314" s="5">
        <v>0</v>
      </c>
      <c r="AQ314" s="5">
        <v>3.2</v>
      </c>
      <c r="AR314" s="5">
        <v>1026.5999999999999</v>
      </c>
      <c r="AS314" s="5">
        <v>0</v>
      </c>
      <c r="AT314" s="5">
        <v>0</v>
      </c>
      <c r="AU314" s="5">
        <v>0</v>
      </c>
      <c r="AZ314">
        <v>10.8</v>
      </c>
      <c r="BA314">
        <v>10.9</v>
      </c>
      <c r="BB314" s="55">
        <v>0.211805555555556</v>
      </c>
    </row>
    <row r="315" spans="2:54" x14ac:dyDescent="0.25">
      <c r="B315" s="5">
        <v>0.8</v>
      </c>
      <c r="C315" s="5">
        <v>91</v>
      </c>
      <c r="D315" s="5">
        <v>-0.5</v>
      </c>
      <c r="E315" s="5">
        <v>0.8</v>
      </c>
      <c r="F315" s="5">
        <v>2.2000000000000002</v>
      </c>
      <c r="G315" s="5">
        <v>2.5</v>
      </c>
      <c r="H315" s="5">
        <v>1028.5</v>
      </c>
      <c r="I315" s="5">
        <v>0</v>
      </c>
      <c r="J315" s="5">
        <v>0</v>
      </c>
      <c r="K315" s="5">
        <v>0</v>
      </c>
      <c r="L315" s="5">
        <v>0</v>
      </c>
      <c r="M315" s="5">
        <v>3.4</v>
      </c>
      <c r="N315">
        <v>232</v>
      </c>
      <c r="O315">
        <v>1088</v>
      </c>
      <c r="P315">
        <v>-0.5</v>
      </c>
      <c r="Q315">
        <v>0</v>
      </c>
      <c r="R315" s="54">
        <v>0.21249999999999999</v>
      </c>
      <c r="T315" s="91"/>
      <c r="U315" s="94"/>
      <c r="V315" s="90" t="str">
        <f t="shared" si="6"/>
        <v/>
      </c>
      <c r="W315" s="94"/>
      <c r="X315" s="91"/>
      <c r="Z315" s="5"/>
      <c r="AA315"/>
      <c r="AC315" s="373"/>
      <c r="AD315" s="54">
        <v>0.21249999999999999</v>
      </c>
      <c r="AK315" s="307"/>
      <c r="AL315" s="5">
        <v>10.8</v>
      </c>
      <c r="AM315" s="5">
        <v>92</v>
      </c>
      <c r="AN315" s="5">
        <v>9.6</v>
      </c>
      <c r="AO315" s="5">
        <v>10.8</v>
      </c>
      <c r="AP315" s="5">
        <v>2.2000000000000002</v>
      </c>
      <c r="AQ315" s="5">
        <v>4</v>
      </c>
      <c r="AR315" s="5">
        <v>1026.5999999999999</v>
      </c>
      <c r="AS315" s="5">
        <v>0</v>
      </c>
      <c r="AT315" s="5">
        <v>0</v>
      </c>
      <c r="AU315" s="5">
        <v>0</v>
      </c>
      <c r="AZ315">
        <v>10.8</v>
      </c>
      <c r="BA315">
        <v>10.9</v>
      </c>
      <c r="BB315" s="55">
        <v>0.21249999999999999</v>
      </c>
    </row>
    <row r="316" spans="2:54" x14ac:dyDescent="0.25">
      <c r="B316" s="5">
        <v>0.8</v>
      </c>
      <c r="C316" s="5">
        <v>91</v>
      </c>
      <c r="D316" s="5">
        <v>-0.5</v>
      </c>
      <c r="E316" s="5">
        <v>0.8</v>
      </c>
      <c r="F316" s="5">
        <v>2.2000000000000002</v>
      </c>
      <c r="G316" s="5">
        <v>2.9</v>
      </c>
      <c r="H316" s="5">
        <v>1028.7</v>
      </c>
      <c r="I316" s="5">
        <v>0</v>
      </c>
      <c r="J316" s="5">
        <v>0</v>
      </c>
      <c r="K316" s="5">
        <v>0</v>
      </c>
      <c r="L316" s="5">
        <v>0</v>
      </c>
      <c r="M316" s="5">
        <v>3.4</v>
      </c>
      <c r="N316">
        <v>232</v>
      </c>
      <c r="O316">
        <v>1088</v>
      </c>
      <c r="P316">
        <v>-0.5</v>
      </c>
      <c r="Q316">
        <v>0</v>
      </c>
      <c r="R316" s="54">
        <v>0.21319444444444399</v>
      </c>
      <c r="T316" s="91"/>
      <c r="U316" s="94"/>
      <c r="V316" s="90" t="str">
        <f t="shared" si="6"/>
        <v/>
      </c>
      <c r="W316" s="94"/>
      <c r="X316" s="91"/>
      <c r="Z316" s="5"/>
      <c r="AA316"/>
      <c r="AC316" s="373"/>
      <c r="AD316" s="54">
        <v>0.21319444444444399</v>
      </c>
      <c r="AK316" s="307"/>
      <c r="AL316" s="5">
        <v>10.8</v>
      </c>
      <c r="AM316" s="5">
        <v>92</v>
      </c>
      <c r="AN316" s="5">
        <v>9.6</v>
      </c>
      <c r="AO316" s="5">
        <v>10.8</v>
      </c>
      <c r="AP316" s="5">
        <v>2.2000000000000002</v>
      </c>
      <c r="AQ316" s="5">
        <v>3.6</v>
      </c>
      <c r="AR316" s="5">
        <v>1026.5999999999999</v>
      </c>
      <c r="AS316" s="5">
        <v>10</v>
      </c>
      <c r="AT316" s="5">
        <v>0</v>
      </c>
      <c r="AU316" s="5">
        <v>0</v>
      </c>
      <c r="AZ316">
        <v>10.8</v>
      </c>
      <c r="BA316">
        <v>10.9</v>
      </c>
      <c r="BB316" s="55">
        <v>0.21319444444444399</v>
      </c>
    </row>
    <row r="317" spans="2:54" x14ac:dyDescent="0.25">
      <c r="B317" s="5">
        <v>0.8</v>
      </c>
      <c r="C317" s="5">
        <v>91</v>
      </c>
      <c r="D317" s="5">
        <v>-0.5</v>
      </c>
      <c r="E317" s="5">
        <v>0.8</v>
      </c>
      <c r="F317" s="5">
        <v>2.5</v>
      </c>
      <c r="G317" s="5">
        <v>4.3</v>
      </c>
      <c r="H317" s="5">
        <v>1028.4000000000001</v>
      </c>
      <c r="I317" s="5">
        <v>0</v>
      </c>
      <c r="J317" s="5">
        <v>0</v>
      </c>
      <c r="K317" s="5">
        <v>0</v>
      </c>
      <c r="L317" s="5">
        <v>0</v>
      </c>
      <c r="M317" s="5">
        <v>3.4</v>
      </c>
      <c r="N317">
        <v>232</v>
      </c>
      <c r="O317">
        <v>1088</v>
      </c>
      <c r="P317">
        <v>-0.4</v>
      </c>
      <c r="Q317">
        <v>0</v>
      </c>
      <c r="R317" s="54">
        <v>0.21388888888888899</v>
      </c>
      <c r="T317" s="91"/>
      <c r="U317" s="94"/>
      <c r="V317" s="90" t="str">
        <f t="shared" si="6"/>
        <v/>
      </c>
      <c r="W317" s="94"/>
      <c r="X317" s="91"/>
      <c r="Z317" s="5"/>
      <c r="AA317"/>
      <c r="AC317" s="373"/>
      <c r="AD317" s="54">
        <v>0.21388888888888899</v>
      </c>
      <c r="AK317" s="307"/>
      <c r="AL317" s="5">
        <v>10.8</v>
      </c>
      <c r="AM317" s="5">
        <v>92</v>
      </c>
      <c r="AN317" s="5">
        <v>9.6</v>
      </c>
      <c r="AO317" s="5">
        <v>10.8</v>
      </c>
      <c r="AP317" s="5">
        <v>2.2000000000000002</v>
      </c>
      <c r="AQ317" s="5">
        <v>2.2000000000000002</v>
      </c>
      <c r="AR317" s="5">
        <v>1026.7</v>
      </c>
      <c r="AS317" s="5">
        <v>10</v>
      </c>
      <c r="AT317" s="5">
        <v>0</v>
      </c>
      <c r="AU317" s="5">
        <v>0</v>
      </c>
      <c r="AZ317">
        <v>11</v>
      </c>
      <c r="BA317">
        <v>11.1</v>
      </c>
      <c r="BB317" s="55">
        <v>0.21388888888888899</v>
      </c>
    </row>
    <row r="318" spans="2:54" x14ac:dyDescent="0.25">
      <c r="B318" s="5">
        <v>0.8</v>
      </c>
      <c r="C318" s="5">
        <v>91</v>
      </c>
      <c r="D318" s="5">
        <v>-0.5</v>
      </c>
      <c r="E318" s="5">
        <v>0.8</v>
      </c>
      <c r="F318" s="5">
        <v>0</v>
      </c>
      <c r="G318" s="5">
        <v>1.8</v>
      </c>
      <c r="H318" s="5">
        <v>1028.5999999999999</v>
      </c>
      <c r="I318" s="5">
        <v>0</v>
      </c>
      <c r="J318" s="5">
        <v>0</v>
      </c>
      <c r="K318" s="5">
        <v>0</v>
      </c>
      <c r="L318" s="5">
        <v>0</v>
      </c>
      <c r="M318" s="5">
        <v>3.4</v>
      </c>
      <c r="N318">
        <v>232</v>
      </c>
      <c r="O318">
        <v>1088</v>
      </c>
      <c r="P318">
        <v>-0.4</v>
      </c>
      <c r="Q318">
        <v>0.1</v>
      </c>
      <c r="R318" s="54">
        <v>0.21458333333333299</v>
      </c>
      <c r="T318" s="91"/>
      <c r="U318" s="94"/>
      <c r="V318" s="90" t="str">
        <f t="shared" si="6"/>
        <v/>
      </c>
      <c r="W318" s="94"/>
      <c r="X318" s="91"/>
      <c r="Z318" s="5"/>
      <c r="AA318"/>
      <c r="AC318" s="373"/>
      <c r="AD318" s="54">
        <v>0.21458333333333299</v>
      </c>
      <c r="AK318" s="307"/>
      <c r="AL318" s="5">
        <v>10.8</v>
      </c>
      <c r="AM318" s="5">
        <v>92</v>
      </c>
      <c r="AN318" s="5">
        <v>9.6</v>
      </c>
      <c r="AO318" s="5">
        <v>10.8</v>
      </c>
      <c r="AP318" s="5">
        <v>3.6</v>
      </c>
      <c r="AQ318" s="5">
        <v>3.6</v>
      </c>
      <c r="AR318" s="5">
        <v>1026.5999999999999</v>
      </c>
      <c r="AS318" s="5">
        <v>10</v>
      </c>
      <c r="AT318" s="5">
        <v>0</v>
      </c>
      <c r="AU318" s="5">
        <v>0</v>
      </c>
      <c r="AZ318">
        <v>11</v>
      </c>
      <c r="BA318">
        <v>11.2</v>
      </c>
      <c r="BB318" s="55">
        <v>0.21458333333333299</v>
      </c>
    </row>
    <row r="319" spans="2:54" x14ac:dyDescent="0.25">
      <c r="B319" s="5">
        <v>0.8</v>
      </c>
      <c r="C319" s="5">
        <v>91</v>
      </c>
      <c r="D319" s="5">
        <v>-0.5</v>
      </c>
      <c r="E319" s="5">
        <v>0.8</v>
      </c>
      <c r="F319" s="5">
        <v>0</v>
      </c>
      <c r="G319" s="5">
        <v>2.9</v>
      </c>
      <c r="H319" s="5">
        <v>1028.5999999999999</v>
      </c>
      <c r="I319" s="5">
        <v>0</v>
      </c>
      <c r="J319" s="5">
        <v>0</v>
      </c>
      <c r="K319" s="5">
        <v>0</v>
      </c>
      <c r="L319" s="5">
        <v>0</v>
      </c>
      <c r="M319" s="5">
        <v>3.4</v>
      </c>
      <c r="N319">
        <v>232</v>
      </c>
      <c r="O319">
        <v>1088</v>
      </c>
      <c r="P319">
        <v>-0.3</v>
      </c>
      <c r="Q319">
        <v>0.1</v>
      </c>
      <c r="R319" s="54">
        <v>0.21527777777777801</v>
      </c>
      <c r="T319" s="91"/>
      <c r="U319" s="94"/>
      <c r="V319" s="90" t="str">
        <f t="shared" si="6"/>
        <v/>
      </c>
      <c r="W319" s="94"/>
      <c r="X319" s="91"/>
      <c r="Z319" s="5"/>
      <c r="AA319"/>
      <c r="AC319" s="373"/>
      <c r="AD319" s="54">
        <v>0.21527777777777801</v>
      </c>
      <c r="AK319" s="307"/>
      <c r="AL319" s="5">
        <v>10.8</v>
      </c>
      <c r="AM319" s="5">
        <v>92</v>
      </c>
      <c r="AN319" s="5">
        <v>9.6</v>
      </c>
      <c r="AO319" s="5">
        <v>10.8</v>
      </c>
      <c r="AP319" s="5">
        <v>2.9</v>
      </c>
      <c r="AQ319" s="5">
        <v>4.7</v>
      </c>
      <c r="AR319" s="5">
        <v>1026.7</v>
      </c>
      <c r="AS319" s="5">
        <v>10</v>
      </c>
      <c r="AT319" s="5">
        <v>0</v>
      </c>
      <c r="AU319" s="5">
        <v>0</v>
      </c>
      <c r="AZ319">
        <v>11</v>
      </c>
      <c r="BA319">
        <v>11.1</v>
      </c>
      <c r="BB319" s="55">
        <v>0.21527777777777801</v>
      </c>
    </row>
    <row r="320" spans="2:54" x14ac:dyDescent="0.25">
      <c r="B320" s="5">
        <v>0.9</v>
      </c>
      <c r="C320" s="5">
        <v>91</v>
      </c>
      <c r="D320" s="5">
        <v>-0.4</v>
      </c>
      <c r="E320" s="5">
        <v>0.9</v>
      </c>
      <c r="F320" s="5">
        <v>4.3</v>
      </c>
      <c r="G320" s="5">
        <v>5</v>
      </c>
      <c r="H320" s="5">
        <v>1028.5</v>
      </c>
      <c r="I320" s="5">
        <v>0</v>
      </c>
      <c r="J320" s="5">
        <v>0</v>
      </c>
      <c r="K320" s="5">
        <v>0</v>
      </c>
      <c r="L320" s="5">
        <v>0</v>
      </c>
      <c r="M320" s="5">
        <v>3.4</v>
      </c>
      <c r="N320">
        <v>232</v>
      </c>
      <c r="O320">
        <v>1088</v>
      </c>
      <c r="P320">
        <v>-0.3</v>
      </c>
      <c r="Q320">
        <v>0.1</v>
      </c>
      <c r="R320" s="54">
        <v>0.21597222222222201</v>
      </c>
      <c r="T320" s="91"/>
      <c r="U320" s="94"/>
      <c r="V320" s="90" t="str">
        <f t="shared" si="6"/>
        <v/>
      </c>
      <c r="W320" s="94"/>
      <c r="X320" s="91"/>
      <c r="Z320" s="5"/>
      <c r="AA320"/>
      <c r="AC320" s="373"/>
      <c r="AD320" s="54">
        <v>0.21597222222222201</v>
      </c>
      <c r="AK320" s="307"/>
      <c r="AL320" s="5">
        <v>10.8</v>
      </c>
      <c r="AM320" s="5">
        <v>92</v>
      </c>
      <c r="AN320" s="5">
        <v>9.6</v>
      </c>
      <c r="AO320" s="5">
        <v>10.8</v>
      </c>
      <c r="AP320" s="5">
        <v>2.9</v>
      </c>
      <c r="AQ320" s="5">
        <v>2.9</v>
      </c>
      <c r="AR320" s="5">
        <v>1026.7</v>
      </c>
      <c r="AS320" s="5">
        <v>20</v>
      </c>
      <c r="AT320" s="5">
        <v>0</v>
      </c>
      <c r="AU320" s="5">
        <v>0</v>
      </c>
      <c r="AZ320">
        <v>11</v>
      </c>
      <c r="BA320">
        <v>11.1</v>
      </c>
      <c r="BB320" s="55">
        <v>0.21597222222222201</v>
      </c>
    </row>
    <row r="321" spans="2:54" x14ac:dyDescent="0.25">
      <c r="B321" s="5">
        <v>0.9</v>
      </c>
      <c r="C321" s="5">
        <v>91</v>
      </c>
      <c r="D321" s="5">
        <v>-0.4</v>
      </c>
      <c r="E321" s="5">
        <v>0.9</v>
      </c>
      <c r="F321" s="5">
        <v>4.3</v>
      </c>
      <c r="G321" s="5">
        <v>4.3</v>
      </c>
      <c r="H321" s="5">
        <v>1028.5999999999999</v>
      </c>
      <c r="I321" s="5">
        <v>0</v>
      </c>
      <c r="J321" s="5">
        <v>0</v>
      </c>
      <c r="K321" s="5">
        <v>0</v>
      </c>
      <c r="L321" s="5">
        <v>0</v>
      </c>
      <c r="M321" s="5">
        <v>3.4</v>
      </c>
      <c r="N321">
        <v>232</v>
      </c>
      <c r="O321">
        <v>1088</v>
      </c>
      <c r="P321">
        <v>-0.2</v>
      </c>
      <c r="Q321">
        <v>0.1</v>
      </c>
      <c r="R321" s="54">
        <v>0.21666666666666701</v>
      </c>
      <c r="T321" s="91"/>
      <c r="U321" s="94"/>
      <c r="V321" s="90" t="str">
        <f t="shared" si="6"/>
        <v/>
      </c>
      <c r="W321" s="94"/>
      <c r="X321" s="91"/>
      <c r="Z321" s="5"/>
      <c r="AA321"/>
      <c r="AC321" s="373"/>
      <c r="AD321" s="54">
        <v>0.21666666666666701</v>
      </c>
      <c r="AK321" s="307"/>
      <c r="AL321" s="5">
        <v>10.8</v>
      </c>
      <c r="AM321" s="5">
        <v>92</v>
      </c>
      <c r="AN321" s="5">
        <v>9.6</v>
      </c>
      <c r="AO321" s="5">
        <v>10.8</v>
      </c>
      <c r="AP321" s="5">
        <v>4.3</v>
      </c>
      <c r="AQ321" s="5">
        <v>4.3</v>
      </c>
      <c r="AR321" s="5">
        <v>1026.7</v>
      </c>
      <c r="AS321" s="5">
        <v>20</v>
      </c>
      <c r="AT321" s="5">
        <v>0</v>
      </c>
      <c r="AU321" s="5">
        <v>0</v>
      </c>
      <c r="AZ321">
        <v>11</v>
      </c>
      <c r="BA321">
        <v>11.1</v>
      </c>
      <c r="BB321" s="55">
        <v>0.21666666666666701</v>
      </c>
    </row>
    <row r="322" spans="2:54" x14ac:dyDescent="0.25">
      <c r="B322" s="5">
        <v>0.9</v>
      </c>
      <c r="C322" s="5">
        <v>91</v>
      </c>
      <c r="D322" s="5">
        <v>-0.4</v>
      </c>
      <c r="E322" s="5">
        <v>0.9</v>
      </c>
      <c r="F322" s="5">
        <v>2.9</v>
      </c>
      <c r="G322" s="5">
        <v>3.2</v>
      </c>
      <c r="H322" s="5">
        <v>1028.8</v>
      </c>
      <c r="I322" s="5">
        <v>0</v>
      </c>
      <c r="J322" s="5">
        <v>0</v>
      </c>
      <c r="K322" s="5">
        <v>0</v>
      </c>
      <c r="L322" s="5">
        <v>0</v>
      </c>
      <c r="M322" s="5">
        <v>3.4</v>
      </c>
      <c r="N322">
        <v>232</v>
      </c>
      <c r="O322">
        <v>1088</v>
      </c>
      <c r="P322">
        <v>-0.2</v>
      </c>
      <c r="Q322">
        <v>0.2</v>
      </c>
      <c r="R322" s="54">
        <v>0.21736111111111101</v>
      </c>
      <c r="T322" s="91"/>
      <c r="U322" s="94"/>
      <c r="V322" s="90" t="str">
        <f t="shared" si="6"/>
        <v/>
      </c>
      <c r="W322" s="94"/>
      <c r="X322" s="91"/>
      <c r="Z322" s="5"/>
      <c r="AA322"/>
      <c r="AC322" s="373"/>
      <c r="AD322" s="54">
        <v>0.21736111111111101</v>
      </c>
      <c r="AK322" s="307"/>
      <c r="AL322" s="5">
        <v>10.8</v>
      </c>
      <c r="AM322" s="5">
        <v>92</v>
      </c>
      <c r="AN322" s="5">
        <v>9.6</v>
      </c>
      <c r="AO322" s="5">
        <v>10.8</v>
      </c>
      <c r="AP322" s="5">
        <v>3.2</v>
      </c>
      <c r="AQ322" s="5">
        <v>3.2</v>
      </c>
      <c r="AR322" s="5">
        <v>1026.5999999999999</v>
      </c>
      <c r="AS322" s="5">
        <v>20</v>
      </c>
      <c r="AT322" s="5">
        <v>0</v>
      </c>
      <c r="AU322" s="5">
        <v>0</v>
      </c>
      <c r="AZ322">
        <v>11</v>
      </c>
      <c r="BA322">
        <v>11.1</v>
      </c>
      <c r="BB322" s="55">
        <v>0.21736111111111101</v>
      </c>
    </row>
    <row r="323" spans="2:54" x14ac:dyDescent="0.25">
      <c r="B323" s="5">
        <v>1</v>
      </c>
      <c r="C323" s="5">
        <v>91</v>
      </c>
      <c r="D323" s="5">
        <v>-0.3</v>
      </c>
      <c r="E323" s="5">
        <v>1</v>
      </c>
      <c r="F323" s="5">
        <v>2.2000000000000002</v>
      </c>
      <c r="G323" s="5">
        <v>3.2</v>
      </c>
      <c r="H323" s="5">
        <v>1028.5</v>
      </c>
      <c r="I323" s="5">
        <v>0</v>
      </c>
      <c r="J323" s="5">
        <v>0</v>
      </c>
      <c r="K323" s="5">
        <v>0</v>
      </c>
      <c r="L323" s="5">
        <v>0</v>
      </c>
      <c r="M323" s="5">
        <v>3.4</v>
      </c>
      <c r="N323">
        <v>232</v>
      </c>
      <c r="O323">
        <v>1088</v>
      </c>
      <c r="P323">
        <v>-0.1</v>
      </c>
      <c r="Q323">
        <v>0.2</v>
      </c>
      <c r="R323" s="54">
        <v>0.218055555555556</v>
      </c>
      <c r="T323" s="91"/>
      <c r="U323" s="94"/>
      <c r="V323" s="90" t="str">
        <f t="shared" si="6"/>
        <v/>
      </c>
      <c r="W323" s="94"/>
      <c r="X323" s="91"/>
      <c r="Z323" s="5"/>
      <c r="AA323"/>
      <c r="AC323" s="373"/>
      <c r="AD323" s="54">
        <v>0.218055555555556</v>
      </c>
      <c r="AK323" s="307"/>
      <c r="AL323" s="5">
        <v>10.8</v>
      </c>
      <c r="AM323" s="5">
        <v>92</v>
      </c>
      <c r="AN323" s="5">
        <v>9.6</v>
      </c>
      <c r="AO323" s="5">
        <v>10.8</v>
      </c>
      <c r="AP323" s="5">
        <v>2.5</v>
      </c>
      <c r="AQ323" s="5">
        <v>3.2</v>
      </c>
      <c r="AR323" s="5">
        <v>1026.5999999999999</v>
      </c>
      <c r="AS323" s="5">
        <v>30</v>
      </c>
      <c r="AT323" s="5">
        <v>0</v>
      </c>
      <c r="AU323" s="5">
        <v>0</v>
      </c>
      <c r="AZ323">
        <v>11</v>
      </c>
      <c r="BA323">
        <v>11.1</v>
      </c>
      <c r="BB323" s="55">
        <v>0.218055555555556</v>
      </c>
    </row>
    <row r="324" spans="2:54" x14ac:dyDescent="0.25">
      <c r="B324" s="5">
        <v>1</v>
      </c>
      <c r="C324" s="5">
        <v>91</v>
      </c>
      <c r="D324" s="5">
        <v>-0.3</v>
      </c>
      <c r="E324" s="5">
        <v>1</v>
      </c>
      <c r="F324" s="5">
        <v>2.9</v>
      </c>
      <c r="G324" s="5">
        <v>3.2</v>
      </c>
      <c r="H324" s="5">
        <v>1028.5</v>
      </c>
      <c r="I324" s="5">
        <v>0</v>
      </c>
      <c r="J324" s="5">
        <v>0</v>
      </c>
      <c r="K324" s="5">
        <v>0</v>
      </c>
      <c r="L324" s="5">
        <v>0</v>
      </c>
      <c r="M324" s="5">
        <v>3.4</v>
      </c>
      <c r="N324">
        <v>232</v>
      </c>
      <c r="O324">
        <v>1088</v>
      </c>
      <c r="P324">
        <v>0</v>
      </c>
      <c r="Q324">
        <v>0.3</v>
      </c>
      <c r="R324" s="54">
        <v>0.21875</v>
      </c>
      <c r="T324" s="91"/>
      <c r="U324" s="94"/>
      <c r="V324" s="90" t="str">
        <f t="shared" si="6"/>
        <v/>
      </c>
      <c r="W324" s="94"/>
      <c r="X324" s="91"/>
      <c r="Z324" s="5"/>
      <c r="AA324"/>
      <c r="AC324" s="373"/>
      <c r="AD324" s="54">
        <v>0.21875</v>
      </c>
      <c r="AK324" s="307"/>
      <c r="AL324" s="5">
        <v>10.9</v>
      </c>
      <c r="AM324" s="5">
        <v>92</v>
      </c>
      <c r="AN324" s="5">
        <v>9.6999999999999993</v>
      </c>
      <c r="AO324" s="5">
        <v>10.9</v>
      </c>
      <c r="AP324" s="5">
        <v>2.2000000000000002</v>
      </c>
      <c r="AQ324" s="5">
        <v>2.2000000000000002</v>
      </c>
      <c r="AR324" s="5">
        <v>1026.3</v>
      </c>
      <c r="AS324" s="5">
        <v>0</v>
      </c>
      <c r="AT324" s="5">
        <v>0</v>
      </c>
      <c r="AU324" s="5">
        <v>0</v>
      </c>
      <c r="AZ324">
        <v>11</v>
      </c>
      <c r="BA324">
        <v>11.1</v>
      </c>
      <c r="BB324" s="55">
        <v>0.21875</v>
      </c>
    </row>
    <row r="325" spans="2:54" x14ac:dyDescent="0.25">
      <c r="B325" s="5">
        <v>1</v>
      </c>
      <c r="C325" s="5">
        <v>91</v>
      </c>
      <c r="D325" s="5">
        <v>-0.3</v>
      </c>
      <c r="E325" s="5">
        <v>1</v>
      </c>
      <c r="F325" s="5">
        <v>2.5</v>
      </c>
      <c r="G325" s="5">
        <v>3.2</v>
      </c>
      <c r="H325" s="5">
        <v>1028.5</v>
      </c>
      <c r="I325" s="5">
        <v>0</v>
      </c>
      <c r="J325" s="5">
        <v>0</v>
      </c>
      <c r="K325" s="5">
        <v>0</v>
      </c>
      <c r="L325" s="5">
        <v>0</v>
      </c>
      <c r="M325" s="5">
        <v>3.4</v>
      </c>
      <c r="N325">
        <v>232</v>
      </c>
      <c r="O325">
        <v>1088</v>
      </c>
      <c r="P325">
        <v>0</v>
      </c>
      <c r="Q325">
        <v>0.3</v>
      </c>
      <c r="R325" s="54">
        <v>0.219444444444444</v>
      </c>
      <c r="T325" s="91"/>
      <c r="U325" s="94"/>
      <c r="V325" s="90" t="str">
        <f t="shared" si="6"/>
        <v/>
      </c>
      <c r="W325" s="94"/>
      <c r="X325" s="91"/>
      <c r="Z325" s="5"/>
      <c r="AA325"/>
      <c r="AC325" s="373"/>
      <c r="AD325" s="54">
        <v>0.219444444444444</v>
      </c>
      <c r="AK325" s="307"/>
      <c r="AL325" s="5">
        <v>10.9</v>
      </c>
      <c r="AM325" s="5">
        <v>92</v>
      </c>
      <c r="AN325" s="5">
        <v>9.6999999999999993</v>
      </c>
      <c r="AO325" s="5">
        <v>10.9</v>
      </c>
      <c r="AP325" s="5">
        <v>1.8</v>
      </c>
      <c r="AQ325" s="5">
        <v>3.2</v>
      </c>
      <c r="AR325" s="5">
        <v>1026.3</v>
      </c>
      <c r="AS325" s="5">
        <v>0</v>
      </c>
      <c r="AT325" s="5">
        <v>0</v>
      </c>
      <c r="AU325" s="5">
        <v>0</v>
      </c>
      <c r="AZ325">
        <v>11</v>
      </c>
      <c r="BA325">
        <v>11.1</v>
      </c>
      <c r="BB325" s="55">
        <v>0.219444444444444</v>
      </c>
    </row>
    <row r="326" spans="2:54" x14ac:dyDescent="0.25">
      <c r="B326" s="5">
        <v>1</v>
      </c>
      <c r="C326" s="5">
        <v>91</v>
      </c>
      <c r="D326" s="5">
        <v>-0.3</v>
      </c>
      <c r="E326" s="5">
        <v>1</v>
      </c>
      <c r="F326" s="5">
        <v>0</v>
      </c>
      <c r="G326" s="5">
        <v>2.9</v>
      </c>
      <c r="H326" s="5">
        <v>1028.5</v>
      </c>
      <c r="I326" s="5">
        <v>0</v>
      </c>
      <c r="J326" s="5">
        <v>0</v>
      </c>
      <c r="K326" s="5">
        <v>0</v>
      </c>
      <c r="L326" s="5">
        <v>0</v>
      </c>
      <c r="M326" s="5">
        <v>3.4</v>
      </c>
      <c r="N326">
        <v>232</v>
      </c>
      <c r="O326">
        <v>1088</v>
      </c>
      <c r="P326">
        <v>0.1</v>
      </c>
      <c r="Q326">
        <v>0.3</v>
      </c>
      <c r="R326" s="54">
        <v>0.22013888888888899</v>
      </c>
      <c r="T326" s="91"/>
      <c r="U326" s="94"/>
      <c r="V326" s="90" t="str">
        <f t="shared" si="6"/>
        <v/>
      </c>
      <c r="W326" s="94"/>
      <c r="X326" s="91"/>
      <c r="Z326" s="5"/>
      <c r="AA326"/>
      <c r="AC326" s="373"/>
      <c r="AD326" s="54">
        <v>0.22013888888888899</v>
      </c>
      <c r="AK326" s="307"/>
      <c r="AL326" s="5">
        <v>10.9</v>
      </c>
      <c r="AM326" s="5">
        <v>92</v>
      </c>
      <c r="AN326" s="5">
        <v>9.6999999999999993</v>
      </c>
      <c r="AO326" s="5">
        <v>10.9</v>
      </c>
      <c r="AP326" s="5">
        <v>0</v>
      </c>
      <c r="AQ326" s="5">
        <v>2.5</v>
      </c>
      <c r="AR326" s="5">
        <v>1026.4000000000001</v>
      </c>
      <c r="AS326" s="5">
        <v>0</v>
      </c>
      <c r="AT326" s="5">
        <v>0</v>
      </c>
      <c r="AU326" s="5">
        <v>0</v>
      </c>
      <c r="AZ326">
        <v>11</v>
      </c>
      <c r="BA326">
        <v>11.1</v>
      </c>
      <c r="BB326" s="55">
        <v>0.22013888888888899</v>
      </c>
    </row>
    <row r="327" spans="2:54" x14ac:dyDescent="0.25">
      <c r="B327" s="5">
        <v>1</v>
      </c>
      <c r="C327" s="5">
        <v>91</v>
      </c>
      <c r="D327" s="5">
        <v>-0.3</v>
      </c>
      <c r="E327" s="5">
        <v>1</v>
      </c>
      <c r="F327" s="5">
        <v>3.2</v>
      </c>
      <c r="G327" s="5">
        <v>4</v>
      </c>
      <c r="H327" s="5">
        <v>1028.5999999999999</v>
      </c>
      <c r="I327" s="5">
        <v>0</v>
      </c>
      <c r="J327" s="5">
        <v>0</v>
      </c>
      <c r="K327" s="5">
        <v>0</v>
      </c>
      <c r="L327" s="5">
        <v>0</v>
      </c>
      <c r="M327" s="5">
        <v>3.4</v>
      </c>
      <c r="N327">
        <v>232</v>
      </c>
      <c r="O327">
        <v>1088</v>
      </c>
      <c r="P327">
        <v>0.1</v>
      </c>
      <c r="Q327">
        <v>0.4</v>
      </c>
      <c r="R327" s="54">
        <v>0.22083333333333299</v>
      </c>
      <c r="T327" s="91"/>
      <c r="U327" s="94"/>
      <c r="V327" s="90" t="str">
        <f t="shared" si="6"/>
        <v/>
      </c>
      <c r="W327" s="94"/>
      <c r="X327" s="91"/>
      <c r="Z327" s="5"/>
      <c r="AA327"/>
      <c r="AC327" s="373"/>
      <c r="AD327" s="54">
        <v>0.22083333333333299</v>
      </c>
      <c r="AK327" s="307"/>
      <c r="AL327" s="5">
        <v>10.9</v>
      </c>
      <c r="AM327" s="5">
        <v>92</v>
      </c>
      <c r="AN327" s="5">
        <v>9.6999999999999993</v>
      </c>
      <c r="AO327" s="5">
        <v>10.9</v>
      </c>
      <c r="AP327" s="5">
        <v>2.2000000000000002</v>
      </c>
      <c r="AQ327" s="5">
        <v>4.7</v>
      </c>
      <c r="AR327" s="5">
        <v>1026.0999999999999</v>
      </c>
      <c r="AS327" s="5">
        <v>0</v>
      </c>
      <c r="AT327" s="5">
        <v>0</v>
      </c>
      <c r="AU327" s="5">
        <v>0</v>
      </c>
      <c r="AZ327">
        <v>11</v>
      </c>
      <c r="BA327">
        <v>11.1</v>
      </c>
      <c r="BB327" s="55">
        <v>0.22083333333333299</v>
      </c>
    </row>
    <row r="328" spans="2:54" x14ac:dyDescent="0.25">
      <c r="B328" s="5">
        <v>1</v>
      </c>
      <c r="C328" s="5">
        <v>91</v>
      </c>
      <c r="D328" s="5">
        <v>-0.3</v>
      </c>
      <c r="E328" s="5">
        <v>1</v>
      </c>
      <c r="F328" s="5">
        <v>2.5</v>
      </c>
      <c r="G328" s="5">
        <v>3.2</v>
      </c>
      <c r="H328" s="5">
        <v>1028.5</v>
      </c>
      <c r="I328" s="5">
        <v>0</v>
      </c>
      <c r="J328" s="5">
        <v>0</v>
      </c>
      <c r="K328" s="5">
        <v>0</v>
      </c>
      <c r="L328" s="5">
        <v>0</v>
      </c>
      <c r="M328" s="5">
        <v>3.4</v>
      </c>
      <c r="N328">
        <v>232</v>
      </c>
      <c r="O328">
        <v>1088</v>
      </c>
      <c r="P328">
        <v>0.2</v>
      </c>
      <c r="Q328">
        <v>0.4</v>
      </c>
      <c r="R328" s="54">
        <v>0.22152777777777799</v>
      </c>
      <c r="T328" s="91"/>
      <c r="U328" s="94"/>
      <c r="V328" s="90" t="str">
        <f t="shared" si="6"/>
        <v/>
      </c>
      <c r="W328" s="94"/>
      <c r="X328" s="91"/>
      <c r="Z328" s="5"/>
      <c r="AA328"/>
      <c r="AC328" s="373"/>
      <c r="AD328" s="54">
        <v>0.22152777777777799</v>
      </c>
      <c r="AK328" s="307"/>
      <c r="AL328" s="5">
        <v>10.9</v>
      </c>
      <c r="AM328" s="5">
        <v>92</v>
      </c>
      <c r="AN328" s="5">
        <v>9.6999999999999993</v>
      </c>
      <c r="AO328" s="5">
        <v>10.9</v>
      </c>
      <c r="AP328" s="5">
        <v>2.2000000000000002</v>
      </c>
      <c r="AQ328" s="5">
        <v>2.5</v>
      </c>
      <c r="AR328" s="5">
        <v>1026.4000000000001</v>
      </c>
      <c r="AS328" s="5">
        <v>0</v>
      </c>
      <c r="AT328" s="5">
        <v>0</v>
      </c>
      <c r="AU328" s="5">
        <v>0</v>
      </c>
      <c r="AZ328">
        <v>11</v>
      </c>
      <c r="BA328">
        <v>11.1</v>
      </c>
      <c r="BB328" s="55">
        <v>0.22152777777777799</v>
      </c>
    </row>
    <row r="329" spans="2:54" x14ac:dyDescent="0.25">
      <c r="B329" s="5">
        <v>1</v>
      </c>
      <c r="C329" s="5">
        <v>91</v>
      </c>
      <c r="D329" s="5">
        <v>-0.3</v>
      </c>
      <c r="E329" s="5">
        <v>1</v>
      </c>
      <c r="F329" s="5">
        <v>4</v>
      </c>
      <c r="G329" s="5">
        <v>4.3</v>
      </c>
      <c r="H329" s="5">
        <v>1028.4000000000001</v>
      </c>
      <c r="I329" s="5">
        <v>0</v>
      </c>
      <c r="J329" s="5">
        <v>0</v>
      </c>
      <c r="K329" s="5">
        <v>0</v>
      </c>
      <c r="L329" s="5">
        <v>0</v>
      </c>
      <c r="M329" s="5">
        <v>3.4</v>
      </c>
      <c r="N329">
        <v>232</v>
      </c>
      <c r="O329">
        <v>1088</v>
      </c>
      <c r="P329">
        <v>0.3</v>
      </c>
      <c r="Q329">
        <v>0.5</v>
      </c>
      <c r="R329" s="54">
        <v>0.22222222222222199</v>
      </c>
      <c r="T329" s="91"/>
      <c r="U329" s="94"/>
      <c r="V329" s="90" t="str">
        <f t="shared" si="6"/>
        <v/>
      </c>
      <c r="W329" s="94"/>
      <c r="X329" s="91"/>
      <c r="Z329" s="5"/>
      <c r="AA329"/>
      <c r="AC329" s="373"/>
      <c r="AD329" s="54">
        <v>0.22222222222222199</v>
      </c>
      <c r="AK329" s="307"/>
      <c r="AL329" s="5">
        <v>10.9</v>
      </c>
      <c r="AM329" s="5">
        <v>92</v>
      </c>
      <c r="AN329" s="5">
        <v>9.6999999999999993</v>
      </c>
      <c r="AO329" s="5">
        <v>10.9</v>
      </c>
      <c r="AP329" s="5">
        <v>2.9</v>
      </c>
      <c r="AQ329" s="5">
        <v>2.9</v>
      </c>
      <c r="AR329" s="5">
        <v>1026.5999999999999</v>
      </c>
      <c r="AS329" s="5">
        <v>0</v>
      </c>
      <c r="AT329" s="5">
        <v>0</v>
      </c>
      <c r="AU329" s="5">
        <v>0</v>
      </c>
      <c r="AZ329">
        <v>11</v>
      </c>
      <c r="BA329">
        <v>11.1</v>
      </c>
      <c r="BB329" s="55">
        <v>0.22222222222222199</v>
      </c>
    </row>
    <row r="330" spans="2:54" x14ac:dyDescent="0.25">
      <c r="B330" s="5">
        <v>1.1000000000000001</v>
      </c>
      <c r="C330" s="5">
        <v>91</v>
      </c>
      <c r="D330" s="5">
        <v>-0.2</v>
      </c>
      <c r="E330" s="5">
        <v>1.1000000000000001</v>
      </c>
      <c r="F330" s="5">
        <v>4.3</v>
      </c>
      <c r="G330" s="5">
        <v>5.8</v>
      </c>
      <c r="H330" s="5">
        <v>1028.4000000000001</v>
      </c>
      <c r="I330" s="5">
        <v>0</v>
      </c>
      <c r="J330" s="5">
        <v>0</v>
      </c>
      <c r="K330" s="5">
        <v>0</v>
      </c>
      <c r="L330" s="5">
        <v>0</v>
      </c>
      <c r="M330" s="5">
        <v>3.4</v>
      </c>
      <c r="N330">
        <v>232</v>
      </c>
      <c r="O330">
        <v>1088</v>
      </c>
      <c r="P330">
        <v>0.3</v>
      </c>
      <c r="Q330">
        <v>0.5</v>
      </c>
      <c r="R330" s="54">
        <v>0.22291666666666701</v>
      </c>
      <c r="T330" s="91"/>
      <c r="U330" s="94"/>
      <c r="V330" s="90" t="str">
        <f t="shared" si="6"/>
        <v/>
      </c>
      <c r="W330" s="94"/>
      <c r="X330" s="91"/>
      <c r="Z330" s="5"/>
      <c r="AA330"/>
      <c r="AC330" s="373"/>
      <c r="AD330" s="54">
        <v>0.22291666666666701</v>
      </c>
      <c r="AK330" s="307"/>
      <c r="AL330" s="5">
        <v>10.9</v>
      </c>
      <c r="AM330" s="5">
        <v>92</v>
      </c>
      <c r="AN330" s="5">
        <v>9.6999999999999993</v>
      </c>
      <c r="AO330" s="5">
        <v>10.9</v>
      </c>
      <c r="AP330" s="5">
        <v>2.9</v>
      </c>
      <c r="AQ330" s="5">
        <v>4</v>
      </c>
      <c r="AR330" s="5">
        <v>1026.3</v>
      </c>
      <c r="AS330" s="5">
        <v>0</v>
      </c>
      <c r="AT330" s="5">
        <v>0</v>
      </c>
      <c r="AU330" s="5">
        <v>0</v>
      </c>
      <c r="AZ330">
        <v>11</v>
      </c>
      <c r="BA330">
        <v>11.1</v>
      </c>
      <c r="BB330" s="55">
        <v>0.22291666666666701</v>
      </c>
    </row>
    <row r="331" spans="2:54" x14ac:dyDescent="0.25">
      <c r="B331" s="5">
        <v>1.1000000000000001</v>
      </c>
      <c r="C331" s="5">
        <v>91</v>
      </c>
      <c r="D331" s="5">
        <v>-0.2</v>
      </c>
      <c r="E331" s="5">
        <v>1.1000000000000001</v>
      </c>
      <c r="F331" s="5">
        <v>2.9</v>
      </c>
      <c r="G331" s="5">
        <v>5</v>
      </c>
      <c r="H331" s="5">
        <v>1028.4000000000001</v>
      </c>
      <c r="I331" s="5">
        <v>0</v>
      </c>
      <c r="J331" s="5">
        <v>0</v>
      </c>
      <c r="K331" s="5">
        <v>0</v>
      </c>
      <c r="L331" s="5">
        <v>0</v>
      </c>
      <c r="M331" s="5">
        <v>3.4</v>
      </c>
      <c r="N331">
        <v>232</v>
      </c>
      <c r="O331">
        <v>1088</v>
      </c>
      <c r="P331">
        <v>0.4</v>
      </c>
      <c r="Q331">
        <v>0.6</v>
      </c>
      <c r="R331" s="54">
        <v>0.22361111111111101</v>
      </c>
      <c r="T331" s="91"/>
      <c r="U331" s="94"/>
      <c r="V331" s="90" t="str">
        <f t="shared" ref="V331:V394" si="7">IF($K331&gt;0,1,"")</f>
        <v/>
      </c>
      <c r="W331" s="94"/>
      <c r="X331" s="91"/>
      <c r="Z331" s="5"/>
      <c r="AA331"/>
      <c r="AC331" s="373"/>
      <c r="AD331" s="54">
        <v>0.22361111111111101</v>
      </c>
      <c r="AK331" s="307"/>
      <c r="AL331" s="5">
        <v>10.9</v>
      </c>
      <c r="AM331" s="5">
        <v>92</v>
      </c>
      <c r="AN331" s="5">
        <v>9.6999999999999993</v>
      </c>
      <c r="AO331" s="5">
        <v>10.9</v>
      </c>
      <c r="AP331" s="5">
        <v>2.5</v>
      </c>
      <c r="AQ331" s="5">
        <v>3.2</v>
      </c>
      <c r="AR331" s="5">
        <v>1026.2</v>
      </c>
      <c r="AS331" s="5">
        <v>0</v>
      </c>
      <c r="AT331" s="5">
        <v>0</v>
      </c>
      <c r="AU331" s="5">
        <v>0</v>
      </c>
      <c r="AZ331">
        <v>11</v>
      </c>
      <c r="BA331">
        <v>11.1</v>
      </c>
      <c r="BB331" s="55">
        <v>0.22361111111111101</v>
      </c>
    </row>
    <row r="332" spans="2:54" x14ac:dyDescent="0.25">
      <c r="B332" s="5">
        <v>1.1000000000000001</v>
      </c>
      <c r="C332" s="5">
        <v>91</v>
      </c>
      <c r="D332" s="5">
        <v>-0.2</v>
      </c>
      <c r="E332" s="5">
        <v>1.1000000000000001</v>
      </c>
      <c r="F332" s="5">
        <v>4</v>
      </c>
      <c r="G332" s="5">
        <v>5</v>
      </c>
      <c r="H332" s="5">
        <v>1028.5999999999999</v>
      </c>
      <c r="I332" s="5">
        <v>0</v>
      </c>
      <c r="J332" s="5">
        <v>0</v>
      </c>
      <c r="K332" s="5">
        <v>0</v>
      </c>
      <c r="L332" s="5">
        <v>0</v>
      </c>
      <c r="M332" s="5">
        <v>3.4</v>
      </c>
      <c r="N332">
        <v>232</v>
      </c>
      <c r="O332">
        <v>1088</v>
      </c>
      <c r="P332">
        <v>0.4</v>
      </c>
      <c r="Q332">
        <v>0.6</v>
      </c>
      <c r="R332" s="54">
        <v>0.22430555555555601</v>
      </c>
      <c r="T332" s="91"/>
      <c r="U332" s="94"/>
      <c r="V332" s="90" t="str">
        <f t="shared" si="7"/>
        <v/>
      </c>
      <c r="W332" s="94"/>
      <c r="X332" s="91"/>
      <c r="Z332" s="5"/>
      <c r="AA332"/>
      <c r="AC332" s="373"/>
      <c r="AD332" s="54">
        <v>0.22430555555555601</v>
      </c>
      <c r="AK332" s="307"/>
      <c r="AL332" s="5">
        <v>10.9</v>
      </c>
      <c r="AM332" s="5">
        <v>92</v>
      </c>
      <c r="AN332" s="5">
        <v>9.6999999999999993</v>
      </c>
      <c r="AO332" s="5">
        <v>10.9</v>
      </c>
      <c r="AP332" s="5">
        <v>2.5</v>
      </c>
      <c r="AQ332" s="5">
        <v>3.2</v>
      </c>
      <c r="AR332" s="5">
        <v>1026.5</v>
      </c>
      <c r="AS332" s="5">
        <v>0</v>
      </c>
      <c r="AT332" s="5">
        <v>0</v>
      </c>
      <c r="AU332" s="5">
        <v>0</v>
      </c>
      <c r="AZ332">
        <v>11</v>
      </c>
      <c r="BA332">
        <v>11.1</v>
      </c>
      <c r="BB332" s="55">
        <v>0.22430555555555601</v>
      </c>
    </row>
    <row r="333" spans="2:54" x14ac:dyDescent="0.25">
      <c r="B333" s="5">
        <v>1.1000000000000001</v>
      </c>
      <c r="C333" s="5">
        <v>91</v>
      </c>
      <c r="D333" s="5">
        <v>-0.2</v>
      </c>
      <c r="E333" s="5">
        <v>1.1000000000000001</v>
      </c>
      <c r="F333" s="5">
        <v>3.2</v>
      </c>
      <c r="G333" s="5">
        <v>5.4</v>
      </c>
      <c r="H333" s="5">
        <v>1028.3</v>
      </c>
      <c r="I333" s="5">
        <v>0</v>
      </c>
      <c r="J333" s="5">
        <v>0</v>
      </c>
      <c r="K333" s="5">
        <v>0</v>
      </c>
      <c r="L333" s="5">
        <v>0</v>
      </c>
      <c r="M333" s="5">
        <v>3.4</v>
      </c>
      <c r="N333">
        <v>232</v>
      </c>
      <c r="O333">
        <v>1088</v>
      </c>
      <c r="P333">
        <v>0.5</v>
      </c>
      <c r="Q333">
        <v>0.7</v>
      </c>
      <c r="R333" s="54">
        <v>0.22500000000000001</v>
      </c>
      <c r="T333" s="91"/>
      <c r="U333" s="94"/>
      <c r="V333" s="90" t="str">
        <f t="shared" si="7"/>
        <v/>
      </c>
      <c r="W333" s="94"/>
      <c r="X333" s="91"/>
      <c r="Z333" s="5"/>
      <c r="AA333"/>
      <c r="AC333" s="373"/>
      <c r="AD333" s="54">
        <v>0.22500000000000001</v>
      </c>
      <c r="AK333" s="307"/>
      <c r="AL333" s="5">
        <v>10.9</v>
      </c>
      <c r="AM333" s="5">
        <v>92</v>
      </c>
      <c r="AN333" s="5">
        <v>9.6999999999999993</v>
      </c>
      <c r="AO333" s="5">
        <v>10.9</v>
      </c>
      <c r="AP333" s="5">
        <v>4.3</v>
      </c>
      <c r="AQ333" s="5">
        <v>4.7</v>
      </c>
      <c r="AR333" s="5">
        <v>1026.4000000000001</v>
      </c>
      <c r="AS333" s="5">
        <v>0</v>
      </c>
      <c r="AT333" s="5">
        <v>0</v>
      </c>
      <c r="AU333" s="5">
        <v>0</v>
      </c>
      <c r="AZ333">
        <v>11</v>
      </c>
      <c r="BA333">
        <v>11.1</v>
      </c>
      <c r="BB333" s="55">
        <v>0.22500000000000001</v>
      </c>
    </row>
    <row r="334" spans="2:54" x14ac:dyDescent="0.25">
      <c r="B334" s="5">
        <v>1.2</v>
      </c>
      <c r="C334" s="5">
        <v>91</v>
      </c>
      <c r="D334" s="5">
        <v>-0.1</v>
      </c>
      <c r="E334" s="5">
        <v>1.2</v>
      </c>
      <c r="F334" s="5">
        <v>2.5</v>
      </c>
      <c r="G334" s="5">
        <v>4.3</v>
      </c>
      <c r="H334" s="5">
        <v>1028.5</v>
      </c>
      <c r="I334" s="5">
        <v>0</v>
      </c>
      <c r="J334" s="5">
        <v>0</v>
      </c>
      <c r="K334" s="5">
        <v>0</v>
      </c>
      <c r="L334" s="5">
        <v>0</v>
      </c>
      <c r="M334" s="5">
        <v>3.4</v>
      </c>
      <c r="N334">
        <v>232</v>
      </c>
      <c r="O334">
        <v>1088</v>
      </c>
      <c r="P334">
        <v>0.5</v>
      </c>
      <c r="Q334">
        <v>0.7</v>
      </c>
      <c r="R334" s="54">
        <v>0.225694444444444</v>
      </c>
      <c r="T334" s="91"/>
      <c r="U334" s="94"/>
      <c r="V334" s="90" t="str">
        <f t="shared" si="7"/>
        <v/>
      </c>
      <c r="W334" s="94"/>
      <c r="X334" s="91"/>
      <c r="Z334" s="5"/>
      <c r="AA334"/>
      <c r="AC334" s="373"/>
      <c r="AD334" s="54">
        <v>0.225694444444444</v>
      </c>
      <c r="AK334" s="307"/>
      <c r="AL334" s="5">
        <v>10.9</v>
      </c>
      <c r="AM334" s="5">
        <v>92</v>
      </c>
      <c r="AN334" s="5">
        <v>9.6999999999999993</v>
      </c>
      <c r="AO334" s="5">
        <v>10.9</v>
      </c>
      <c r="AP334" s="5">
        <v>2.9</v>
      </c>
      <c r="AQ334" s="5">
        <v>5</v>
      </c>
      <c r="AR334" s="5">
        <v>1026.5999999999999</v>
      </c>
      <c r="AS334" s="5">
        <v>0</v>
      </c>
      <c r="AT334" s="5">
        <v>0</v>
      </c>
      <c r="AU334" s="5">
        <v>0</v>
      </c>
      <c r="AZ334">
        <v>11</v>
      </c>
      <c r="BA334">
        <v>11.1</v>
      </c>
      <c r="BB334" s="55">
        <v>0.225694444444444</v>
      </c>
    </row>
    <row r="335" spans="2:54" x14ac:dyDescent="0.25">
      <c r="B335" s="5">
        <v>1.2</v>
      </c>
      <c r="C335" s="5">
        <v>91</v>
      </c>
      <c r="D335" s="5">
        <v>-0.1</v>
      </c>
      <c r="E335" s="5">
        <v>1.2</v>
      </c>
      <c r="F335" s="5">
        <v>0</v>
      </c>
      <c r="G335" s="5">
        <v>4.7</v>
      </c>
      <c r="H335" s="5">
        <v>1028.5</v>
      </c>
      <c r="I335" s="5">
        <v>0</v>
      </c>
      <c r="J335" s="5">
        <v>0</v>
      </c>
      <c r="K335" s="5">
        <v>0</v>
      </c>
      <c r="L335" s="5">
        <v>0</v>
      </c>
      <c r="M335" s="5">
        <v>3.4</v>
      </c>
      <c r="N335">
        <v>232</v>
      </c>
      <c r="O335">
        <v>1088</v>
      </c>
      <c r="P335">
        <v>0.6</v>
      </c>
      <c r="Q335">
        <v>0.7</v>
      </c>
      <c r="R335" s="54">
        <v>0.226388888888889</v>
      </c>
      <c r="T335" s="91"/>
      <c r="U335" s="94"/>
      <c r="V335" s="90" t="str">
        <f t="shared" si="7"/>
        <v/>
      </c>
      <c r="W335" s="94"/>
      <c r="X335" s="91"/>
      <c r="Z335" s="5"/>
      <c r="AA335"/>
      <c r="AC335" s="373"/>
      <c r="AD335" s="54">
        <v>0.226388888888889</v>
      </c>
      <c r="AK335" s="307"/>
      <c r="AL335" s="5">
        <v>10.9</v>
      </c>
      <c r="AM335" s="5">
        <v>92</v>
      </c>
      <c r="AN335" s="5">
        <v>9.6999999999999993</v>
      </c>
      <c r="AO335" s="5">
        <v>10.9</v>
      </c>
      <c r="AP335" s="5">
        <v>3.2</v>
      </c>
      <c r="AQ335" s="5">
        <v>4.7</v>
      </c>
      <c r="AR335" s="5">
        <v>1026.4000000000001</v>
      </c>
      <c r="AS335" s="5">
        <v>0</v>
      </c>
      <c r="AT335" s="5">
        <v>0</v>
      </c>
      <c r="AU335" s="5">
        <v>0</v>
      </c>
      <c r="AZ335">
        <v>11</v>
      </c>
      <c r="BA335">
        <v>11.1</v>
      </c>
      <c r="BB335" s="55">
        <v>0.226388888888889</v>
      </c>
    </row>
    <row r="336" spans="2:54" x14ac:dyDescent="0.25">
      <c r="B336" s="5">
        <v>1.2</v>
      </c>
      <c r="C336" s="5">
        <v>91</v>
      </c>
      <c r="D336" s="5">
        <v>-0.1</v>
      </c>
      <c r="E336" s="5">
        <v>1.2</v>
      </c>
      <c r="F336" s="5">
        <v>4</v>
      </c>
      <c r="G336" s="5">
        <v>4</v>
      </c>
      <c r="H336" s="5">
        <v>1028.5999999999999</v>
      </c>
      <c r="I336" s="5">
        <v>0</v>
      </c>
      <c r="J336" s="5">
        <v>0</v>
      </c>
      <c r="K336" s="5">
        <v>0</v>
      </c>
      <c r="L336" s="5">
        <v>0</v>
      </c>
      <c r="M336" s="5">
        <v>3.4</v>
      </c>
      <c r="N336">
        <v>232</v>
      </c>
      <c r="O336">
        <v>1088</v>
      </c>
      <c r="P336">
        <v>0.6</v>
      </c>
      <c r="Q336">
        <v>0.8</v>
      </c>
      <c r="R336" s="54">
        <v>0.227083333333333</v>
      </c>
      <c r="T336" s="91"/>
      <c r="U336" s="94"/>
      <c r="V336" s="90" t="str">
        <f t="shared" si="7"/>
        <v/>
      </c>
      <c r="W336" s="94"/>
      <c r="X336" s="91"/>
      <c r="Z336" s="5"/>
      <c r="AA336"/>
      <c r="AC336" s="373"/>
      <c r="AD336" s="54">
        <v>0.227083333333333</v>
      </c>
      <c r="AK336" s="307"/>
      <c r="AL336" s="5">
        <v>10.9</v>
      </c>
      <c r="AM336" s="5">
        <v>92</v>
      </c>
      <c r="AN336" s="5">
        <v>9.6999999999999993</v>
      </c>
      <c r="AO336" s="5">
        <v>10.9</v>
      </c>
      <c r="AP336" s="5">
        <v>0</v>
      </c>
      <c r="AQ336" s="5">
        <v>2.5</v>
      </c>
      <c r="AR336" s="5">
        <v>1026.3</v>
      </c>
      <c r="AS336" s="5">
        <v>0</v>
      </c>
      <c r="AT336" s="5">
        <v>0</v>
      </c>
      <c r="AU336" s="5">
        <v>0</v>
      </c>
      <c r="AZ336">
        <v>11</v>
      </c>
      <c r="BA336">
        <v>11.1</v>
      </c>
      <c r="BB336" s="55">
        <v>0.227083333333333</v>
      </c>
    </row>
    <row r="337" spans="2:54" x14ac:dyDescent="0.25">
      <c r="B337" s="5">
        <v>1.2</v>
      </c>
      <c r="C337" s="5">
        <v>91</v>
      </c>
      <c r="D337" s="5">
        <v>-0.1</v>
      </c>
      <c r="E337" s="5">
        <v>1.2</v>
      </c>
      <c r="F337" s="5">
        <v>2.2000000000000002</v>
      </c>
      <c r="G337" s="5">
        <v>3.6</v>
      </c>
      <c r="H337" s="5">
        <v>1028.5</v>
      </c>
      <c r="I337" s="5">
        <v>0</v>
      </c>
      <c r="J337" s="5">
        <v>0</v>
      </c>
      <c r="K337" s="5">
        <v>0</v>
      </c>
      <c r="L337" s="5">
        <v>0</v>
      </c>
      <c r="M337" s="5">
        <v>3.4</v>
      </c>
      <c r="N337">
        <v>232</v>
      </c>
      <c r="O337">
        <v>1088</v>
      </c>
      <c r="P337">
        <v>0.6</v>
      </c>
      <c r="Q337">
        <v>0.8</v>
      </c>
      <c r="R337" s="54">
        <v>0.227777777777778</v>
      </c>
      <c r="T337" s="91"/>
      <c r="U337" s="94"/>
      <c r="V337" s="90" t="str">
        <f t="shared" si="7"/>
        <v/>
      </c>
      <c r="W337" s="94"/>
      <c r="X337" s="91"/>
      <c r="Z337" s="5"/>
      <c r="AA337"/>
      <c r="AC337" s="373"/>
      <c r="AD337" s="54">
        <v>0.227777777777778</v>
      </c>
      <c r="AK337" s="307"/>
      <c r="AL337" s="5">
        <v>10.9</v>
      </c>
      <c r="AM337" s="5">
        <v>92</v>
      </c>
      <c r="AN337" s="5">
        <v>9.6999999999999993</v>
      </c>
      <c r="AO337" s="5">
        <v>10.9</v>
      </c>
      <c r="AP337" s="5">
        <v>0</v>
      </c>
      <c r="AQ337" s="5">
        <v>2.2000000000000002</v>
      </c>
      <c r="AR337" s="5">
        <v>1026.4000000000001</v>
      </c>
      <c r="AS337" s="5">
        <v>0</v>
      </c>
      <c r="AT337" s="5">
        <v>0</v>
      </c>
      <c r="AU337" s="5">
        <v>0</v>
      </c>
      <c r="AZ337">
        <v>11</v>
      </c>
      <c r="BA337">
        <v>11.1</v>
      </c>
      <c r="BB337" s="55">
        <v>0.227777777777778</v>
      </c>
    </row>
    <row r="338" spans="2:54" x14ac:dyDescent="0.25">
      <c r="B338" s="5">
        <v>1.2</v>
      </c>
      <c r="C338" s="5">
        <v>91</v>
      </c>
      <c r="D338" s="5">
        <v>-0.1</v>
      </c>
      <c r="E338" s="5">
        <v>1.2</v>
      </c>
      <c r="F338" s="5">
        <v>2.5</v>
      </c>
      <c r="G338" s="5">
        <v>5</v>
      </c>
      <c r="H338" s="5">
        <v>1028.7</v>
      </c>
      <c r="I338" s="5">
        <v>0</v>
      </c>
      <c r="J338" s="5">
        <v>0</v>
      </c>
      <c r="K338" s="5">
        <v>0</v>
      </c>
      <c r="L338" s="5">
        <v>0</v>
      </c>
      <c r="M338" s="5">
        <v>3.4</v>
      </c>
      <c r="N338">
        <v>232</v>
      </c>
      <c r="O338">
        <v>1088</v>
      </c>
      <c r="P338">
        <v>0.7</v>
      </c>
      <c r="Q338">
        <v>0.9</v>
      </c>
      <c r="R338" s="54">
        <v>0.22847222222222199</v>
      </c>
      <c r="T338" s="91"/>
      <c r="U338" s="94"/>
      <c r="V338" s="90" t="str">
        <f t="shared" si="7"/>
        <v/>
      </c>
      <c r="W338" s="94"/>
      <c r="X338" s="91"/>
      <c r="Z338" s="5"/>
      <c r="AA338"/>
      <c r="AC338" s="373"/>
      <c r="AD338" s="54">
        <v>0.22847222222222199</v>
      </c>
      <c r="AK338" s="307"/>
      <c r="AL338" s="5">
        <v>10.9</v>
      </c>
      <c r="AM338" s="5">
        <v>92</v>
      </c>
      <c r="AN338" s="5">
        <v>9.6999999999999993</v>
      </c>
      <c r="AO338" s="5">
        <v>10.9</v>
      </c>
      <c r="AP338" s="5">
        <v>2.2000000000000002</v>
      </c>
      <c r="AQ338" s="5">
        <v>2.5</v>
      </c>
      <c r="AR338" s="5">
        <v>1026.5999999999999</v>
      </c>
      <c r="AS338" s="5">
        <v>0</v>
      </c>
      <c r="AT338" s="5">
        <v>0</v>
      </c>
      <c r="AU338" s="5">
        <v>0</v>
      </c>
      <c r="AZ338">
        <v>11</v>
      </c>
      <c r="BA338">
        <v>11.1</v>
      </c>
      <c r="BB338" s="55">
        <v>0.22847222222222199</v>
      </c>
    </row>
    <row r="339" spans="2:54" x14ac:dyDescent="0.25">
      <c r="B339" s="5">
        <v>1.2</v>
      </c>
      <c r="C339" s="5">
        <v>91</v>
      </c>
      <c r="D339" s="5">
        <v>-0.1</v>
      </c>
      <c r="E339" s="5">
        <v>1.2</v>
      </c>
      <c r="F339" s="5">
        <v>4.3</v>
      </c>
      <c r="G339" s="5">
        <v>4.3</v>
      </c>
      <c r="H339" s="5">
        <v>1028.3</v>
      </c>
      <c r="I339" s="5">
        <v>0</v>
      </c>
      <c r="J339" s="5">
        <v>0</v>
      </c>
      <c r="K339" s="5">
        <v>0</v>
      </c>
      <c r="L339" s="5">
        <v>0</v>
      </c>
      <c r="M339" s="5">
        <v>3.4</v>
      </c>
      <c r="N339">
        <v>232</v>
      </c>
      <c r="O339">
        <v>1088</v>
      </c>
      <c r="P339">
        <v>0.7</v>
      </c>
      <c r="Q339">
        <v>0.9</v>
      </c>
      <c r="R339" s="54">
        <v>0.22916666666666699</v>
      </c>
      <c r="T339" s="91"/>
      <c r="U339" s="94"/>
      <c r="V339" s="90" t="str">
        <f t="shared" si="7"/>
        <v/>
      </c>
      <c r="W339" s="94"/>
      <c r="X339" s="91"/>
      <c r="Z339" s="5"/>
      <c r="AA339"/>
      <c r="AC339" s="373"/>
      <c r="AD339" s="54">
        <v>0.22916666666666699</v>
      </c>
      <c r="AK339" s="307"/>
      <c r="AL339" s="5">
        <v>10.9</v>
      </c>
      <c r="AM339" s="5">
        <v>92</v>
      </c>
      <c r="AN339" s="5">
        <v>9.6999999999999993</v>
      </c>
      <c r="AO339" s="5">
        <v>10.9</v>
      </c>
      <c r="AP339" s="5">
        <v>0</v>
      </c>
      <c r="AQ339" s="5">
        <v>2.2000000000000002</v>
      </c>
      <c r="AR339" s="5">
        <v>1026.3</v>
      </c>
      <c r="AS339" s="5">
        <v>0</v>
      </c>
      <c r="AT339" s="5">
        <v>0</v>
      </c>
      <c r="AU339" s="5">
        <v>0</v>
      </c>
      <c r="AZ339">
        <v>11</v>
      </c>
      <c r="BA339">
        <v>11.1</v>
      </c>
      <c r="BB339" s="55">
        <v>0.22916666666666699</v>
      </c>
    </row>
    <row r="340" spans="2:54" x14ac:dyDescent="0.25">
      <c r="B340" s="5">
        <v>1.3</v>
      </c>
      <c r="C340" s="5">
        <v>91</v>
      </c>
      <c r="D340" s="5">
        <v>0</v>
      </c>
      <c r="E340" s="5">
        <v>1.3</v>
      </c>
      <c r="F340" s="5">
        <v>2.5</v>
      </c>
      <c r="G340" s="5">
        <v>4.7</v>
      </c>
      <c r="H340" s="5">
        <v>1028.5999999999999</v>
      </c>
      <c r="I340" s="5">
        <v>0</v>
      </c>
      <c r="J340" s="5">
        <v>0</v>
      </c>
      <c r="K340" s="5">
        <v>0</v>
      </c>
      <c r="L340" s="5">
        <v>0</v>
      </c>
      <c r="M340" s="5">
        <v>3.4</v>
      </c>
      <c r="N340">
        <v>232</v>
      </c>
      <c r="O340">
        <v>1088</v>
      </c>
      <c r="P340">
        <v>0.8</v>
      </c>
      <c r="Q340">
        <v>0.9</v>
      </c>
      <c r="R340" s="54">
        <v>0.22986111111111099</v>
      </c>
      <c r="T340" s="91"/>
      <c r="U340" s="94"/>
      <c r="V340" s="90" t="str">
        <f t="shared" si="7"/>
        <v/>
      </c>
      <c r="W340" s="94"/>
      <c r="X340" s="91"/>
      <c r="Z340" s="5"/>
      <c r="AA340"/>
      <c r="AC340" s="373"/>
      <c r="AD340" s="54">
        <v>0.22986111111111099</v>
      </c>
      <c r="AK340" s="307"/>
      <c r="AL340" s="5">
        <v>10.9</v>
      </c>
      <c r="AM340" s="5">
        <v>92</v>
      </c>
      <c r="AN340" s="5">
        <v>9.6999999999999993</v>
      </c>
      <c r="AO340" s="5">
        <v>10.9</v>
      </c>
      <c r="AP340" s="5">
        <v>0</v>
      </c>
      <c r="AQ340" s="5">
        <v>0</v>
      </c>
      <c r="AR340" s="5">
        <v>1026.5</v>
      </c>
      <c r="AS340" s="5">
        <v>0</v>
      </c>
      <c r="AT340" s="5">
        <v>0</v>
      </c>
      <c r="AU340" s="5">
        <v>0</v>
      </c>
      <c r="AZ340">
        <v>11</v>
      </c>
      <c r="BA340">
        <v>11.1</v>
      </c>
      <c r="BB340" s="55">
        <v>0.22986111111111099</v>
      </c>
    </row>
    <row r="341" spans="2:54" x14ac:dyDescent="0.25">
      <c r="B341" s="5">
        <v>1.3</v>
      </c>
      <c r="C341" s="5">
        <v>91</v>
      </c>
      <c r="D341" s="5">
        <v>0</v>
      </c>
      <c r="E341" s="5">
        <v>1.3</v>
      </c>
      <c r="F341" s="5">
        <v>0</v>
      </c>
      <c r="G341" s="5">
        <v>2.9</v>
      </c>
      <c r="H341" s="5">
        <v>1028.5999999999999</v>
      </c>
      <c r="I341" s="5">
        <v>0</v>
      </c>
      <c r="J341" s="5">
        <v>0</v>
      </c>
      <c r="K341" s="5">
        <v>0</v>
      </c>
      <c r="L341" s="5">
        <v>0</v>
      </c>
      <c r="M341" s="5">
        <v>3.4</v>
      </c>
      <c r="N341">
        <v>232</v>
      </c>
      <c r="O341">
        <v>1088</v>
      </c>
      <c r="P341">
        <v>0.8</v>
      </c>
      <c r="Q341">
        <v>0.9</v>
      </c>
      <c r="R341" s="54">
        <v>0.23055555555555601</v>
      </c>
      <c r="T341" s="91"/>
      <c r="U341" s="94"/>
      <c r="V341" s="90" t="str">
        <f t="shared" si="7"/>
        <v/>
      </c>
      <c r="W341" s="94"/>
      <c r="X341" s="91"/>
      <c r="Z341" s="5"/>
      <c r="AA341"/>
      <c r="AC341" s="373"/>
      <c r="AD341" s="54">
        <v>0.23055555555555601</v>
      </c>
      <c r="AK341" s="307"/>
      <c r="AL341" s="5">
        <v>10.9</v>
      </c>
      <c r="AM341" s="5">
        <v>92</v>
      </c>
      <c r="AN341" s="5">
        <v>9.6999999999999993</v>
      </c>
      <c r="AO341" s="5">
        <v>10.9</v>
      </c>
      <c r="AP341" s="5">
        <v>0</v>
      </c>
      <c r="AQ341" s="5">
        <v>4</v>
      </c>
      <c r="AR341" s="5">
        <v>1026.3</v>
      </c>
      <c r="AS341" s="5">
        <v>0</v>
      </c>
      <c r="AT341" s="5">
        <v>0</v>
      </c>
      <c r="AU341" s="5">
        <v>0</v>
      </c>
      <c r="AZ341">
        <v>11</v>
      </c>
      <c r="BA341">
        <v>11.1</v>
      </c>
      <c r="BB341" s="55">
        <v>0.23055555555555601</v>
      </c>
    </row>
    <row r="342" spans="2:54" x14ac:dyDescent="0.25">
      <c r="B342" s="5">
        <v>1.3</v>
      </c>
      <c r="C342" s="5">
        <v>91</v>
      </c>
      <c r="D342" s="5">
        <v>0</v>
      </c>
      <c r="E342" s="5">
        <v>1.3</v>
      </c>
      <c r="F342" s="5">
        <v>2.2000000000000002</v>
      </c>
      <c r="G342" s="5">
        <v>4.7</v>
      </c>
      <c r="H342" s="5">
        <v>1028.5999999999999</v>
      </c>
      <c r="I342" s="5">
        <v>0</v>
      </c>
      <c r="J342" s="5">
        <v>0</v>
      </c>
      <c r="K342" s="5">
        <v>0</v>
      </c>
      <c r="L342" s="5">
        <v>0</v>
      </c>
      <c r="M342" s="5">
        <v>3.4</v>
      </c>
      <c r="N342">
        <v>232</v>
      </c>
      <c r="O342">
        <v>1088</v>
      </c>
      <c r="P342">
        <v>0.9</v>
      </c>
      <c r="Q342">
        <v>1</v>
      </c>
      <c r="R342" s="54">
        <v>0.23125000000000001</v>
      </c>
      <c r="T342" s="91"/>
      <c r="U342" s="94"/>
      <c r="V342" s="90" t="str">
        <f t="shared" si="7"/>
        <v/>
      </c>
      <c r="W342" s="94"/>
      <c r="X342" s="91"/>
      <c r="Z342" s="5"/>
      <c r="AA342"/>
      <c r="AC342" s="373"/>
      <c r="AD342" s="54">
        <v>0.23125000000000001</v>
      </c>
      <c r="AK342" s="307"/>
      <c r="AL342" s="5">
        <v>10.9</v>
      </c>
      <c r="AM342" s="5">
        <v>92</v>
      </c>
      <c r="AN342" s="5">
        <v>9.6999999999999993</v>
      </c>
      <c r="AO342" s="5">
        <v>10.9</v>
      </c>
      <c r="AP342" s="5">
        <v>1.8</v>
      </c>
      <c r="AQ342" s="5">
        <v>3.2</v>
      </c>
      <c r="AR342" s="5">
        <v>1026.5</v>
      </c>
      <c r="AS342" s="5">
        <v>0</v>
      </c>
      <c r="AT342" s="5">
        <v>0</v>
      </c>
      <c r="AU342" s="5">
        <v>0</v>
      </c>
      <c r="AZ342">
        <v>11</v>
      </c>
      <c r="BA342">
        <v>11.1</v>
      </c>
      <c r="BB342" s="55">
        <v>0.23125000000000001</v>
      </c>
    </row>
    <row r="343" spans="2:54" x14ac:dyDescent="0.25">
      <c r="B343" s="5">
        <v>1.3</v>
      </c>
      <c r="C343" s="5">
        <v>91</v>
      </c>
      <c r="D343" s="5">
        <v>0</v>
      </c>
      <c r="E343" s="5">
        <v>1.3</v>
      </c>
      <c r="F343" s="5">
        <v>1.8</v>
      </c>
      <c r="G343" s="5">
        <v>4</v>
      </c>
      <c r="H343" s="5">
        <v>1028.7</v>
      </c>
      <c r="I343" s="5">
        <v>0</v>
      </c>
      <c r="J343" s="5">
        <v>0</v>
      </c>
      <c r="K343" s="5">
        <v>0</v>
      </c>
      <c r="L343" s="5">
        <v>0</v>
      </c>
      <c r="M343" s="5">
        <v>3.4</v>
      </c>
      <c r="N343">
        <v>232</v>
      </c>
      <c r="O343">
        <v>1088</v>
      </c>
      <c r="P343">
        <v>0.9</v>
      </c>
      <c r="Q343">
        <v>1</v>
      </c>
      <c r="R343" s="54">
        <v>0.23194444444444401</v>
      </c>
      <c r="T343" s="91"/>
      <c r="U343" s="94"/>
      <c r="V343" s="90" t="str">
        <f t="shared" si="7"/>
        <v/>
      </c>
      <c r="W343" s="94"/>
      <c r="X343" s="91"/>
      <c r="Z343" s="5"/>
      <c r="AA343"/>
      <c r="AC343" s="373"/>
      <c r="AD343" s="54">
        <v>0.23194444444444401</v>
      </c>
      <c r="AK343" s="307"/>
      <c r="AL343" s="5">
        <v>10.9</v>
      </c>
      <c r="AM343" s="5">
        <v>92</v>
      </c>
      <c r="AN343" s="5">
        <v>9.6999999999999993</v>
      </c>
      <c r="AO343" s="5">
        <v>10.9</v>
      </c>
      <c r="AP343" s="5">
        <v>0</v>
      </c>
      <c r="AQ343" s="5">
        <v>2.5</v>
      </c>
      <c r="AR343" s="5">
        <v>1026.5</v>
      </c>
      <c r="AS343" s="5">
        <v>0</v>
      </c>
      <c r="AT343" s="5">
        <v>0</v>
      </c>
      <c r="AU343" s="5">
        <v>0</v>
      </c>
      <c r="AZ343">
        <v>11</v>
      </c>
      <c r="BA343">
        <v>11.1</v>
      </c>
      <c r="BB343" s="55">
        <v>0.23194444444444401</v>
      </c>
    </row>
    <row r="344" spans="2:54" x14ac:dyDescent="0.25">
      <c r="B344" s="5">
        <v>1.3</v>
      </c>
      <c r="C344" s="5">
        <v>92</v>
      </c>
      <c r="D344" s="5">
        <v>0.1</v>
      </c>
      <c r="E344" s="5">
        <v>-0.1</v>
      </c>
      <c r="F344" s="5">
        <v>5</v>
      </c>
      <c r="G344" s="5">
        <v>5</v>
      </c>
      <c r="H344" s="5">
        <v>1028.5999999999999</v>
      </c>
      <c r="I344" s="5">
        <v>0</v>
      </c>
      <c r="J344" s="5">
        <v>0</v>
      </c>
      <c r="K344" s="5">
        <v>0</v>
      </c>
      <c r="L344" s="5">
        <v>0</v>
      </c>
      <c r="M344" s="5">
        <v>3.4</v>
      </c>
      <c r="N344">
        <v>232</v>
      </c>
      <c r="O344">
        <v>1088</v>
      </c>
      <c r="P344">
        <v>1</v>
      </c>
      <c r="Q344">
        <v>1</v>
      </c>
      <c r="R344" s="54">
        <v>0.23263888888888901</v>
      </c>
      <c r="T344" s="91"/>
      <c r="U344" s="94"/>
      <c r="V344" s="90" t="str">
        <f t="shared" si="7"/>
        <v/>
      </c>
      <c r="W344" s="94"/>
      <c r="X344" s="91"/>
      <c r="Z344" s="5"/>
      <c r="AA344"/>
      <c r="AC344" s="373"/>
      <c r="AD344" s="54">
        <v>0.23263888888888901</v>
      </c>
      <c r="AK344" s="307"/>
      <c r="AL344" s="5">
        <v>10.9</v>
      </c>
      <c r="AM344" s="5">
        <v>92</v>
      </c>
      <c r="AN344" s="5">
        <v>9.6999999999999993</v>
      </c>
      <c r="AO344" s="5">
        <v>10.9</v>
      </c>
      <c r="AP344" s="5">
        <v>0</v>
      </c>
      <c r="AQ344" s="5">
        <v>2.9</v>
      </c>
      <c r="AR344" s="5">
        <v>1026.5</v>
      </c>
      <c r="AS344" s="5">
        <v>0</v>
      </c>
      <c r="AT344" s="5">
        <v>0</v>
      </c>
      <c r="AU344" s="5">
        <v>0</v>
      </c>
      <c r="AZ344">
        <v>11</v>
      </c>
      <c r="BA344">
        <v>11.1</v>
      </c>
      <c r="BB344" s="55">
        <v>0.23263888888888901</v>
      </c>
    </row>
    <row r="345" spans="2:54" x14ac:dyDescent="0.25">
      <c r="B345" s="5">
        <v>1.3</v>
      </c>
      <c r="C345" s="5">
        <v>92</v>
      </c>
      <c r="D345" s="5">
        <v>0.1</v>
      </c>
      <c r="E345" s="5">
        <v>1.3</v>
      </c>
      <c r="F345" s="5">
        <v>2.9</v>
      </c>
      <c r="G345" s="5">
        <v>4.3</v>
      </c>
      <c r="H345" s="5">
        <v>1028.5999999999999</v>
      </c>
      <c r="I345" s="5">
        <v>0</v>
      </c>
      <c r="J345" s="5">
        <v>0</v>
      </c>
      <c r="K345" s="5">
        <v>0</v>
      </c>
      <c r="L345" s="5">
        <v>0</v>
      </c>
      <c r="M345" s="5">
        <v>3.4</v>
      </c>
      <c r="N345">
        <v>232</v>
      </c>
      <c r="O345">
        <v>1088</v>
      </c>
      <c r="P345">
        <v>1</v>
      </c>
      <c r="Q345">
        <v>1</v>
      </c>
      <c r="R345" s="54">
        <v>0.233333333333333</v>
      </c>
      <c r="T345" s="91"/>
      <c r="U345" s="94"/>
      <c r="V345" s="90" t="str">
        <f t="shared" si="7"/>
        <v/>
      </c>
      <c r="W345" s="94"/>
      <c r="X345" s="91"/>
      <c r="Z345" s="5"/>
      <c r="AA345"/>
      <c r="AC345" s="373"/>
      <c r="AD345" s="54">
        <v>0.233333333333333</v>
      </c>
      <c r="AK345" s="307"/>
      <c r="AL345" s="5">
        <v>10.9</v>
      </c>
      <c r="AM345" s="5">
        <v>92</v>
      </c>
      <c r="AN345" s="5">
        <v>9.6999999999999993</v>
      </c>
      <c r="AO345" s="5">
        <v>10.9</v>
      </c>
      <c r="AP345" s="5">
        <v>0</v>
      </c>
      <c r="AQ345" s="5">
        <v>5.8</v>
      </c>
      <c r="AR345" s="5">
        <v>1026.4000000000001</v>
      </c>
      <c r="AS345" s="5">
        <v>0</v>
      </c>
      <c r="AT345" s="5">
        <v>0</v>
      </c>
      <c r="AU345" s="5">
        <v>0</v>
      </c>
      <c r="AZ345">
        <v>10.9</v>
      </c>
      <c r="BA345">
        <v>11.1</v>
      </c>
      <c r="BB345" s="55">
        <v>0.233333333333333</v>
      </c>
    </row>
    <row r="346" spans="2:54" x14ac:dyDescent="0.25">
      <c r="B346" s="5">
        <v>1.3</v>
      </c>
      <c r="C346" s="5">
        <v>91</v>
      </c>
      <c r="D346" s="5">
        <v>0</v>
      </c>
      <c r="E346" s="5">
        <v>1.3</v>
      </c>
      <c r="F346" s="5">
        <v>0</v>
      </c>
      <c r="G346" s="5">
        <v>2.5</v>
      </c>
      <c r="H346" s="5">
        <v>1028.5999999999999</v>
      </c>
      <c r="I346" s="5">
        <v>0</v>
      </c>
      <c r="J346" s="5">
        <v>0</v>
      </c>
      <c r="K346" s="5">
        <v>0</v>
      </c>
      <c r="L346" s="5">
        <v>0</v>
      </c>
      <c r="M346" s="5">
        <v>3.4</v>
      </c>
      <c r="N346">
        <v>232</v>
      </c>
      <c r="O346">
        <v>1088</v>
      </c>
      <c r="P346">
        <v>1</v>
      </c>
      <c r="Q346">
        <v>1.1000000000000001</v>
      </c>
      <c r="R346" s="54">
        <v>0.234027777777778</v>
      </c>
      <c r="T346" s="91"/>
      <c r="U346" s="94"/>
      <c r="V346" s="90" t="str">
        <f t="shared" si="7"/>
        <v/>
      </c>
      <c r="W346" s="94"/>
      <c r="X346" s="91"/>
      <c r="Z346" s="5"/>
      <c r="AA346"/>
      <c r="AC346" s="373"/>
      <c r="AD346" s="54">
        <v>0.234027777777778</v>
      </c>
      <c r="AK346" s="307"/>
      <c r="AL346" s="5">
        <v>10.9</v>
      </c>
      <c r="AM346" s="5">
        <v>92</v>
      </c>
      <c r="AN346" s="5">
        <v>9.6999999999999993</v>
      </c>
      <c r="AO346" s="5">
        <v>10.9</v>
      </c>
      <c r="AP346" s="5">
        <v>0</v>
      </c>
      <c r="AQ346" s="5">
        <v>2.9</v>
      </c>
      <c r="AR346" s="5">
        <v>1026.5</v>
      </c>
      <c r="AS346" s="5">
        <v>0</v>
      </c>
      <c r="AT346" s="5">
        <v>0</v>
      </c>
      <c r="AU346" s="5">
        <v>0</v>
      </c>
      <c r="AZ346">
        <v>10.9</v>
      </c>
      <c r="BA346">
        <v>11</v>
      </c>
      <c r="BB346" s="55">
        <v>0.234027777777778</v>
      </c>
    </row>
    <row r="347" spans="2:54" x14ac:dyDescent="0.25">
      <c r="B347" s="5">
        <v>1.3</v>
      </c>
      <c r="C347" s="5">
        <v>91</v>
      </c>
      <c r="D347" s="5">
        <v>0</v>
      </c>
      <c r="E347" s="5">
        <v>1.3</v>
      </c>
      <c r="F347" s="5">
        <v>2.9</v>
      </c>
      <c r="G347" s="5">
        <v>4.3</v>
      </c>
      <c r="H347" s="5">
        <v>1028.7</v>
      </c>
      <c r="I347" s="5">
        <v>0</v>
      </c>
      <c r="J347" s="5">
        <v>0</v>
      </c>
      <c r="K347" s="5">
        <v>0</v>
      </c>
      <c r="L347" s="5">
        <v>0</v>
      </c>
      <c r="M347" s="5">
        <v>3.4</v>
      </c>
      <c r="N347">
        <v>232</v>
      </c>
      <c r="O347">
        <v>1088</v>
      </c>
      <c r="P347">
        <v>1.1000000000000001</v>
      </c>
      <c r="Q347">
        <v>1.1000000000000001</v>
      </c>
      <c r="R347" s="54">
        <v>0.234722222222222</v>
      </c>
      <c r="T347" s="91"/>
      <c r="U347" s="94"/>
      <c r="V347" s="90" t="str">
        <f t="shared" si="7"/>
        <v/>
      </c>
      <c r="W347" s="94"/>
      <c r="X347" s="91"/>
      <c r="Z347" s="5"/>
      <c r="AA347"/>
      <c r="AC347" s="373"/>
      <c r="AD347" s="54">
        <v>0.234722222222222</v>
      </c>
      <c r="AK347" s="307"/>
      <c r="AL347" s="5">
        <v>10.8</v>
      </c>
      <c r="AM347" s="5">
        <v>92</v>
      </c>
      <c r="AN347" s="5">
        <v>9.6</v>
      </c>
      <c r="AO347" s="5">
        <v>10.8</v>
      </c>
      <c r="AP347" s="5">
        <v>0</v>
      </c>
      <c r="AQ347" s="5">
        <v>2.2000000000000002</v>
      </c>
      <c r="AR347" s="5">
        <v>1026.3</v>
      </c>
      <c r="AS347" s="5">
        <v>0</v>
      </c>
      <c r="AT347" s="5">
        <v>0</v>
      </c>
      <c r="AU347" s="5">
        <v>0</v>
      </c>
      <c r="AZ347">
        <v>10.9</v>
      </c>
      <c r="BA347">
        <v>11</v>
      </c>
      <c r="BB347" s="55">
        <v>0.234722222222222</v>
      </c>
    </row>
    <row r="348" spans="2:54" x14ac:dyDescent="0.25">
      <c r="B348" s="5">
        <v>1.2</v>
      </c>
      <c r="C348" s="5">
        <v>91</v>
      </c>
      <c r="D348" s="5">
        <v>-0.1</v>
      </c>
      <c r="E348" s="5">
        <v>1.2</v>
      </c>
      <c r="F348" s="5">
        <v>0</v>
      </c>
      <c r="G348" s="5">
        <v>2.9</v>
      </c>
      <c r="H348" s="5">
        <v>1028.5999999999999</v>
      </c>
      <c r="I348" s="5">
        <v>0</v>
      </c>
      <c r="J348" s="5">
        <v>0</v>
      </c>
      <c r="K348" s="5">
        <v>0</v>
      </c>
      <c r="L348" s="5">
        <v>0</v>
      </c>
      <c r="M348" s="5">
        <v>3.4</v>
      </c>
      <c r="N348">
        <v>232</v>
      </c>
      <c r="O348">
        <v>1088</v>
      </c>
      <c r="P348">
        <v>1.1000000000000001</v>
      </c>
      <c r="Q348">
        <v>1.1000000000000001</v>
      </c>
      <c r="R348" s="54">
        <v>0.235416666666667</v>
      </c>
      <c r="T348" s="91"/>
      <c r="U348" s="94"/>
      <c r="V348" s="90" t="str">
        <f t="shared" si="7"/>
        <v/>
      </c>
      <c r="W348" s="94"/>
      <c r="X348" s="91"/>
      <c r="Z348" s="5"/>
      <c r="AA348"/>
      <c r="AC348" s="373"/>
      <c r="AD348" s="54">
        <v>0.235416666666667</v>
      </c>
      <c r="AK348" s="307"/>
      <c r="AL348" s="5">
        <v>10.8</v>
      </c>
      <c r="AM348" s="5">
        <v>92</v>
      </c>
      <c r="AN348" s="5">
        <v>9.6</v>
      </c>
      <c r="AO348" s="5">
        <v>10.8</v>
      </c>
      <c r="AP348" s="5">
        <v>0</v>
      </c>
      <c r="AQ348" s="5">
        <v>2.9</v>
      </c>
      <c r="AR348" s="5">
        <v>1026.5999999999999</v>
      </c>
      <c r="AS348" s="5">
        <v>0</v>
      </c>
      <c r="AT348" s="5">
        <v>0</v>
      </c>
      <c r="AU348" s="5">
        <v>0</v>
      </c>
      <c r="AZ348">
        <v>10.9</v>
      </c>
      <c r="BA348">
        <v>11</v>
      </c>
      <c r="BB348" s="55">
        <v>0.235416666666667</v>
      </c>
    </row>
    <row r="349" spans="2:54" x14ac:dyDescent="0.25">
      <c r="B349" s="5">
        <v>1.2</v>
      </c>
      <c r="C349" s="5">
        <v>91</v>
      </c>
      <c r="D349" s="5">
        <v>-0.1</v>
      </c>
      <c r="E349" s="5">
        <v>1.2</v>
      </c>
      <c r="F349" s="5">
        <v>4.7</v>
      </c>
      <c r="G349" s="5">
        <v>6.1</v>
      </c>
      <c r="H349" s="5">
        <v>1028.5</v>
      </c>
      <c r="I349" s="5">
        <v>0</v>
      </c>
      <c r="J349" s="5">
        <v>0</v>
      </c>
      <c r="K349" s="5">
        <v>0</v>
      </c>
      <c r="L349" s="5">
        <v>0</v>
      </c>
      <c r="M349" s="5">
        <v>3.4</v>
      </c>
      <c r="N349">
        <v>232</v>
      </c>
      <c r="O349">
        <v>1088</v>
      </c>
      <c r="P349">
        <v>1.1000000000000001</v>
      </c>
      <c r="Q349">
        <v>1.1000000000000001</v>
      </c>
      <c r="R349" s="54">
        <v>0.23611111111111099</v>
      </c>
      <c r="T349" s="91"/>
      <c r="U349" s="94"/>
      <c r="V349" s="90" t="str">
        <f t="shared" si="7"/>
        <v/>
      </c>
      <c r="W349" s="94"/>
      <c r="X349" s="91"/>
      <c r="Z349" s="5"/>
      <c r="AA349"/>
      <c r="AC349" s="373"/>
      <c r="AD349" s="54">
        <v>0.23611111111111099</v>
      </c>
      <c r="AK349" s="307"/>
      <c r="AL349" s="5">
        <v>10.8</v>
      </c>
      <c r="AM349" s="5">
        <v>92</v>
      </c>
      <c r="AN349" s="5">
        <v>9.6</v>
      </c>
      <c r="AO349" s="5">
        <v>10.8</v>
      </c>
      <c r="AP349" s="5">
        <v>1.8</v>
      </c>
      <c r="AQ349" s="5">
        <v>2.5</v>
      </c>
      <c r="AR349" s="5">
        <v>1026.4000000000001</v>
      </c>
      <c r="AS349" s="5">
        <v>0</v>
      </c>
      <c r="AT349" s="5">
        <v>0</v>
      </c>
      <c r="AU349" s="5">
        <v>0</v>
      </c>
      <c r="AZ349">
        <v>10.9</v>
      </c>
      <c r="BA349">
        <v>11</v>
      </c>
      <c r="BB349" s="55">
        <v>0.23611111111111099</v>
      </c>
    </row>
    <row r="350" spans="2:54" x14ac:dyDescent="0.25">
      <c r="B350" s="5">
        <v>1.2</v>
      </c>
      <c r="C350" s="5">
        <v>92</v>
      </c>
      <c r="D350" s="5">
        <v>0</v>
      </c>
      <c r="E350" s="5">
        <v>1.2</v>
      </c>
      <c r="F350" s="5">
        <v>4</v>
      </c>
      <c r="G350" s="5">
        <v>4</v>
      </c>
      <c r="H350" s="5">
        <v>1028.8</v>
      </c>
      <c r="I350" s="5">
        <v>0</v>
      </c>
      <c r="J350" s="5">
        <v>0</v>
      </c>
      <c r="K350" s="5">
        <v>0</v>
      </c>
      <c r="L350" s="5">
        <v>0</v>
      </c>
      <c r="M350" s="5">
        <v>3.4</v>
      </c>
      <c r="N350">
        <v>232</v>
      </c>
      <c r="O350">
        <v>1088</v>
      </c>
      <c r="P350">
        <v>1.1000000000000001</v>
      </c>
      <c r="Q350">
        <v>1.2</v>
      </c>
      <c r="R350" s="54">
        <v>0.23680555555555599</v>
      </c>
      <c r="T350" s="91"/>
      <c r="U350" s="94"/>
      <c r="V350" s="90" t="str">
        <f t="shared" si="7"/>
        <v/>
      </c>
      <c r="W350" s="94"/>
      <c r="X350" s="91"/>
      <c r="Z350" s="5"/>
      <c r="AA350"/>
      <c r="AC350" s="373"/>
      <c r="AD350" s="54">
        <v>0.23680555555555599</v>
      </c>
      <c r="AK350" s="307"/>
      <c r="AL350" s="5">
        <v>10.8</v>
      </c>
      <c r="AM350" s="5">
        <v>92</v>
      </c>
      <c r="AN350" s="5">
        <v>9.6</v>
      </c>
      <c r="AO350" s="5">
        <v>10.8</v>
      </c>
      <c r="AP350" s="5">
        <v>2.2000000000000002</v>
      </c>
      <c r="AQ350" s="5">
        <v>3.6</v>
      </c>
      <c r="AR350" s="5">
        <v>1026.5</v>
      </c>
      <c r="AS350" s="5">
        <v>0</v>
      </c>
      <c r="AT350" s="5">
        <v>0</v>
      </c>
      <c r="AU350" s="5">
        <v>0</v>
      </c>
      <c r="AZ350">
        <v>10.9</v>
      </c>
      <c r="BA350">
        <v>11</v>
      </c>
      <c r="BB350" s="55">
        <v>0.23680555555555599</v>
      </c>
    </row>
    <row r="351" spans="2:54" x14ac:dyDescent="0.25">
      <c r="B351" s="5">
        <v>1.2</v>
      </c>
      <c r="C351" s="5">
        <v>92</v>
      </c>
      <c r="D351" s="5">
        <v>0</v>
      </c>
      <c r="E351" s="5">
        <v>1.2</v>
      </c>
      <c r="F351" s="5">
        <v>4</v>
      </c>
      <c r="G351" s="5">
        <v>4.3</v>
      </c>
      <c r="H351" s="5">
        <v>1028.5999999999999</v>
      </c>
      <c r="I351" s="5">
        <v>0</v>
      </c>
      <c r="J351" s="5">
        <v>0</v>
      </c>
      <c r="K351" s="5">
        <v>0</v>
      </c>
      <c r="L351" s="5">
        <v>0</v>
      </c>
      <c r="M351" s="5">
        <v>3.4</v>
      </c>
      <c r="N351">
        <v>232</v>
      </c>
      <c r="O351">
        <v>1088</v>
      </c>
      <c r="P351">
        <v>1.2</v>
      </c>
      <c r="Q351">
        <v>1.2</v>
      </c>
      <c r="R351" s="54">
        <v>0.23749999999999999</v>
      </c>
      <c r="T351" s="91"/>
      <c r="U351" s="94"/>
      <c r="V351" s="90" t="str">
        <f t="shared" si="7"/>
        <v/>
      </c>
      <c r="W351" s="94"/>
      <c r="X351" s="91"/>
      <c r="Z351" s="5"/>
      <c r="AA351"/>
      <c r="AC351" s="373"/>
      <c r="AD351" s="54">
        <v>0.23749999999999999</v>
      </c>
      <c r="AK351" s="307"/>
      <c r="AL351" s="5">
        <v>10.8</v>
      </c>
      <c r="AM351" s="5">
        <v>92</v>
      </c>
      <c r="AN351" s="5">
        <v>9.6</v>
      </c>
      <c r="AO351" s="5">
        <v>10.8</v>
      </c>
      <c r="AP351" s="5">
        <v>4</v>
      </c>
      <c r="AQ351" s="5">
        <v>4.3</v>
      </c>
      <c r="AR351" s="5">
        <v>1026.5999999999999</v>
      </c>
      <c r="AS351" s="5">
        <v>0</v>
      </c>
      <c r="AT351" s="5">
        <v>0</v>
      </c>
      <c r="AU351" s="5">
        <v>0</v>
      </c>
      <c r="AZ351">
        <v>10.9</v>
      </c>
      <c r="BA351">
        <v>11</v>
      </c>
      <c r="BB351" s="55">
        <v>0.23749999999999999</v>
      </c>
    </row>
    <row r="352" spans="2:54" x14ac:dyDescent="0.25">
      <c r="B352" s="5">
        <v>1.2</v>
      </c>
      <c r="C352" s="5">
        <v>92</v>
      </c>
      <c r="D352" s="5">
        <v>0</v>
      </c>
      <c r="E352" s="5">
        <v>1.2</v>
      </c>
      <c r="F352" s="5">
        <v>2.9</v>
      </c>
      <c r="G352" s="5">
        <v>4.3</v>
      </c>
      <c r="H352" s="5">
        <v>1028.7</v>
      </c>
      <c r="I352" s="5">
        <v>0</v>
      </c>
      <c r="J352" s="5">
        <v>0</v>
      </c>
      <c r="K352" s="5">
        <v>0</v>
      </c>
      <c r="L352" s="5">
        <v>0</v>
      </c>
      <c r="M352" s="5">
        <v>3.4</v>
      </c>
      <c r="N352">
        <v>232</v>
      </c>
      <c r="O352">
        <v>1088</v>
      </c>
      <c r="P352">
        <v>1.2</v>
      </c>
      <c r="Q352">
        <v>1.2</v>
      </c>
      <c r="R352" s="54">
        <v>0.23819444444444399</v>
      </c>
      <c r="T352" s="91"/>
      <c r="U352" s="94"/>
      <c r="V352" s="90" t="str">
        <f t="shared" si="7"/>
        <v/>
      </c>
      <c r="W352" s="94"/>
      <c r="X352" s="91"/>
      <c r="Z352" s="5"/>
      <c r="AA352"/>
      <c r="AC352" s="373"/>
      <c r="AD352" s="54">
        <v>0.23819444444444399</v>
      </c>
      <c r="AK352" s="307"/>
      <c r="AL352" s="5">
        <v>10.8</v>
      </c>
      <c r="AM352" s="5">
        <v>92</v>
      </c>
      <c r="AN352" s="5">
        <v>9.6</v>
      </c>
      <c r="AO352" s="5">
        <v>10.8</v>
      </c>
      <c r="AP352" s="5">
        <v>0</v>
      </c>
      <c r="AQ352" s="5">
        <v>0</v>
      </c>
      <c r="AR352" s="5">
        <v>1026.5</v>
      </c>
      <c r="AS352" s="5">
        <v>0</v>
      </c>
      <c r="AT352" s="5">
        <v>0</v>
      </c>
      <c r="AU352" s="5">
        <v>0</v>
      </c>
      <c r="AZ352">
        <v>10.9</v>
      </c>
      <c r="BA352">
        <v>11</v>
      </c>
      <c r="BB352" s="55">
        <v>0.23819444444444399</v>
      </c>
    </row>
    <row r="353" spans="2:54" x14ac:dyDescent="0.25">
      <c r="B353" s="5">
        <v>1.2</v>
      </c>
      <c r="C353" s="5">
        <v>92</v>
      </c>
      <c r="D353" s="5">
        <v>0</v>
      </c>
      <c r="E353" s="5">
        <v>1.2</v>
      </c>
      <c r="F353" s="5">
        <v>2.5</v>
      </c>
      <c r="G353" s="5">
        <v>3.2</v>
      </c>
      <c r="H353" s="5">
        <v>1028.5</v>
      </c>
      <c r="I353" s="5">
        <v>0</v>
      </c>
      <c r="J353" s="5">
        <v>0</v>
      </c>
      <c r="K353" s="5">
        <v>0</v>
      </c>
      <c r="L353" s="5">
        <v>0</v>
      </c>
      <c r="M353" s="5">
        <v>3.4</v>
      </c>
      <c r="N353">
        <v>232</v>
      </c>
      <c r="O353">
        <v>1088</v>
      </c>
      <c r="P353">
        <v>1.2</v>
      </c>
      <c r="Q353">
        <v>1.2</v>
      </c>
      <c r="R353" s="54">
        <v>0.23888888888888901</v>
      </c>
      <c r="T353" s="91"/>
      <c r="U353" s="94"/>
      <c r="V353" s="90" t="str">
        <f t="shared" si="7"/>
        <v/>
      </c>
      <c r="W353" s="94"/>
      <c r="X353" s="91"/>
      <c r="Z353" s="5"/>
      <c r="AA353"/>
      <c r="AC353" s="373"/>
      <c r="AD353" s="54">
        <v>0.23888888888888901</v>
      </c>
      <c r="AK353" s="307"/>
      <c r="AL353" s="5">
        <v>10.8</v>
      </c>
      <c r="AM353" s="5">
        <v>92</v>
      </c>
      <c r="AN353" s="5">
        <v>9.6</v>
      </c>
      <c r="AO353" s="5">
        <v>10.8</v>
      </c>
      <c r="AP353" s="5">
        <v>0</v>
      </c>
      <c r="AQ353" s="5">
        <v>3.2</v>
      </c>
      <c r="AR353" s="5">
        <v>1026.4000000000001</v>
      </c>
      <c r="AS353" s="5">
        <v>0</v>
      </c>
      <c r="AT353" s="5">
        <v>0</v>
      </c>
      <c r="AU353" s="5">
        <v>0</v>
      </c>
      <c r="AZ353">
        <v>10.8</v>
      </c>
      <c r="BA353">
        <v>11</v>
      </c>
      <c r="BB353" s="55">
        <v>0.23888888888888901</v>
      </c>
    </row>
    <row r="354" spans="2:54" x14ac:dyDescent="0.25">
      <c r="B354" s="5">
        <v>1.2</v>
      </c>
      <c r="C354" s="5">
        <v>92</v>
      </c>
      <c r="D354" s="5">
        <v>0</v>
      </c>
      <c r="E354" s="5">
        <v>1.2</v>
      </c>
      <c r="F354" s="5">
        <v>0</v>
      </c>
      <c r="G354" s="5">
        <v>2.2000000000000002</v>
      </c>
      <c r="H354" s="5">
        <v>1028.8</v>
      </c>
      <c r="I354" s="5">
        <v>0</v>
      </c>
      <c r="J354" s="5">
        <v>0</v>
      </c>
      <c r="K354" s="5">
        <v>0</v>
      </c>
      <c r="L354" s="5">
        <v>0</v>
      </c>
      <c r="M354" s="5">
        <v>3.4</v>
      </c>
      <c r="N354">
        <v>232</v>
      </c>
      <c r="O354">
        <v>1088</v>
      </c>
      <c r="P354">
        <v>1.2</v>
      </c>
      <c r="Q354">
        <v>1.2</v>
      </c>
      <c r="R354" s="54">
        <v>0.23958333333333301</v>
      </c>
      <c r="T354" s="91"/>
      <c r="U354" s="94"/>
      <c r="V354" s="90" t="str">
        <f t="shared" si="7"/>
        <v/>
      </c>
      <c r="W354" s="94"/>
      <c r="X354" s="91"/>
      <c r="Z354" s="5"/>
      <c r="AA354"/>
      <c r="AC354" s="373"/>
      <c r="AD354" s="54">
        <v>0.23958333333333301</v>
      </c>
      <c r="AK354" s="307"/>
      <c r="AL354" s="5">
        <v>10.8</v>
      </c>
      <c r="AM354" s="5">
        <v>92</v>
      </c>
      <c r="AN354" s="5">
        <v>9.6</v>
      </c>
      <c r="AO354" s="5">
        <v>10.8</v>
      </c>
      <c r="AP354" s="5">
        <v>2.9</v>
      </c>
      <c r="AQ354" s="5">
        <v>4</v>
      </c>
      <c r="AR354" s="5">
        <v>1026.5999999999999</v>
      </c>
      <c r="AS354" s="5">
        <v>0</v>
      </c>
      <c r="AT354" s="5">
        <v>0</v>
      </c>
      <c r="AU354" s="5">
        <v>0</v>
      </c>
      <c r="AZ354">
        <v>10.8</v>
      </c>
      <c r="BA354">
        <v>11</v>
      </c>
      <c r="BB354" s="55">
        <v>0.23958333333333301</v>
      </c>
    </row>
    <row r="355" spans="2:54" x14ac:dyDescent="0.25">
      <c r="B355" s="5">
        <v>1.2</v>
      </c>
      <c r="C355" s="5">
        <v>92</v>
      </c>
      <c r="D355" s="5">
        <v>0</v>
      </c>
      <c r="E355" s="5">
        <v>1.2</v>
      </c>
      <c r="F355" s="5">
        <v>1.8</v>
      </c>
      <c r="G355" s="5">
        <v>3.2</v>
      </c>
      <c r="H355" s="5">
        <v>1028.8</v>
      </c>
      <c r="I355" s="5">
        <v>0</v>
      </c>
      <c r="J355" s="5">
        <v>0</v>
      </c>
      <c r="K355" s="5">
        <v>0</v>
      </c>
      <c r="L355" s="5">
        <v>0</v>
      </c>
      <c r="M355" s="5">
        <v>3.4</v>
      </c>
      <c r="N355">
        <v>232</v>
      </c>
      <c r="O355">
        <v>1088</v>
      </c>
      <c r="P355">
        <v>1.2</v>
      </c>
      <c r="Q355">
        <v>1.2</v>
      </c>
      <c r="R355" s="54">
        <v>0.24027777777777801</v>
      </c>
      <c r="T355" s="91"/>
      <c r="U355" s="94"/>
      <c r="V355" s="90" t="str">
        <f t="shared" si="7"/>
        <v/>
      </c>
      <c r="W355" s="94"/>
      <c r="X355" s="91"/>
      <c r="Z355" s="5"/>
      <c r="AA355"/>
      <c r="AC355" s="373"/>
      <c r="AD355" s="54">
        <v>0.24027777777777801</v>
      </c>
      <c r="AK355" s="307"/>
      <c r="AL355" s="5">
        <v>10.8</v>
      </c>
      <c r="AM355" s="5">
        <v>92</v>
      </c>
      <c r="AN355" s="5">
        <v>9.6</v>
      </c>
      <c r="AO355" s="5">
        <v>10.8</v>
      </c>
      <c r="AP355" s="5">
        <v>4.7</v>
      </c>
      <c r="AQ355" s="5">
        <v>4.7</v>
      </c>
      <c r="AR355" s="5">
        <v>1026.5999999999999</v>
      </c>
      <c r="AS355" s="5">
        <v>0</v>
      </c>
      <c r="AT355" s="5">
        <v>0</v>
      </c>
      <c r="AU355" s="5">
        <v>0</v>
      </c>
      <c r="AZ355">
        <v>10.9</v>
      </c>
      <c r="BA355">
        <v>11</v>
      </c>
      <c r="BB355" s="55">
        <v>0.24027777777777801</v>
      </c>
    </row>
    <row r="356" spans="2:54" x14ac:dyDescent="0.25">
      <c r="B356" s="5">
        <v>1.2</v>
      </c>
      <c r="C356" s="5">
        <v>92</v>
      </c>
      <c r="D356" s="5">
        <v>0</v>
      </c>
      <c r="E356" s="5">
        <v>1.2</v>
      </c>
      <c r="F356" s="5">
        <v>2.2000000000000002</v>
      </c>
      <c r="G356" s="5">
        <v>2.9</v>
      </c>
      <c r="H356" s="5">
        <v>1028.8</v>
      </c>
      <c r="I356" s="5">
        <v>0</v>
      </c>
      <c r="J356" s="5">
        <v>0</v>
      </c>
      <c r="K356" s="5">
        <v>0</v>
      </c>
      <c r="L356" s="5">
        <v>0</v>
      </c>
      <c r="M356" s="5">
        <v>3.4</v>
      </c>
      <c r="N356">
        <v>232</v>
      </c>
      <c r="O356">
        <v>1088</v>
      </c>
      <c r="P356">
        <v>1.2</v>
      </c>
      <c r="Q356">
        <v>1.3</v>
      </c>
      <c r="R356" s="54">
        <v>0.240972222222222</v>
      </c>
      <c r="T356" s="91"/>
      <c r="U356" s="94"/>
      <c r="V356" s="90" t="str">
        <f t="shared" si="7"/>
        <v/>
      </c>
      <c r="W356" s="94"/>
      <c r="X356" s="91"/>
      <c r="Z356" s="5"/>
      <c r="AA356"/>
      <c r="AC356" s="373"/>
      <c r="AD356" s="54">
        <v>0.240972222222222</v>
      </c>
      <c r="AK356" s="307"/>
      <c r="AL356" s="5">
        <v>10.8</v>
      </c>
      <c r="AM356" s="5">
        <v>92</v>
      </c>
      <c r="AN356" s="5">
        <v>9.6</v>
      </c>
      <c r="AO356" s="5">
        <v>10.8</v>
      </c>
      <c r="AP356" s="5">
        <v>5</v>
      </c>
      <c r="AQ356" s="5">
        <v>5</v>
      </c>
      <c r="AR356" s="5">
        <v>1026.5</v>
      </c>
      <c r="AS356" s="5">
        <v>0</v>
      </c>
      <c r="AT356" s="5">
        <v>0</v>
      </c>
      <c r="AU356" s="5">
        <v>0</v>
      </c>
      <c r="AZ356">
        <v>10.8</v>
      </c>
      <c r="BA356">
        <v>11</v>
      </c>
      <c r="BB356" s="55">
        <v>0.240972222222222</v>
      </c>
    </row>
    <row r="357" spans="2:54" x14ac:dyDescent="0.25">
      <c r="B357" s="5">
        <v>1.3</v>
      </c>
      <c r="C357" s="5">
        <v>92</v>
      </c>
      <c r="D357" s="5">
        <v>0.1</v>
      </c>
      <c r="E357" s="5">
        <v>1.3</v>
      </c>
      <c r="F357" s="5">
        <v>3.2</v>
      </c>
      <c r="G357" s="5">
        <v>4</v>
      </c>
      <c r="H357" s="5">
        <v>1028.8</v>
      </c>
      <c r="I357" s="5">
        <v>0</v>
      </c>
      <c r="J357" s="5">
        <v>0</v>
      </c>
      <c r="K357" s="5">
        <v>0</v>
      </c>
      <c r="L357" s="5">
        <v>0</v>
      </c>
      <c r="M357" s="5">
        <v>3.4</v>
      </c>
      <c r="N357">
        <v>232</v>
      </c>
      <c r="O357">
        <v>1088</v>
      </c>
      <c r="P357">
        <v>1.2</v>
      </c>
      <c r="Q357">
        <v>1.2</v>
      </c>
      <c r="R357" s="54">
        <v>0.241666666666667</v>
      </c>
      <c r="T357" s="91"/>
      <c r="U357" s="94"/>
      <c r="V357" s="90" t="str">
        <f t="shared" si="7"/>
        <v/>
      </c>
      <c r="W357" s="94"/>
      <c r="X357" s="91"/>
      <c r="Z357" s="5"/>
      <c r="AA357"/>
      <c r="AC357" s="373"/>
      <c r="AD357" s="54">
        <v>0.241666666666667</v>
      </c>
      <c r="AK357" s="307"/>
      <c r="AL357" s="5">
        <v>10.8</v>
      </c>
      <c r="AM357" s="5">
        <v>92</v>
      </c>
      <c r="AN357" s="5">
        <v>9.6</v>
      </c>
      <c r="AO357" s="5">
        <v>10.8</v>
      </c>
      <c r="AP357" s="5">
        <v>0</v>
      </c>
      <c r="AQ357" s="5">
        <v>0</v>
      </c>
      <c r="AR357" s="5">
        <v>1026.8</v>
      </c>
      <c r="AS357" s="5">
        <v>0</v>
      </c>
      <c r="AT357" s="5">
        <v>0</v>
      </c>
      <c r="AU357" s="5">
        <v>0</v>
      </c>
      <c r="AZ357">
        <v>10.8</v>
      </c>
      <c r="BA357">
        <v>10.9</v>
      </c>
      <c r="BB357" s="55">
        <v>0.241666666666667</v>
      </c>
    </row>
    <row r="358" spans="2:54" x14ac:dyDescent="0.25">
      <c r="B358" s="5">
        <v>1.3</v>
      </c>
      <c r="C358" s="5">
        <v>92</v>
      </c>
      <c r="D358" s="5">
        <v>0.1</v>
      </c>
      <c r="E358" s="5">
        <v>1.3</v>
      </c>
      <c r="F358" s="5">
        <v>3.6</v>
      </c>
      <c r="G358" s="5">
        <v>4.3</v>
      </c>
      <c r="H358" s="5">
        <v>1028.8</v>
      </c>
      <c r="I358" s="5">
        <v>0</v>
      </c>
      <c r="J358" s="5">
        <v>0</v>
      </c>
      <c r="K358" s="5">
        <v>0</v>
      </c>
      <c r="L358" s="5">
        <v>0</v>
      </c>
      <c r="M358" s="5">
        <v>3.4</v>
      </c>
      <c r="N358">
        <v>232</v>
      </c>
      <c r="O358">
        <v>1088</v>
      </c>
      <c r="P358">
        <v>1.3</v>
      </c>
      <c r="Q358">
        <v>1.3</v>
      </c>
      <c r="R358" s="54">
        <v>0.242361111111111</v>
      </c>
      <c r="T358" s="91"/>
      <c r="U358" s="94"/>
      <c r="V358" s="90" t="str">
        <f t="shared" si="7"/>
        <v/>
      </c>
      <c r="W358" s="94"/>
      <c r="X358" s="91"/>
      <c r="Z358" s="5"/>
      <c r="AA358"/>
      <c r="AC358" s="373"/>
      <c r="AD358" s="54">
        <v>0.242361111111111</v>
      </c>
      <c r="AK358" s="307"/>
      <c r="AL358" s="5">
        <v>10.8</v>
      </c>
      <c r="AM358" s="5">
        <v>92</v>
      </c>
      <c r="AN358" s="5">
        <v>9.6</v>
      </c>
      <c r="AO358" s="5">
        <v>10.8</v>
      </c>
      <c r="AP358" s="5">
        <v>1.8</v>
      </c>
      <c r="AQ358" s="5">
        <v>3.6</v>
      </c>
      <c r="AR358" s="5">
        <v>1026.5</v>
      </c>
      <c r="AS358" s="5">
        <v>0</v>
      </c>
      <c r="AT358" s="5">
        <v>0</v>
      </c>
      <c r="AU358" s="5">
        <v>0</v>
      </c>
      <c r="AZ358">
        <v>10.8</v>
      </c>
      <c r="BA358">
        <v>10.9</v>
      </c>
      <c r="BB358" s="55">
        <v>0.242361111111111</v>
      </c>
    </row>
    <row r="359" spans="2:54" x14ac:dyDescent="0.25">
      <c r="B359" s="5">
        <v>1.3</v>
      </c>
      <c r="C359" s="5">
        <v>92</v>
      </c>
      <c r="D359" s="5">
        <v>0.1</v>
      </c>
      <c r="E359" s="5">
        <v>-0.3</v>
      </c>
      <c r="F359" s="5">
        <v>5.4</v>
      </c>
      <c r="G359" s="5">
        <v>5.4</v>
      </c>
      <c r="H359" s="5">
        <v>1028.8</v>
      </c>
      <c r="I359" s="5">
        <v>0</v>
      </c>
      <c r="J359" s="5">
        <v>0</v>
      </c>
      <c r="K359" s="5">
        <v>0</v>
      </c>
      <c r="L359" s="5">
        <v>0</v>
      </c>
      <c r="M359" s="5">
        <v>3.4</v>
      </c>
      <c r="N359">
        <v>232</v>
      </c>
      <c r="O359">
        <v>1088</v>
      </c>
      <c r="P359">
        <v>1.3</v>
      </c>
      <c r="Q359">
        <v>1.3</v>
      </c>
      <c r="R359" s="54">
        <v>0.243055555555556</v>
      </c>
      <c r="T359" s="91"/>
      <c r="U359" s="94"/>
      <c r="V359" s="90" t="str">
        <f t="shared" si="7"/>
        <v/>
      </c>
      <c r="W359" s="94"/>
      <c r="X359" s="91"/>
      <c r="Z359" s="5"/>
      <c r="AA359"/>
      <c r="AC359" s="373"/>
      <c r="AD359" s="54">
        <v>0.243055555555556</v>
      </c>
      <c r="AK359" s="307"/>
      <c r="AL359" s="5">
        <v>10.8</v>
      </c>
      <c r="AM359" s="5">
        <v>92</v>
      </c>
      <c r="AN359" s="5">
        <v>9.6</v>
      </c>
      <c r="AO359" s="5">
        <v>10.8</v>
      </c>
      <c r="AP359" s="5">
        <v>0</v>
      </c>
      <c r="AQ359" s="5">
        <v>3.2</v>
      </c>
      <c r="AR359" s="5">
        <v>1026.5999999999999</v>
      </c>
      <c r="AS359" s="5">
        <v>0</v>
      </c>
      <c r="AT359" s="5">
        <v>0</v>
      </c>
      <c r="AU359" s="5">
        <v>0</v>
      </c>
      <c r="AZ359">
        <v>10.8</v>
      </c>
      <c r="BA359">
        <v>10.9</v>
      </c>
      <c r="BB359" s="55">
        <v>0.243055555555556</v>
      </c>
    </row>
    <row r="360" spans="2:54" x14ac:dyDescent="0.25">
      <c r="B360" s="5">
        <v>1.3</v>
      </c>
      <c r="C360" s="5">
        <v>92</v>
      </c>
      <c r="D360" s="5">
        <v>0.1</v>
      </c>
      <c r="E360" s="5">
        <v>1.3</v>
      </c>
      <c r="F360" s="5">
        <v>4.7</v>
      </c>
      <c r="G360" s="5">
        <v>5.4</v>
      </c>
      <c r="H360" s="5">
        <v>1028.8</v>
      </c>
      <c r="I360" s="5">
        <v>0</v>
      </c>
      <c r="J360" s="5">
        <v>0</v>
      </c>
      <c r="K360" s="5">
        <v>0</v>
      </c>
      <c r="L360" s="5">
        <v>0</v>
      </c>
      <c r="M360" s="5">
        <v>3.4</v>
      </c>
      <c r="N360">
        <v>232</v>
      </c>
      <c r="O360">
        <v>1088</v>
      </c>
      <c r="P360">
        <v>1.3</v>
      </c>
      <c r="Q360">
        <v>1.3</v>
      </c>
      <c r="R360" s="54">
        <v>0.24374999999999999</v>
      </c>
      <c r="T360" s="91"/>
      <c r="U360" s="94"/>
      <c r="V360" s="90" t="str">
        <f t="shared" si="7"/>
        <v/>
      </c>
      <c r="W360" s="94"/>
      <c r="X360" s="91"/>
      <c r="Z360" s="5"/>
      <c r="AA360"/>
      <c r="AC360" s="373"/>
      <c r="AD360" s="54">
        <v>0.24374999999999999</v>
      </c>
      <c r="AK360" s="307"/>
      <c r="AL360" s="5">
        <v>10.8</v>
      </c>
      <c r="AM360" s="5">
        <v>92</v>
      </c>
      <c r="AN360" s="5">
        <v>9.6</v>
      </c>
      <c r="AO360" s="5">
        <v>10.8</v>
      </c>
      <c r="AP360" s="5">
        <v>2.2000000000000002</v>
      </c>
      <c r="AQ360" s="5">
        <v>4</v>
      </c>
      <c r="AR360" s="5">
        <v>1026.5999999999999</v>
      </c>
      <c r="AS360" s="5">
        <v>0</v>
      </c>
      <c r="AT360" s="5">
        <v>0</v>
      </c>
      <c r="AU360" s="5">
        <v>0</v>
      </c>
      <c r="AZ360">
        <v>10.8</v>
      </c>
      <c r="BA360">
        <v>10.9</v>
      </c>
      <c r="BB360" s="55">
        <v>0.24374999999999999</v>
      </c>
    </row>
    <row r="361" spans="2:54" x14ac:dyDescent="0.25">
      <c r="B361" s="5">
        <v>1.3</v>
      </c>
      <c r="C361" s="5">
        <v>92</v>
      </c>
      <c r="D361" s="5">
        <v>0.1</v>
      </c>
      <c r="E361" s="5">
        <v>1.3</v>
      </c>
      <c r="F361" s="5">
        <v>2.9</v>
      </c>
      <c r="G361" s="5">
        <v>4</v>
      </c>
      <c r="H361" s="5">
        <v>1028.5999999999999</v>
      </c>
      <c r="I361" s="5">
        <v>0</v>
      </c>
      <c r="J361" s="5">
        <v>0</v>
      </c>
      <c r="K361" s="5">
        <v>0</v>
      </c>
      <c r="L361" s="5">
        <v>0</v>
      </c>
      <c r="M361" s="5">
        <v>3.4</v>
      </c>
      <c r="N361">
        <v>232</v>
      </c>
      <c r="O361">
        <v>1088</v>
      </c>
      <c r="P361">
        <v>1.3</v>
      </c>
      <c r="Q361">
        <v>1.3</v>
      </c>
      <c r="R361" s="54">
        <v>0.24444444444444399</v>
      </c>
      <c r="T361" s="91"/>
      <c r="U361" s="94"/>
      <c r="V361" s="90" t="str">
        <f t="shared" si="7"/>
        <v/>
      </c>
      <c r="W361" s="94"/>
      <c r="X361" s="91"/>
      <c r="Z361" s="5"/>
      <c r="AA361"/>
      <c r="AC361" s="373"/>
      <c r="AD361" s="54">
        <v>0.24444444444444399</v>
      </c>
      <c r="AK361" s="307"/>
      <c r="AL361" s="5">
        <v>10.8</v>
      </c>
      <c r="AM361" s="5">
        <v>92</v>
      </c>
      <c r="AN361" s="5">
        <v>9.6</v>
      </c>
      <c r="AO361" s="5">
        <v>10.8</v>
      </c>
      <c r="AP361" s="5">
        <v>2.2000000000000002</v>
      </c>
      <c r="AQ361" s="5">
        <v>3.6</v>
      </c>
      <c r="AR361" s="5">
        <v>1026.5999999999999</v>
      </c>
      <c r="AS361" s="5">
        <v>10</v>
      </c>
      <c r="AT361" s="5">
        <v>0</v>
      </c>
      <c r="AU361" s="5">
        <v>0</v>
      </c>
      <c r="AZ361">
        <v>10.8</v>
      </c>
      <c r="BA361">
        <v>10.9</v>
      </c>
      <c r="BB361" s="55">
        <v>0.24444444444444399</v>
      </c>
    </row>
    <row r="362" spans="2:54" x14ac:dyDescent="0.25">
      <c r="B362" s="5">
        <v>1.3</v>
      </c>
      <c r="C362" s="5">
        <v>92</v>
      </c>
      <c r="D362" s="5">
        <v>0.1</v>
      </c>
      <c r="E362" s="5">
        <v>1.3</v>
      </c>
      <c r="F362" s="5">
        <v>1.8</v>
      </c>
      <c r="G362" s="5">
        <v>3.2</v>
      </c>
      <c r="H362" s="5">
        <v>1028.8</v>
      </c>
      <c r="I362" s="5">
        <v>0</v>
      </c>
      <c r="J362" s="5">
        <v>0</v>
      </c>
      <c r="K362" s="5">
        <v>0</v>
      </c>
      <c r="L362" s="5">
        <v>0</v>
      </c>
      <c r="M362" s="5">
        <v>3.4</v>
      </c>
      <c r="N362">
        <v>232</v>
      </c>
      <c r="O362">
        <v>1088</v>
      </c>
      <c r="P362">
        <v>1.3</v>
      </c>
      <c r="Q362">
        <v>1.3</v>
      </c>
      <c r="R362" s="54">
        <v>0.24513888888888899</v>
      </c>
      <c r="T362" s="91"/>
      <c r="U362" s="94"/>
      <c r="V362" s="90" t="str">
        <f t="shared" si="7"/>
        <v/>
      </c>
      <c r="W362" s="94"/>
      <c r="X362" s="91"/>
      <c r="Z362" s="5"/>
      <c r="AA362"/>
      <c r="AC362" s="373"/>
      <c r="AD362" s="54">
        <v>0.24513888888888899</v>
      </c>
      <c r="AK362" s="307"/>
      <c r="AL362" s="5">
        <v>10.8</v>
      </c>
      <c r="AM362" s="5">
        <v>92</v>
      </c>
      <c r="AN362" s="5">
        <v>9.6</v>
      </c>
      <c r="AO362" s="5">
        <v>10.8</v>
      </c>
      <c r="AP362" s="5">
        <v>2.2000000000000002</v>
      </c>
      <c r="AQ362" s="5">
        <v>2.2000000000000002</v>
      </c>
      <c r="AR362" s="5">
        <v>1026.7</v>
      </c>
      <c r="AS362" s="5">
        <v>10</v>
      </c>
      <c r="AT362" s="5">
        <v>0</v>
      </c>
      <c r="AU362" s="5">
        <v>0</v>
      </c>
      <c r="AZ362"/>
      <c r="BA362"/>
      <c r="BB362" s="55">
        <v>0.24513888888888899</v>
      </c>
    </row>
    <row r="363" spans="2:54" x14ac:dyDescent="0.25">
      <c r="B363" s="5">
        <v>1.4</v>
      </c>
      <c r="C363" s="5">
        <v>92</v>
      </c>
      <c r="D363" s="5">
        <v>0.2</v>
      </c>
      <c r="E363" s="5">
        <v>1.4</v>
      </c>
      <c r="F363" s="5">
        <v>1.8</v>
      </c>
      <c r="G363" s="5">
        <v>1.8</v>
      </c>
      <c r="H363" s="5">
        <v>1028.9000000000001</v>
      </c>
      <c r="I363" s="5">
        <v>0</v>
      </c>
      <c r="J363" s="5">
        <v>0</v>
      </c>
      <c r="K363" s="5">
        <v>0</v>
      </c>
      <c r="L363" s="5">
        <v>0</v>
      </c>
      <c r="M363" s="5">
        <v>3.4</v>
      </c>
      <c r="N363">
        <v>232</v>
      </c>
      <c r="O363">
        <v>1088</v>
      </c>
      <c r="P363">
        <v>1.3</v>
      </c>
      <c r="Q363">
        <v>1.3</v>
      </c>
      <c r="R363" s="54">
        <v>0.24583333333333299</v>
      </c>
      <c r="T363" s="91"/>
      <c r="U363" s="94"/>
      <c r="V363" s="90" t="str">
        <f t="shared" si="7"/>
        <v/>
      </c>
      <c r="W363" s="94"/>
      <c r="X363" s="91"/>
      <c r="Z363" s="5"/>
      <c r="AA363"/>
      <c r="AC363" s="373"/>
      <c r="AD363" s="54">
        <v>0.24583333333333299</v>
      </c>
      <c r="AK363" s="307"/>
      <c r="AL363" s="5">
        <v>10.8</v>
      </c>
      <c r="AM363" s="5">
        <v>92</v>
      </c>
      <c r="AN363" s="5">
        <v>9.6</v>
      </c>
      <c r="AO363" s="5">
        <v>10.8</v>
      </c>
      <c r="AP363" s="5">
        <v>3.6</v>
      </c>
      <c r="AQ363" s="5">
        <v>3.6</v>
      </c>
      <c r="AR363" s="5">
        <v>1026.5999999999999</v>
      </c>
      <c r="AS363" s="5">
        <v>10</v>
      </c>
      <c r="AT363" s="5">
        <v>0</v>
      </c>
      <c r="AU363" s="5">
        <v>0</v>
      </c>
      <c r="AZ363"/>
      <c r="BA363"/>
      <c r="BB363" s="55">
        <v>0.24583333333333299</v>
      </c>
    </row>
    <row r="364" spans="2:54" x14ac:dyDescent="0.25">
      <c r="B364" s="5">
        <v>1.4</v>
      </c>
      <c r="C364" s="5">
        <v>92</v>
      </c>
      <c r="D364" s="5">
        <v>0.2</v>
      </c>
      <c r="E364" s="5">
        <v>1.4</v>
      </c>
      <c r="F364" s="5">
        <v>1.8</v>
      </c>
      <c r="G364" s="5">
        <v>3.6</v>
      </c>
      <c r="H364" s="5">
        <v>1028.9000000000001</v>
      </c>
      <c r="I364" s="5">
        <v>0</v>
      </c>
      <c r="J364" s="5">
        <v>0</v>
      </c>
      <c r="K364" s="5">
        <v>0</v>
      </c>
      <c r="L364" s="5">
        <v>0</v>
      </c>
      <c r="M364" s="5">
        <v>3.4</v>
      </c>
      <c r="N364">
        <v>232</v>
      </c>
      <c r="O364">
        <v>1088</v>
      </c>
      <c r="P364">
        <v>1.3</v>
      </c>
      <c r="Q364">
        <v>1.4</v>
      </c>
      <c r="R364" s="54">
        <v>0.24652777777777801</v>
      </c>
      <c r="T364" s="91"/>
      <c r="U364" s="94"/>
      <c r="V364" s="90" t="str">
        <f t="shared" si="7"/>
        <v/>
      </c>
      <c r="W364" s="94"/>
      <c r="X364" s="91"/>
      <c r="Z364" s="5"/>
      <c r="AA364"/>
      <c r="AC364" s="373"/>
      <c r="AD364" s="54">
        <v>0.24652777777777801</v>
      </c>
      <c r="AK364" s="307"/>
      <c r="AL364" s="5">
        <v>10.8</v>
      </c>
      <c r="AM364" s="5">
        <v>92</v>
      </c>
      <c r="AN364" s="5">
        <v>9.6</v>
      </c>
      <c r="AO364" s="5">
        <v>10.8</v>
      </c>
      <c r="AP364" s="5">
        <v>2.9</v>
      </c>
      <c r="AQ364" s="5">
        <v>4.7</v>
      </c>
      <c r="AR364" s="5">
        <v>1026.7</v>
      </c>
      <c r="AS364" s="5">
        <v>10</v>
      </c>
      <c r="AT364" s="5">
        <v>0</v>
      </c>
      <c r="AU364" s="5">
        <v>0</v>
      </c>
      <c r="AZ364"/>
      <c r="BA364"/>
      <c r="BB364" s="55">
        <v>0.24652777777777801</v>
      </c>
    </row>
    <row r="365" spans="2:54" x14ac:dyDescent="0.25">
      <c r="B365" s="5">
        <v>1.4</v>
      </c>
      <c r="C365" s="5">
        <v>92</v>
      </c>
      <c r="D365" s="5">
        <v>0.2</v>
      </c>
      <c r="E365" s="5">
        <v>1.4</v>
      </c>
      <c r="F365" s="5">
        <v>4.3</v>
      </c>
      <c r="G365" s="5">
        <v>5.8</v>
      </c>
      <c r="H365" s="5">
        <v>1028.8</v>
      </c>
      <c r="I365" s="5">
        <v>0</v>
      </c>
      <c r="J365" s="5">
        <v>0</v>
      </c>
      <c r="K365" s="5">
        <v>0</v>
      </c>
      <c r="L365" s="5">
        <v>0</v>
      </c>
      <c r="M365" s="5">
        <v>3.4</v>
      </c>
      <c r="N365">
        <v>232</v>
      </c>
      <c r="O365">
        <v>1088</v>
      </c>
      <c r="P365">
        <v>1.3</v>
      </c>
      <c r="Q365">
        <v>1.4</v>
      </c>
      <c r="R365" s="54">
        <v>0.24722222222222201</v>
      </c>
      <c r="T365" s="91"/>
      <c r="U365" s="94"/>
      <c r="V365" s="90" t="str">
        <f t="shared" si="7"/>
        <v/>
      </c>
      <c r="W365" s="94"/>
      <c r="X365" s="91"/>
      <c r="Z365" s="5"/>
      <c r="AA365"/>
      <c r="AC365" s="373"/>
      <c r="AD365" s="54">
        <v>0.24722222222222201</v>
      </c>
      <c r="AK365" s="307"/>
      <c r="AL365" s="5">
        <v>10.8</v>
      </c>
      <c r="AM365" s="5">
        <v>92</v>
      </c>
      <c r="AN365" s="5">
        <v>9.6</v>
      </c>
      <c r="AO365" s="5">
        <v>10.8</v>
      </c>
      <c r="AP365" s="5">
        <v>2.9</v>
      </c>
      <c r="AQ365" s="5">
        <v>2.9</v>
      </c>
      <c r="AR365" s="5">
        <v>1026.7</v>
      </c>
      <c r="AS365" s="5">
        <v>20</v>
      </c>
      <c r="AT365" s="5">
        <v>0</v>
      </c>
      <c r="AU365" s="5">
        <v>0</v>
      </c>
      <c r="AZ365"/>
      <c r="BA365"/>
      <c r="BB365" s="55">
        <v>0.24722222222222201</v>
      </c>
    </row>
    <row r="366" spans="2:54" x14ac:dyDescent="0.25">
      <c r="B366" s="5">
        <v>1.4</v>
      </c>
      <c r="C366" s="5">
        <v>92</v>
      </c>
      <c r="D366" s="5">
        <v>0.2</v>
      </c>
      <c r="E366" s="5">
        <v>1.4</v>
      </c>
      <c r="F366" s="5">
        <v>2.9</v>
      </c>
      <c r="G366" s="5">
        <v>4</v>
      </c>
      <c r="H366" s="5">
        <v>1028.8</v>
      </c>
      <c r="I366" s="5">
        <v>0</v>
      </c>
      <c r="J366" s="5">
        <v>0</v>
      </c>
      <c r="K366" s="5">
        <v>0</v>
      </c>
      <c r="L366" s="5">
        <v>0</v>
      </c>
      <c r="M366" s="5">
        <v>3.4</v>
      </c>
      <c r="N366">
        <v>232</v>
      </c>
      <c r="O366">
        <v>1088</v>
      </c>
      <c r="P366">
        <v>1.4</v>
      </c>
      <c r="Q366">
        <v>1.4</v>
      </c>
      <c r="R366" s="54">
        <v>0.24791666666666701</v>
      </c>
      <c r="T366" s="91"/>
      <c r="U366" s="94"/>
      <c r="V366" s="90" t="str">
        <f t="shared" si="7"/>
        <v/>
      </c>
      <c r="W366" s="94"/>
      <c r="X366" s="91"/>
      <c r="Z366" s="5"/>
      <c r="AA366"/>
      <c r="AC366" s="373"/>
      <c r="AD366" s="54">
        <v>0.24791666666666701</v>
      </c>
      <c r="AK366" s="307"/>
      <c r="AL366" s="5">
        <v>10.8</v>
      </c>
      <c r="AM366" s="5">
        <v>92</v>
      </c>
      <c r="AN366" s="5">
        <v>9.6</v>
      </c>
      <c r="AO366" s="5">
        <v>10.8</v>
      </c>
      <c r="AP366" s="5">
        <v>4.3</v>
      </c>
      <c r="AQ366" s="5">
        <v>4.3</v>
      </c>
      <c r="AR366" s="5">
        <v>1026.7</v>
      </c>
      <c r="AS366" s="5">
        <v>20</v>
      </c>
      <c r="AT366" s="5">
        <v>0</v>
      </c>
      <c r="AU366" s="5">
        <v>0</v>
      </c>
      <c r="AZ366"/>
      <c r="BA366"/>
      <c r="BB366" s="55">
        <v>0.24791666666666701</v>
      </c>
    </row>
    <row r="367" spans="2:54" x14ac:dyDescent="0.25">
      <c r="B367" s="5">
        <v>1.4</v>
      </c>
      <c r="C367" s="5">
        <v>92</v>
      </c>
      <c r="D367" s="5">
        <v>0.2</v>
      </c>
      <c r="E367" s="5">
        <v>1.4</v>
      </c>
      <c r="F367" s="5">
        <v>1.8</v>
      </c>
      <c r="G367" s="5">
        <v>3.2</v>
      </c>
      <c r="H367" s="5">
        <v>1028.8</v>
      </c>
      <c r="I367" s="5">
        <v>0</v>
      </c>
      <c r="J367" s="5">
        <v>0</v>
      </c>
      <c r="K367" s="5">
        <v>0</v>
      </c>
      <c r="L367" s="5">
        <v>0</v>
      </c>
      <c r="M367" s="5">
        <v>3.4</v>
      </c>
      <c r="N367">
        <v>232</v>
      </c>
      <c r="O367">
        <v>1088</v>
      </c>
      <c r="P367">
        <v>1.4</v>
      </c>
      <c r="Q367">
        <v>1.4</v>
      </c>
      <c r="R367" s="54">
        <v>0.24861111111111101</v>
      </c>
      <c r="T367" s="91"/>
      <c r="U367" s="94"/>
      <c r="V367" s="90" t="str">
        <f t="shared" si="7"/>
        <v/>
      </c>
      <c r="W367" s="94"/>
      <c r="X367" s="91"/>
      <c r="Z367" s="5"/>
      <c r="AA367"/>
      <c r="AC367" s="373"/>
      <c r="AD367" s="54">
        <v>0.24861111111111101</v>
      </c>
      <c r="AK367" s="307"/>
      <c r="AL367" s="5">
        <v>10.8</v>
      </c>
      <c r="AM367" s="5">
        <v>92</v>
      </c>
      <c r="AN367" s="5">
        <v>9.6</v>
      </c>
      <c r="AO367" s="5">
        <v>10.8</v>
      </c>
      <c r="AP367" s="5">
        <v>3.2</v>
      </c>
      <c r="AQ367" s="5">
        <v>3.2</v>
      </c>
      <c r="AR367" s="5">
        <v>1026.5999999999999</v>
      </c>
      <c r="AS367" s="5">
        <v>20</v>
      </c>
      <c r="AT367" s="5">
        <v>0</v>
      </c>
      <c r="AU367" s="5">
        <v>0</v>
      </c>
      <c r="AZ367"/>
      <c r="BA367"/>
      <c r="BB367" s="55">
        <v>0.24861111111111101</v>
      </c>
    </row>
    <row r="368" spans="2:54" x14ac:dyDescent="0.25">
      <c r="B368" s="5">
        <v>1.4</v>
      </c>
      <c r="C368" s="5">
        <v>92</v>
      </c>
      <c r="D368" s="5">
        <v>0.2</v>
      </c>
      <c r="E368" s="5">
        <v>1.4</v>
      </c>
      <c r="F368" s="5">
        <v>2.9</v>
      </c>
      <c r="G368" s="5">
        <v>3.6</v>
      </c>
      <c r="H368" s="5">
        <v>1028.8</v>
      </c>
      <c r="I368" s="5">
        <v>0</v>
      </c>
      <c r="J368" s="5">
        <v>0</v>
      </c>
      <c r="K368" s="5">
        <v>0</v>
      </c>
      <c r="L368" s="5">
        <v>0</v>
      </c>
      <c r="M368" s="5">
        <v>3.4</v>
      </c>
      <c r="N368">
        <v>232</v>
      </c>
      <c r="O368">
        <v>1088</v>
      </c>
      <c r="P368">
        <v>1.4</v>
      </c>
      <c r="Q368">
        <v>1.4</v>
      </c>
      <c r="R368" s="54">
        <v>0.249305555555556</v>
      </c>
      <c r="T368" s="91"/>
      <c r="U368" s="94"/>
      <c r="V368" s="90" t="str">
        <f t="shared" si="7"/>
        <v/>
      </c>
      <c r="W368" s="94"/>
      <c r="X368" s="91"/>
      <c r="Z368" s="5"/>
      <c r="AA368"/>
      <c r="AC368" s="373"/>
      <c r="AD368" s="54">
        <v>0.249305555555556</v>
      </c>
      <c r="AK368" s="307"/>
      <c r="AL368" s="5">
        <v>10.8</v>
      </c>
      <c r="AM368" s="5">
        <v>92</v>
      </c>
      <c r="AN368" s="5">
        <v>9.6</v>
      </c>
      <c r="AO368" s="5">
        <v>10.8</v>
      </c>
      <c r="AP368" s="5">
        <v>2.5</v>
      </c>
      <c r="AQ368" s="5">
        <v>3.2</v>
      </c>
      <c r="AR368" s="5">
        <v>1026.5999999999999</v>
      </c>
      <c r="AS368" s="5">
        <v>30</v>
      </c>
      <c r="AT368" s="5">
        <v>0</v>
      </c>
      <c r="AU368" s="5">
        <v>0</v>
      </c>
      <c r="AZ368"/>
      <c r="BA368"/>
      <c r="BB368" s="55">
        <v>0.249305555555556</v>
      </c>
    </row>
    <row r="369" spans="2:54" x14ac:dyDescent="0.25">
      <c r="B369" s="5">
        <v>1.4</v>
      </c>
      <c r="C369" s="5">
        <v>92</v>
      </c>
      <c r="D369" s="5">
        <v>0.2</v>
      </c>
      <c r="E369" s="5">
        <v>1.4</v>
      </c>
      <c r="F369" s="5">
        <v>2.9</v>
      </c>
      <c r="G369" s="5">
        <v>4</v>
      </c>
      <c r="H369" s="5">
        <v>1029</v>
      </c>
      <c r="I369" s="5">
        <v>0</v>
      </c>
      <c r="J369" s="5">
        <v>0</v>
      </c>
      <c r="K369" s="5">
        <v>0</v>
      </c>
      <c r="L369" s="5">
        <v>0</v>
      </c>
      <c r="M369" s="5">
        <v>3.4</v>
      </c>
      <c r="N369">
        <v>232</v>
      </c>
      <c r="O369">
        <v>1088</v>
      </c>
      <c r="P369">
        <v>1.4</v>
      </c>
      <c r="Q369">
        <v>1.4</v>
      </c>
      <c r="R369" s="54">
        <v>0.25</v>
      </c>
      <c r="T369" s="91">
        <f>MAX($P369,$Q369)</f>
        <v>1.4</v>
      </c>
      <c r="U369" s="94">
        <f>(T369-B369)-2</f>
        <v>-2</v>
      </c>
      <c r="V369" s="90" t="str">
        <f t="shared" si="7"/>
        <v/>
      </c>
      <c r="W369" s="94" t="str">
        <f>IF($T369&gt;$B369+2,1,"")</f>
        <v/>
      </c>
      <c r="X369" s="91"/>
      <c r="Z369" s="5"/>
      <c r="AA369"/>
      <c r="AC369" s="373"/>
      <c r="AD369" s="54">
        <v>0.25</v>
      </c>
      <c r="AK369" s="307"/>
      <c r="AL369" s="5">
        <v>10.9</v>
      </c>
      <c r="AM369" s="5">
        <v>92</v>
      </c>
      <c r="AN369" s="5">
        <v>9.6999999999999993</v>
      </c>
      <c r="AO369" s="5">
        <v>10.9</v>
      </c>
      <c r="AP369" s="5">
        <v>2.2000000000000002</v>
      </c>
      <c r="AQ369" s="5">
        <v>2.2000000000000002</v>
      </c>
      <c r="AR369" s="5">
        <v>1026.3</v>
      </c>
      <c r="AS369" s="5">
        <v>0</v>
      </c>
      <c r="AT369" s="5">
        <v>0</v>
      </c>
      <c r="AU369" s="5">
        <v>0</v>
      </c>
      <c r="AZ369"/>
      <c r="BA369"/>
      <c r="BB369" s="55">
        <v>0.25</v>
      </c>
    </row>
    <row r="370" spans="2:54" x14ac:dyDescent="0.25">
      <c r="B370" s="5">
        <v>1.4</v>
      </c>
      <c r="C370" s="5">
        <v>92</v>
      </c>
      <c r="D370" s="5">
        <v>0.2</v>
      </c>
      <c r="E370" s="5">
        <v>1.4</v>
      </c>
      <c r="F370" s="5">
        <v>2.5</v>
      </c>
      <c r="G370" s="5">
        <v>3.2</v>
      </c>
      <c r="H370" s="5">
        <v>1029</v>
      </c>
      <c r="I370" s="5">
        <v>0</v>
      </c>
      <c r="J370" s="5">
        <v>0</v>
      </c>
      <c r="K370" s="5">
        <v>0</v>
      </c>
      <c r="L370" s="5">
        <v>0</v>
      </c>
      <c r="M370" s="5">
        <v>3.4</v>
      </c>
      <c r="N370">
        <v>232</v>
      </c>
      <c r="O370">
        <v>1088</v>
      </c>
      <c r="P370">
        <v>1.4</v>
      </c>
      <c r="Q370">
        <v>1.4</v>
      </c>
      <c r="R370" s="54">
        <v>0.250694444444444</v>
      </c>
      <c r="T370" s="91">
        <f>MAX($P370,$Q370)</f>
        <v>1.4</v>
      </c>
      <c r="U370" s="94">
        <f>(T370-B370)-2</f>
        <v>-2</v>
      </c>
      <c r="V370" s="90" t="str">
        <f t="shared" si="7"/>
        <v/>
      </c>
      <c r="W370" s="94" t="str">
        <f t="shared" ref="W370:W433" si="8">IF($T370&gt;$B370+2,1,"")</f>
        <v/>
      </c>
      <c r="X370" s="91"/>
      <c r="Z370" s="5"/>
      <c r="AA370"/>
      <c r="AC370" s="373"/>
      <c r="AD370" s="54">
        <v>0.250694444444444</v>
      </c>
      <c r="AK370" s="307"/>
      <c r="AL370" s="5">
        <v>10.9</v>
      </c>
      <c r="AM370" s="5">
        <v>92</v>
      </c>
      <c r="AN370" s="5">
        <v>9.6999999999999993</v>
      </c>
      <c r="AO370" s="5">
        <v>10.9</v>
      </c>
      <c r="AP370" s="5">
        <v>1.8</v>
      </c>
      <c r="AQ370" s="5">
        <v>3.2</v>
      </c>
      <c r="AR370" s="5">
        <v>1026.3</v>
      </c>
      <c r="AS370" s="5">
        <v>0</v>
      </c>
      <c r="AT370" s="5">
        <v>0</v>
      </c>
      <c r="AU370" s="5">
        <v>0</v>
      </c>
      <c r="AZ370"/>
      <c r="BA370"/>
      <c r="BB370" s="55">
        <v>0.250694444444444</v>
      </c>
    </row>
    <row r="371" spans="2:54" x14ac:dyDescent="0.25">
      <c r="B371" s="5">
        <v>1.4</v>
      </c>
      <c r="C371" s="5">
        <v>92</v>
      </c>
      <c r="D371" s="5">
        <v>0.2</v>
      </c>
      <c r="E371" s="5">
        <v>1.4</v>
      </c>
      <c r="F371" s="5">
        <v>2.2000000000000002</v>
      </c>
      <c r="G371" s="5">
        <v>5.4</v>
      </c>
      <c r="H371" s="5">
        <v>1028.8</v>
      </c>
      <c r="I371" s="5">
        <v>0</v>
      </c>
      <c r="J371" s="5">
        <v>0</v>
      </c>
      <c r="K371" s="5">
        <v>0</v>
      </c>
      <c r="L371" s="5">
        <v>0</v>
      </c>
      <c r="M371" s="5">
        <v>3.4</v>
      </c>
      <c r="N371">
        <v>232</v>
      </c>
      <c r="O371">
        <v>1088</v>
      </c>
      <c r="P371">
        <v>1.4</v>
      </c>
      <c r="Q371">
        <v>1.5</v>
      </c>
      <c r="R371" s="54">
        <v>0.25138888888888899</v>
      </c>
      <c r="T371" s="91">
        <f t="shared" ref="T371:T433" si="9">MAX($P371,$Q371)</f>
        <v>1.5</v>
      </c>
      <c r="U371" s="94">
        <f t="shared" ref="U371:U434" si="10">(T371-B371)-2</f>
        <v>-1.9</v>
      </c>
      <c r="V371" s="90" t="str">
        <f t="shared" si="7"/>
        <v/>
      </c>
      <c r="W371" s="94" t="str">
        <f t="shared" si="8"/>
        <v/>
      </c>
      <c r="X371" s="91"/>
      <c r="Z371" s="5"/>
      <c r="AA371"/>
      <c r="AC371" s="373"/>
      <c r="AD371" s="54">
        <v>0.25138888888888899</v>
      </c>
      <c r="AK371" s="307"/>
      <c r="AL371" s="5">
        <v>10.9</v>
      </c>
      <c r="AM371" s="5">
        <v>92</v>
      </c>
      <c r="AN371" s="5">
        <v>9.6999999999999993</v>
      </c>
      <c r="AO371" s="5">
        <v>10.9</v>
      </c>
      <c r="AP371" s="5">
        <v>0</v>
      </c>
      <c r="AQ371" s="5">
        <v>2.5</v>
      </c>
      <c r="AR371" s="5">
        <v>1026.4000000000001</v>
      </c>
      <c r="AS371" s="5">
        <v>0</v>
      </c>
      <c r="AT371" s="5">
        <v>0</v>
      </c>
      <c r="AU371" s="5">
        <v>0</v>
      </c>
      <c r="AZ371"/>
      <c r="BA371"/>
      <c r="BB371" s="55">
        <v>0.25138888888888899</v>
      </c>
    </row>
    <row r="372" spans="2:54" x14ac:dyDescent="0.25">
      <c r="B372" s="5">
        <v>1.4</v>
      </c>
      <c r="C372" s="5">
        <v>92</v>
      </c>
      <c r="D372" s="5">
        <v>0.2</v>
      </c>
      <c r="E372" s="5">
        <v>1.4</v>
      </c>
      <c r="F372" s="5">
        <v>4</v>
      </c>
      <c r="G372" s="5">
        <v>5.8</v>
      </c>
      <c r="H372" s="5">
        <v>1028.9000000000001</v>
      </c>
      <c r="I372" s="5">
        <v>0</v>
      </c>
      <c r="J372" s="5">
        <v>0</v>
      </c>
      <c r="K372" s="5">
        <v>0</v>
      </c>
      <c r="L372" s="5">
        <v>0</v>
      </c>
      <c r="M372" s="5">
        <v>3.4</v>
      </c>
      <c r="N372">
        <v>232</v>
      </c>
      <c r="O372">
        <v>1088</v>
      </c>
      <c r="P372">
        <v>1.4</v>
      </c>
      <c r="Q372">
        <v>1.5</v>
      </c>
      <c r="R372" s="54">
        <v>0.25208333333333299</v>
      </c>
      <c r="T372" s="91">
        <f t="shared" si="9"/>
        <v>1.5</v>
      </c>
      <c r="U372" s="94">
        <f t="shared" si="10"/>
        <v>-1.9</v>
      </c>
      <c r="V372" s="90" t="str">
        <f t="shared" si="7"/>
        <v/>
      </c>
      <c r="W372" s="94" t="str">
        <f t="shared" si="8"/>
        <v/>
      </c>
      <c r="X372" s="91"/>
      <c r="Z372" s="5"/>
      <c r="AA372"/>
      <c r="AC372" s="373"/>
      <c r="AD372" s="54">
        <v>0.25208333333333299</v>
      </c>
      <c r="AK372" s="307"/>
      <c r="AL372" s="5">
        <v>10.9</v>
      </c>
      <c r="AM372" s="5">
        <v>92</v>
      </c>
      <c r="AN372" s="5">
        <v>9.6999999999999993</v>
      </c>
      <c r="AO372" s="5">
        <v>10.9</v>
      </c>
      <c r="AP372" s="5">
        <v>2.2000000000000002</v>
      </c>
      <c r="AQ372" s="5">
        <v>4.7</v>
      </c>
      <c r="AR372" s="5">
        <v>1026.0999999999999</v>
      </c>
      <c r="AS372" s="5">
        <v>0</v>
      </c>
      <c r="AT372" s="5">
        <v>0</v>
      </c>
      <c r="AU372" s="5">
        <v>0</v>
      </c>
      <c r="AZ372"/>
      <c r="BA372"/>
      <c r="BB372" s="55">
        <v>0.25208333333333299</v>
      </c>
    </row>
    <row r="373" spans="2:54" x14ac:dyDescent="0.25">
      <c r="B373" s="5">
        <v>1.4</v>
      </c>
      <c r="C373" s="5">
        <v>92</v>
      </c>
      <c r="D373" s="5">
        <v>0.2</v>
      </c>
      <c r="E373" s="5">
        <v>1.4</v>
      </c>
      <c r="F373" s="5">
        <v>2.5</v>
      </c>
      <c r="G373" s="5">
        <v>4</v>
      </c>
      <c r="H373" s="5">
        <v>1028.9000000000001</v>
      </c>
      <c r="I373" s="5">
        <v>0</v>
      </c>
      <c r="J373" s="5">
        <v>0</v>
      </c>
      <c r="K373" s="5">
        <v>0</v>
      </c>
      <c r="L373" s="5">
        <v>0</v>
      </c>
      <c r="M373" s="5">
        <v>3.4</v>
      </c>
      <c r="N373">
        <v>232</v>
      </c>
      <c r="O373">
        <v>1088</v>
      </c>
      <c r="P373">
        <v>1.5</v>
      </c>
      <c r="Q373">
        <v>1.5</v>
      </c>
      <c r="R373" s="54">
        <v>0.25277777777777799</v>
      </c>
      <c r="T373" s="91">
        <f t="shared" si="9"/>
        <v>1.5</v>
      </c>
      <c r="U373" s="94">
        <f t="shared" si="10"/>
        <v>-1.9</v>
      </c>
      <c r="V373" s="90" t="str">
        <f t="shared" si="7"/>
        <v/>
      </c>
      <c r="W373" s="94" t="str">
        <f t="shared" si="8"/>
        <v/>
      </c>
      <c r="X373" s="91"/>
      <c r="Z373" s="5"/>
      <c r="AA373"/>
      <c r="AC373" s="373"/>
      <c r="AD373" s="54">
        <v>0.25277777777777799</v>
      </c>
      <c r="AK373" s="307"/>
      <c r="AL373" s="5">
        <v>10.9</v>
      </c>
      <c r="AM373" s="5">
        <v>92</v>
      </c>
      <c r="AN373" s="5">
        <v>9.6999999999999993</v>
      </c>
      <c r="AO373" s="5">
        <v>10.9</v>
      </c>
      <c r="AP373" s="5">
        <v>2.2000000000000002</v>
      </c>
      <c r="AQ373" s="5">
        <v>2.5</v>
      </c>
      <c r="AR373" s="5">
        <v>1026.4000000000001</v>
      </c>
      <c r="AS373" s="5">
        <v>0</v>
      </c>
      <c r="AT373" s="5">
        <v>0</v>
      </c>
      <c r="AU373" s="5">
        <v>0</v>
      </c>
      <c r="AZ373"/>
      <c r="BA373"/>
      <c r="BB373" s="55">
        <v>0.25277777777777799</v>
      </c>
    </row>
    <row r="374" spans="2:54" x14ac:dyDescent="0.25">
      <c r="B374" s="5">
        <v>1.4</v>
      </c>
      <c r="C374" s="5">
        <v>92</v>
      </c>
      <c r="D374" s="5">
        <v>0.2</v>
      </c>
      <c r="E374" s="5">
        <v>1.4</v>
      </c>
      <c r="F374" s="5">
        <v>0</v>
      </c>
      <c r="G374" s="5">
        <v>2.9</v>
      </c>
      <c r="H374" s="5">
        <v>1028.7</v>
      </c>
      <c r="I374" s="5">
        <v>0</v>
      </c>
      <c r="J374" s="5">
        <v>0</v>
      </c>
      <c r="K374" s="5">
        <v>0</v>
      </c>
      <c r="L374" s="5">
        <v>0</v>
      </c>
      <c r="M374" s="5">
        <v>3.4</v>
      </c>
      <c r="N374">
        <v>232</v>
      </c>
      <c r="O374">
        <v>1088</v>
      </c>
      <c r="P374">
        <v>1.5</v>
      </c>
      <c r="Q374">
        <v>1.5</v>
      </c>
      <c r="R374" s="54">
        <v>0.25347222222222199</v>
      </c>
      <c r="T374" s="91">
        <f t="shared" si="9"/>
        <v>1.5</v>
      </c>
      <c r="U374" s="94">
        <f t="shared" si="10"/>
        <v>-1.9</v>
      </c>
      <c r="V374" s="90" t="str">
        <f t="shared" si="7"/>
        <v/>
      </c>
      <c r="W374" s="94" t="str">
        <f t="shared" si="8"/>
        <v/>
      </c>
      <c r="X374" s="91"/>
      <c r="Z374" s="5"/>
      <c r="AA374"/>
      <c r="AC374" s="373"/>
      <c r="AD374" s="54">
        <v>0.25347222222222199</v>
      </c>
      <c r="AK374" s="307"/>
      <c r="AL374" s="5">
        <v>10.9</v>
      </c>
      <c r="AM374" s="5">
        <v>92</v>
      </c>
      <c r="AN374" s="5">
        <v>9.6999999999999993</v>
      </c>
      <c r="AO374" s="5">
        <v>10.9</v>
      </c>
      <c r="AP374" s="5">
        <v>2.9</v>
      </c>
      <c r="AQ374" s="5">
        <v>2.9</v>
      </c>
      <c r="AR374" s="5">
        <v>1026.5999999999999</v>
      </c>
      <c r="AS374" s="5">
        <v>0</v>
      </c>
      <c r="AT374" s="5">
        <v>0</v>
      </c>
      <c r="AU374" s="5">
        <v>0</v>
      </c>
      <c r="AZ374"/>
      <c r="BA374"/>
      <c r="BB374" s="55">
        <v>0.25347222222222199</v>
      </c>
    </row>
    <row r="375" spans="2:54" x14ac:dyDescent="0.25">
      <c r="B375" s="5">
        <v>1.4</v>
      </c>
      <c r="C375" s="5">
        <v>92</v>
      </c>
      <c r="D375" s="5">
        <v>0.2</v>
      </c>
      <c r="E375" s="5">
        <v>-0.4</v>
      </c>
      <c r="F375" s="5">
        <v>6.1</v>
      </c>
      <c r="G375" s="5">
        <v>6.5</v>
      </c>
      <c r="H375" s="5">
        <v>1028.9000000000001</v>
      </c>
      <c r="I375" s="5">
        <v>0</v>
      </c>
      <c r="J375" s="5">
        <v>0</v>
      </c>
      <c r="K375" s="5">
        <v>0</v>
      </c>
      <c r="L375" s="5">
        <v>0</v>
      </c>
      <c r="M375" s="5">
        <v>3.4</v>
      </c>
      <c r="N375">
        <v>232</v>
      </c>
      <c r="O375">
        <v>1088</v>
      </c>
      <c r="P375">
        <v>1.5</v>
      </c>
      <c r="Q375">
        <v>1.5</v>
      </c>
      <c r="R375" s="54">
        <v>0.25416666666666698</v>
      </c>
      <c r="T375" s="91">
        <f t="shared" si="9"/>
        <v>1.5</v>
      </c>
      <c r="U375" s="94">
        <f t="shared" si="10"/>
        <v>-1.9</v>
      </c>
      <c r="V375" s="90" t="str">
        <f t="shared" si="7"/>
        <v/>
      </c>
      <c r="W375" s="94" t="str">
        <f t="shared" si="8"/>
        <v/>
      </c>
      <c r="X375" s="91"/>
      <c r="Z375" s="5"/>
      <c r="AA375"/>
      <c r="AC375" s="373"/>
      <c r="AD375" s="54">
        <v>0.25416666666666698</v>
      </c>
      <c r="AK375" s="307"/>
      <c r="AL375" s="5">
        <v>10.9</v>
      </c>
      <c r="AM375" s="5">
        <v>92</v>
      </c>
      <c r="AN375" s="5">
        <v>9.6999999999999993</v>
      </c>
      <c r="AO375" s="5">
        <v>10.9</v>
      </c>
      <c r="AP375" s="5">
        <v>2.9</v>
      </c>
      <c r="AQ375" s="5">
        <v>4</v>
      </c>
      <c r="AR375" s="5">
        <v>1026.3</v>
      </c>
      <c r="AS375" s="5">
        <v>0</v>
      </c>
      <c r="AT375" s="5">
        <v>0</v>
      </c>
      <c r="AU375" s="5">
        <v>0</v>
      </c>
      <c r="AZ375"/>
      <c r="BA375"/>
      <c r="BB375" s="55">
        <v>0.25416666666666698</v>
      </c>
    </row>
    <row r="376" spans="2:54" x14ac:dyDescent="0.25">
      <c r="B376" s="5">
        <v>1.5</v>
      </c>
      <c r="C376" s="5">
        <v>92</v>
      </c>
      <c r="D376" s="5">
        <v>0.3</v>
      </c>
      <c r="E376" s="5">
        <v>-0.1</v>
      </c>
      <c r="F376" s="5">
        <v>5.4</v>
      </c>
      <c r="G376" s="5">
        <v>6.8</v>
      </c>
      <c r="H376" s="5">
        <v>1028.7</v>
      </c>
      <c r="I376" s="5">
        <v>0</v>
      </c>
      <c r="J376" s="5">
        <v>0</v>
      </c>
      <c r="K376" s="5">
        <v>0</v>
      </c>
      <c r="L376" s="5">
        <v>0</v>
      </c>
      <c r="M376" s="5">
        <v>3.4</v>
      </c>
      <c r="N376">
        <v>232</v>
      </c>
      <c r="O376">
        <v>1088</v>
      </c>
      <c r="P376">
        <v>1.5</v>
      </c>
      <c r="Q376">
        <v>1.5</v>
      </c>
      <c r="R376" s="54">
        <v>0.25486111111111098</v>
      </c>
      <c r="T376" s="91">
        <f t="shared" si="9"/>
        <v>1.5</v>
      </c>
      <c r="U376" s="94">
        <f t="shared" si="10"/>
        <v>-2</v>
      </c>
      <c r="V376" s="90" t="str">
        <f t="shared" si="7"/>
        <v/>
      </c>
      <c r="W376" s="94" t="str">
        <f t="shared" si="8"/>
        <v/>
      </c>
      <c r="X376" s="91"/>
      <c r="Z376" s="5"/>
      <c r="AA376"/>
      <c r="AC376" s="373"/>
      <c r="AD376" s="54">
        <v>0.25486111111111098</v>
      </c>
      <c r="AK376" s="307"/>
      <c r="AL376" s="5">
        <v>10.9</v>
      </c>
      <c r="AM376" s="5">
        <v>92</v>
      </c>
      <c r="AN376" s="5">
        <v>9.6999999999999993</v>
      </c>
      <c r="AO376" s="5">
        <v>10.9</v>
      </c>
      <c r="AP376" s="5">
        <v>2.5</v>
      </c>
      <c r="AQ376" s="5">
        <v>3.2</v>
      </c>
      <c r="AR376" s="5">
        <v>1026.2</v>
      </c>
      <c r="AS376" s="5">
        <v>0</v>
      </c>
      <c r="AT376" s="5">
        <v>0</v>
      </c>
      <c r="AU376" s="5">
        <v>0</v>
      </c>
      <c r="AZ376"/>
      <c r="BA376"/>
      <c r="BB376" s="55">
        <v>0.25486111111111098</v>
      </c>
    </row>
    <row r="377" spans="2:54" x14ac:dyDescent="0.25">
      <c r="B377" s="5">
        <v>1.5</v>
      </c>
      <c r="C377" s="5">
        <v>92</v>
      </c>
      <c r="D377" s="5">
        <v>0.3</v>
      </c>
      <c r="E377" s="5">
        <v>1.5</v>
      </c>
      <c r="F377" s="5">
        <v>1.8</v>
      </c>
      <c r="G377" s="5">
        <v>4</v>
      </c>
      <c r="H377" s="5">
        <v>1028.8</v>
      </c>
      <c r="I377" s="5">
        <v>0</v>
      </c>
      <c r="J377" s="5">
        <v>0</v>
      </c>
      <c r="K377" s="5">
        <v>0</v>
      </c>
      <c r="L377" s="5">
        <v>0</v>
      </c>
      <c r="M377" s="5">
        <v>3.4</v>
      </c>
      <c r="N377">
        <v>232</v>
      </c>
      <c r="O377">
        <v>1088</v>
      </c>
      <c r="P377">
        <v>1.5</v>
      </c>
      <c r="Q377">
        <v>1.5</v>
      </c>
      <c r="R377" s="54">
        <v>0.25555555555555598</v>
      </c>
      <c r="T377" s="91">
        <f t="shared" si="9"/>
        <v>1.5</v>
      </c>
      <c r="U377" s="94">
        <f t="shared" si="10"/>
        <v>-2</v>
      </c>
      <c r="V377" s="90" t="str">
        <f t="shared" si="7"/>
        <v/>
      </c>
      <c r="W377" s="94" t="str">
        <f t="shared" si="8"/>
        <v/>
      </c>
      <c r="X377" s="91"/>
      <c r="Z377" s="5"/>
      <c r="AA377"/>
      <c r="AC377" s="373"/>
      <c r="AD377" s="54">
        <v>0.25555555555555598</v>
      </c>
      <c r="AK377" s="307"/>
      <c r="AL377" s="5">
        <v>10.9</v>
      </c>
      <c r="AM377" s="5">
        <v>92</v>
      </c>
      <c r="AN377" s="5">
        <v>9.6999999999999993</v>
      </c>
      <c r="AO377" s="5">
        <v>10.9</v>
      </c>
      <c r="AP377" s="5">
        <v>2.5</v>
      </c>
      <c r="AQ377" s="5">
        <v>3.2</v>
      </c>
      <c r="AR377" s="5">
        <v>1026.5</v>
      </c>
      <c r="AS377" s="5">
        <v>0</v>
      </c>
      <c r="AT377" s="5">
        <v>0</v>
      </c>
      <c r="AU377" s="5">
        <v>0</v>
      </c>
      <c r="AZ377"/>
      <c r="BA377"/>
      <c r="BB377" s="55">
        <v>0.25555555555555598</v>
      </c>
    </row>
    <row r="378" spans="2:54" x14ac:dyDescent="0.25">
      <c r="B378" s="5">
        <v>1.5</v>
      </c>
      <c r="C378" s="5">
        <v>92</v>
      </c>
      <c r="D378" s="5">
        <v>0.3</v>
      </c>
      <c r="E378" s="5">
        <v>1.5</v>
      </c>
      <c r="F378" s="5">
        <v>4.3</v>
      </c>
      <c r="G378" s="5">
        <v>4.3</v>
      </c>
      <c r="H378" s="5">
        <v>1029</v>
      </c>
      <c r="I378" s="5">
        <v>0</v>
      </c>
      <c r="J378" s="5">
        <v>0</v>
      </c>
      <c r="K378" s="5">
        <v>0</v>
      </c>
      <c r="L378" s="5">
        <v>0</v>
      </c>
      <c r="M378" s="5">
        <v>3.4</v>
      </c>
      <c r="N378">
        <v>232</v>
      </c>
      <c r="O378">
        <v>1088</v>
      </c>
      <c r="P378">
        <v>1.5</v>
      </c>
      <c r="Q378">
        <v>1.5</v>
      </c>
      <c r="R378" s="54">
        <v>0.25624999999999998</v>
      </c>
      <c r="T378" s="91">
        <f t="shared" si="9"/>
        <v>1.5</v>
      </c>
      <c r="U378" s="94">
        <f t="shared" si="10"/>
        <v>-2</v>
      </c>
      <c r="V378" s="90" t="str">
        <f t="shared" si="7"/>
        <v/>
      </c>
      <c r="W378" s="94" t="str">
        <f t="shared" si="8"/>
        <v/>
      </c>
      <c r="X378" s="91"/>
      <c r="Z378" s="5"/>
      <c r="AA378"/>
      <c r="AC378" s="373"/>
      <c r="AD378" s="54">
        <v>0.25624999999999998</v>
      </c>
      <c r="AK378" s="307"/>
      <c r="AL378" s="5">
        <v>10.9</v>
      </c>
      <c r="AM378" s="5">
        <v>92</v>
      </c>
      <c r="AN378" s="5">
        <v>9.6999999999999993</v>
      </c>
      <c r="AO378" s="5">
        <v>10.9</v>
      </c>
      <c r="AP378" s="5">
        <v>4.3</v>
      </c>
      <c r="AQ378" s="5">
        <v>4.7</v>
      </c>
      <c r="AR378" s="5">
        <v>1026.4000000000001</v>
      </c>
      <c r="AS378" s="5">
        <v>0</v>
      </c>
      <c r="AT378" s="5">
        <v>0</v>
      </c>
      <c r="AU378" s="5">
        <v>0</v>
      </c>
      <c r="AZ378"/>
      <c r="BA378"/>
      <c r="BB378" s="55">
        <v>0.25624999999999998</v>
      </c>
    </row>
    <row r="379" spans="2:54" x14ac:dyDescent="0.25">
      <c r="B379" s="5">
        <v>1.5</v>
      </c>
      <c r="C379" s="5">
        <v>92</v>
      </c>
      <c r="D379" s="5">
        <v>0.3</v>
      </c>
      <c r="E379" s="5">
        <v>1.5</v>
      </c>
      <c r="F379" s="5">
        <v>2.9</v>
      </c>
      <c r="G379" s="5">
        <v>5</v>
      </c>
      <c r="H379" s="5">
        <v>1028.9000000000001</v>
      </c>
      <c r="I379" s="5">
        <v>0</v>
      </c>
      <c r="J379" s="5">
        <v>0</v>
      </c>
      <c r="K379" s="5">
        <v>0</v>
      </c>
      <c r="L379" s="5">
        <v>0</v>
      </c>
      <c r="M379" s="5">
        <v>3.4</v>
      </c>
      <c r="N379">
        <v>232</v>
      </c>
      <c r="O379">
        <v>1088</v>
      </c>
      <c r="P379">
        <v>1.5</v>
      </c>
      <c r="Q379">
        <v>1.5</v>
      </c>
      <c r="R379" s="54">
        <v>0.25694444444444398</v>
      </c>
      <c r="T379" s="91">
        <f t="shared" si="9"/>
        <v>1.5</v>
      </c>
      <c r="U379" s="94">
        <f t="shared" si="10"/>
        <v>-2</v>
      </c>
      <c r="V379" s="90" t="str">
        <f t="shared" si="7"/>
        <v/>
      </c>
      <c r="W379" s="94" t="str">
        <f t="shared" si="8"/>
        <v/>
      </c>
      <c r="X379" s="91"/>
      <c r="Z379" s="5"/>
      <c r="AA379"/>
      <c r="AC379" s="373"/>
      <c r="AD379" s="54">
        <v>0.25694444444444398</v>
      </c>
      <c r="AK379" s="307"/>
      <c r="AL379" s="5">
        <v>10.9</v>
      </c>
      <c r="AM379" s="5">
        <v>92</v>
      </c>
      <c r="AN379" s="5">
        <v>9.6999999999999993</v>
      </c>
      <c r="AO379" s="5">
        <v>10.9</v>
      </c>
      <c r="AP379" s="5">
        <v>2.9</v>
      </c>
      <c r="AQ379" s="5">
        <v>5</v>
      </c>
      <c r="AR379" s="5">
        <v>1026.5999999999999</v>
      </c>
      <c r="AS379" s="5">
        <v>0</v>
      </c>
      <c r="AT379" s="5">
        <v>0</v>
      </c>
      <c r="AU379" s="5">
        <v>0</v>
      </c>
      <c r="AZ379"/>
      <c r="BA379"/>
      <c r="BB379" s="55">
        <v>0.25694444444444398</v>
      </c>
    </row>
    <row r="380" spans="2:54" x14ac:dyDescent="0.25">
      <c r="B380" s="5">
        <v>1.5</v>
      </c>
      <c r="C380" s="5">
        <v>92</v>
      </c>
      <c r="D380" s="5">
        <v>0.3</v>
      </c>
      <c r="E380" s="5">
        <v>1.5</v>
      </c>
      <c r="F380" s="5">
        <v>3.2</v>
      </c>
      <c r="G380" s="5">
        <v>4</v>
      </c>
      <c r="H380" s="5">
        <v>1028.8</v>
      </c>
      <c r="I380" s="5">
        <v>0</v>
      </c>
      <c r="J380" s="5">
        <v>0</v>
      </c>
      <c r="K380" s="5">
        <v>0</v>
      </c>
      <c r="L380" s="5">
        <v>0</v>
      </c>
      <c r="M380" s="5">
        <v>3.4</v>
      </c>
      <c r="N380">
        <v>232</v>
      </c>
      <c r="O380">
        <v>1088</v>
      </c>
      <c r="P380">
        <v>1.5</v>
      </c>
      <c r="Q380">
        <v>1.6</v>
      </c>
      <c r="R380" s="54">
        <v>0.25763888888888897</v>
      </c>
      <c r="T380" s="91">
        <f t="shared" si="9"/>
        <v>1.6</v>
      </c>
      <c r="U380" s="94">
        <f t="shared" si="10"/>
        <v>-1.9</v>
      </c>
      <c r="V380" s="90" t="str">
        <f t="shared" si="7"/>
        <v/>
      </c>
      <c r="W380" s="94" t="str">
        <f t="shared" si="8"/>
        <v/>
      </c>
      <c r="X380" s="91"/>
      <c r="Z380" s="5"/>
      <c r="AA380"/>
      <c r="AC380" s="373"/>
      <c r="AD380" s="54">
        <v>0.25763888888888897</v>
      </c>
      <c r="AK380" s="307"/>
      <c r="AL380" s="5">
        <v>10.9</v>
      </c>
      <c r="AM380" s="5">
        <v>92</v>
      </c>
      <c r="AN380" s="5">
        <v>9.6999999999999993</v>
      </c>
      <c r="AO380" s="5">
        <v>10.9</v>
      </c>
      <c r="AP380" s="5">
        <v>3.2</v>
      </c>
      <c r="AQ380" s="5">
        <v>4.7</v>
      </c>
      <c r="AR380" s="5">
        <v>1026.4000000000001</v>
      </c>
      <c r="AS380" s="5">
        <v>0</v>
      </c>
      <c r="AT380" s="5">
        <v>0</v>
      </c>
      <c r="AU380" s="5">
        <v>0</v>
      </c>
      <c r="AZ380"/>
      <c r="BA380"/>
      <c r="BB380" s="55">
        <v>0.25763888888888897</v>
      </c>
    </row>
    <row r="381" spans="2:54" x14ac:dyDescent="0.25">
      <c r="B381" s="5">
        <v>1.5</v>
      </c>
      <c r="C381" s="5">
        <v>92</v>
      </c>
      <c r="D381" s="5">
        <v>0.3</v>
      </c>
      <c r="E381" s="5">
        <v>1.5</v>
      </c>
      <c r="F381" s="5">
        <v>0</v>
      </c>
      <c r="G381" s="5">
        <v>4</v>
      </c>
      <c r="H381" s="5">
        <v>1028.8</v>
      </c>
      <c r="I381" s="5">
        <v>0</v>
      </c>
      <c r="J381" s="5">
        <v>0</v>
      </c>
      <c r="K381" s="5">
        <v>0</v>
      </c>
      <c r="L381" s="5">
        <v>0</v>
      </c>
      <c r="M381" s="5">
        <v>3.4</v>
      </c>
      <c r="N381">
        <v>232</v>
      </c>
      <c r="O381">
        <v>1088</v>
      </c>
      <c r="P381">
        <v>1.5</v>
      </c>
      <c r="Q381">
        <v>1.5</v>
      </c>
      <c r="R381" s="54">
        <v>0.25833333333333303</v>
      </c>
      <c r="T381" s="91">
        <f t="shared" si="9"/>
        <v>1.5</v>
      </c>
      <c r="U381" s="94">
        <f t="shared" si="10"/>
        <v>-2</v>
      </c>
      <c r="V381" s="90" t="str">
        <f t="shared" si="7"/>
        <v/>
      </c>
      <c r="W381" s="94" t="str">
        <f t="shared" si="8"/>
        <v/>
      </c>
      <c r="X381" s="91"/>
      <c r="Z381" s="5"/>
      <c r="AA381"/>
      <c r="AC381" s="373"/>
      <c r="AD381" s="54">
        <v>0.25833333333333303</v>
      </c>
      <c r="AK381" s="307"/>
      <c r="AL381" s="5">
        <v>10.9</v>
      </c>
      <c r="AM381" s="5">
        <v>92</v>
      </c>
      <c r="AN381" s="5">
        <v>9.6999999999999993</v>
      </c>
      <c r="AO381" s="5">
        <v>10.9</v>
      </c>
      <c r="AP381" s="5">
        <v>0</v>
      </c>
      <c r="AQ381" s="5">
        <v>2.5</v>
      </c>
      <c r="AR381" s="5">
        <v>1026.3</v>
      </c>
      <c r="AS381" s="5">
        <v>0</v>
      </c>
      <c r="AT381" s="5">
        <v>0</v>
      </c>
      <c r="AU381" s="5">
        <v>0</v>
      </c>
      <c r="AZ381"/>
      <c r="BA381"/>
      <c r="BB381" s="55">
        <v>0.25833333333333303</v>
      </c>
    </row>
    <row r="382" spans="2:54" x14ac:dyDescent="0.25">
      <c r="B382" s="5">
        <v>1.5</v>
      </c>
      <c r="C382" s="5">
        <v>93</v>
      </c>
      <c r="D382" s="5">
        <v>0.4</v>
      </c>
      <c r="E382" s="5">
        <v>-0.3</v>
      </c>
      <c r="F382" s="5">
        <v>6.1</v>
      </c>
      <c r="G382" s="5">
        <v>6.1</v>
      </c>
      <c r="H382" s="5">
        <v>1028.8</v>
      </c>
      <c r="I382" s="5">
        <v>0</v>
      </c>
      <c r="J382" s="5">
        <v>0</v>
      </c>
      <c r="K382" s="5">
        <v>0</v>
      </c>
      <c r="L382" s="5">
        <v>0</v>
      </c>
      <c r="M382" s="5">
        <v>3.4</v>
      </c>
      <c r="N382">
        <v>232</v>
      </c>
      <c r="O382">
        <v>1088</v>
      </c>
      <c r="P382">
        <v>1.6</v>
      </c>
      <c r="Q382">
        <v>1.6</v>
      </c>
      <c r="R382" s="54">
        <v>0.25902777777777802</v>
      </c>
      <c r="T382" s="91">
        <f t="shared" si="9"/>
        <v>1.6</v>
      </c>
      <c r="U382" s="94">
        <f t="shared" si="10"/>
        <v>-1.9</v>
      </c>
      <c r="V382" s="90" t="str">
        <f t="shared" si="7"/>
        <v/>
      </c>
      <c r="W382" s="94" t="str">
        <f t="shared" si="8"/>
        <v/>
      </c>
      <c r="X382" s="91"/>
      <c r="Z382" s="5"/>
      <c r="AA382"/>
      <c r="AC382" s="373"/>
      <c r="AD382" s="54">
        <v>0.25902777777777802</v>
      </c>
      <c r="AK382" s="307"/>
      <c r="AL382" s="5">
        <v>10.9</v>
      </c>
      <c r="AM382" s="5">
        <v>92</v>
      </c>
      <c r="AN382" s="5">
        <v>9.6999999999999993</v>
      </c>
      <c r="AO382" s="5">
        <v>10.9</v>
      </c>
      <c r="AP382" s="5">
        <v>0</v>
      </c>
      <c r="AQ382" s="5">
        <v>2.2000000000000002</v>
      </c>
      <c r="AR382" s="5">
        <v>1026.4000000000001</v>
      </c>
      <c r="AS382" s="5">
        <v>0</v>
      </c>
      <c r="AT382" s="5">
        <v>0</v>
      </c>
      <c r="AU382" s="5">
        <v>0</v>
      </c>
      <c r="AZ382"/>
      <c r="BA382"/>
      <c r="BB382" s="55">
        <v>0.25902777777777802</v>
      </c>
    </row>
    <row r="383" spans="2:54" x14ac:dyDescent="0.25">
      <c r="B383" s="5">
        <v>1.5</v>
      </c>
      <c r="C383" s="5">
        <v>93</v>
      </c>
      <c r="D383" s="5">
        <v>0.4</v>
      </c>
      <c r="E383" s="5">
        <v>-0.5</v>
      </c>
      <c r="F383" s="5">
        <v>6.5</v>
      </c>
      <c r="G383" s="5">
        <v>6.5</v>
      </c>
      <c r="H383" s="5">
        <v>1028.9000000000001</v>
      </c>
      <c r="I383" s="5">
        <v>0</v>
      </c>
      <c r="J383" s="5">
        <v>0</v>
      </c>
      <c r="K383" s="5">
        <v>0</v>
      </c>
      <c r="L383" s="5">
        <v>0</v>
      </c>
      <c r="M383" s="5">
        <v>3.4</v>
      </c>
      <c r="N383">
        <v>232</v>
      </c>
      <c r="O383">
        <v>1088</v>
      </c>
      <c r="P383">
        <v>1.6</v>
      </c>
      <c r="Q383">
        <v>1.6</v>
      </c>
      <c r="R383" s="54">
        <v>0.25972222222222202</v>
      </c>
      <c r="T383" s="91">
        <f t="shared" si="9"/>
        <v>1.6</v>
      </c>
      <c r="U383" s="94">
        <f t="shared" si="10"/>
        <v>-1.9</v>
      </c>
      <c r="V383" s="90" t="str">
        <f t="shared" si="7"/>
        <v/>
      </c>
      <c r="W383" s="94" t="str">
        <f t="shared" si="8"/>
        <v/>
      </c>
      <c r="X383" s="91"/>
      <c r="Z383" s="5"/>
      <c r="AA383"/>
      <c r="AC383" s="373"/>
      <c r="AD383" s="54">
        <v>0.25972222222222202</v>
      </c>
      <c r="AK383" s="307"/>
      <c r="AL383" s="5">
        <v>10.9</v>
      </c>
      <c r="AM383" s="5">
        <v>92</v>
      </c>
      <c r="AN383" s="5">
        <v>9.6999999999999993</v>
      </c>
      <c r="AO383" s="5">
        <v>10.9</v>
      </c>
      <c r="AP383" s="5">
        <v>2.2000000000000002</v>
      </c>
      <c r="AQ383" s="5">
        <v>2.5</v>
      </c>
      <c r="AR383" s="5">
        <v>1026.5999999999999</v>
      </c>
      <c r="AS383" s="5">
        <v>0</v>
      </c>
      <c r="AT383" s="5">
        <v>0</v>
      </c>
      <c r="AU383" s="5">
        <v>0</v>
      </c>
      <c r="AZ383"/>
      <c r="BA383"/>
      <c r="BB383" s="55">
        <v>0.25972222222222202</v>
      </c>
    </row>
    <row r="384" spans="2:54" x14ac:dyDescent="0.25">
      <c r="B384" s="5">
        <v>1.5</v>
      </c>
      <c r="C384" s="5">
        <v>93</v>
      </c>
      <c r="D384" s="5">
        <v>0.4</v>
      </c>
      <c r="E384" s="5">
        <v>1.5</v>
      </c>
      <c r="F384" s="5">
        <v>2.9</v>
      </c>
      <c r="G384" s="5">
        <v>5</v>
      </c>
      <c r="H384" s="5">
        <v>1028.8</v>
      </c>
      <c r="I384" s="5">
        <v>0</v>
      </c>
      <c r="J384" s="5">
        <v>0</v>
      </c>
      <c r="K384" s="5">
        <v>0</v>
      </c>
      <c r="L384" s="5">
        <v>0</v>
      </c>
      <c r="M384" s="5">
        <v>3.4</v>
      </c>
      <c r="N384">
        <v>232</v>
      </c>
      <c r="O384">
        <v>1088</v>
      </c>
      <c r="P384">
        <v>1.6</v>
      </c>
      <c r="Q384">
        <v>1.6</v>
      </c>
      <c r="R384" s="54">
        <v>0.26041666666666702</v>
      </c>
      <c r="T384" s="91">
        <f t="shared" si="9"/>
        <v>1.6</v>
      </c>
      <c r="U384" s="94">
        <f t="shared" si="10"/>
        <v>-1.9</v>
      </c>
      <c r="V384" s="90" t="str">
        <f t="shared" si="7"/>
        <v/>
      </c>
      <c r="W384" s="94" t="str">
        <f t="shared" si="8"/>
        <v/>
      </c>
      <c r="X384" s="91"/>
      <c r="Z384" s="5"/>
      <c r="AA384"/>
      <c r="AC384" s="373"/>
      <c r="AD384" s="54">
        <v>0.26041666666666702</v>
      </c>
      <c r="AK384" s="307"/>
      <c r="AL384" s="5">
        <v>10.9</v>
      </c>
      <c r="AM384" s="5">
        <v>92</v>
      </c>
      <c r="AN384" s="5">
        <v>9.6999999999999993</v>
      </c>
      <c r="AO384" s="5">
        <v>10.9</v>
      </c>
      <c r="AP384" s="5">
        <v>0</v>
      </c>
      <c r="AQ384" s="5">
        <v>2.2000000000000002</v>
      </c>
      <c r="AR384" s="5">
        <v>1026.3</v>
      </c>
      <c r="AS384" s="5">
        <v>0</v>
      </c>
      <c r="AT384" s="5">
        <v>0</v>
      </c>
      <c r="AU384" s="5">
        <v>0</v>
      </c>
      <c r="AZ384"/>
      <c r="BA384"/>
      <c r="BB384" s="55">
        <v>0.26041666666666702</v>
      </c>
    </row>
    <row r="385" spans="2:54" x14ac:dyDescent="0.25">
      <c r="B385" s="5">
        <v>1.5</v>
      </c>
      <c r="C385" s="5">
        <v>93</v>
      </c>
      <c r="D385" s="5">
        <v>0.4</v>
      </c>
      <c r="E385" s="5">
        <v>1.5</v>
      </c>
      <c r="F385" s="5">
        <v>3.2</v>
      </c>
      <c r="G385" s="5">
        <v>3.6</v>
      </c>
      <c r="H385" s="5">
        <v>1028.8</v>
      </c>
      <c r="I385" s="5">
        <v>0</v>
      </c>
      <c r="J385" s="5">
        <v>0</v>
      </c>
      <c r="K385" s="5">
        <v>0</v>
      </c>
      <c r="L385" s="5">
        <v>0</v>
      </c>
      <c r="M385" s="5">
        <v>3.4</v>
      </c>
      <c r="N385">
        <v>232</v>
      </c>
      <c r="O385">
        <v>1088</v>
      </c>
      <c r="P385">
        <v>1.6</v>
      </c>
      <c r="Q385">
        <v>1.6</v>
      </c>
      <c r="R385" s="54">
        <v>0.26111111111111102</v>
      </c>
      <c r="T385" s="91">
        <f t="shared" si="9"/>
        <v>1.6</v>
      </c>
      <c r="U385" s="94">
        <f t="shared" si="10"/>
        <v>-1.9</v>
      </c>
      <c r="V385" s="90" t="str">
        <f t="shared" si="7"/>
        <v/>
      </c>
      <c r="W385" s="94" t="str">
        <f t="shared" si="8"/>
        <v/>
      </c>
      <c r="X385" s="91"/>
      <c r="Z385" s="5"/>
      <c r="AA385"/>
      <c r="AC385" s="373"/>
      <c r="AD385" s="54">
        <v>0.26111111111111102</v>
      </c>
      <c r="AK385" s="307"/>
      <c r="AL385" s="5">
        <v>10.9</v>
      </c>
      <c r="AM385" s="5">
        <v>92</v>
      </c>
      <c r="AN385" s="5">
        <v>9.6999999999999993</v>
      </c>
      <c r="AO385" s="5">
        <v>10.9</v>
      </c>
      <c r="AP385" s="5">
        <v>0</v>
      </c>
      <c r="AQ385" s="5">
        <v>0</v>
      </c>
      <c r="AR385" s="5">
        <v>1026.5</v>
      </c>
      <c r="AS385" s="5">
        <v>0</v>
      </c>
      <c r="AT385" s="5">
        <v>0</v>
      </c>
      <c r="AU385" s="5">
        <v>0</v>
      </c>
      <c r="AZ385"/>
      <c r="BA385"/>
      <c r="BB385" s="55">
        <v>0.26111111111111102</v>
      </c>
    </row>
    <row r="386" spans="2:54" x14ac:dyDescent="0.25">
      <c r="B386" s="5">
        <v>1.6</v>
      </c>
      <c r="C386" s="5">
        <v>93</v>
      </c>
      <c r="D386" s="5">
        <v>0.5</v>
      </c>
      <c r="E386" s="5">
        <v>1.6</v>
      </c>
      <c r="F386" s="5">
        <v>2.2000000000000002</v>
      </c>
      <c r="G386" s="5">
        <v>2.9</v>
      </c>
      <c r="H386" s="5">
        <v>1029</v>
      </c>
      <c r="I386" s="5">
        <v>0</v>
      </c>
      <c r="J386" s="5">
        <v>0</v>
      </c>
      <c r="K386" s="5">
        <v>0</v>
      </c>
      <c r="L386" s="5">
        <v>0</v>
      </c>
      <c r="M386" s="5">
        <v>3.4</v>
      </c>
      <c r="N386">
        <v>232</v>
      </c>
      <c r="O386">
        <v>1088</v>
      </c>
      <c r="P386">
        <v>1.6</v>
      </c>
      <c r="Q386">
        <v>1.6</v>
      </c>
      <c r="R386" s="54">
        <v>0.26180555555555601</v>
      </c>
      <c r="T386" s="91">
        <f t="shared" si="9"/>
        <v>1.6</v>
      </c>
      <c r="U386" s="94">
        <f t="shared" si="10"/>
        <v>-2</v>
      </c>
      <c r="V386" s="90" t="str">
        <f t="shared" si="7"/>
        <v/>
      </c>
      <c r="W386" s="94" t="str">
        <f t="shared" si="8"/>
        <v/>
      </c>
      <c r="X386" s="91"/>
      <c r="Z386" s="5"/>
      <c r="AA386"/>
      <c r="AC386" s="373"/>
      <c r="AD386" s="54">
        <v>0.26180555555555601</v>
      </c>
      <c r="AK386" s="307"/>
      <c r="AL386" s="5">
        <v>10.9</v>
      </c>
      <c r="AM386" s="5">
        <v>92</v>
      </c>
      <c r="AN386" s="5">
        <v>9.6999999999999993</v>
      </c>
      <c r="AO386" s="5">
        <v>10.9</v>
      </c>
      <c r="AP386" s="5">
        <v>0</v>
      </c>
      <c r="AQ386" s="5">
        <v>4</v>
      </c>
      <c r="AR386" s="5">
        <v>1026.3</v>
      </c>
      <c r="AS386" s="5">
        <v>0</v>
      </c>
      <c r="AT386" s="5">
        <v>0</v>
      </c>
      <c r="AU386" s="5">
        <v>0</v>
      </c>
      <c r="AZ386"/>
      <c r="BA386"/>
      <c r="BB386" s="55">
        <v>0.26180555555555601</v>
      </c>
    </row>
    <row r="387" spans="2:54" x14ac:dyDescent="0.25">
      <c r="B387" s="5">
        <v>1.6</v>
      </c>
      <c r="C387" s="5">
        <v>93</v>
      </c>
      <c r="D387" s="5">
        <v>0.5</v>
      </c>
      <c r="E387" s="5">
        <v>1.6</v>
      </c>
      <c r="F387" s="5">
        <v>0</v>
      </c>
      <c r="G387" s="5">
        <v>2.2000000000000002</v>
      </c>
      <c r="H387" s="5">
        <v>1028.9000000000001</v>
      </c>
      <c r="I387" s="5">
        <v>0</v>
      </c>
      <c r="J387" s="5">
        <v>0</v>
      </c>
      <c r="K387" s="5">
        <v>0</v>
      </c>
      <c r="L387" s="5">
        <v>0</v>
      </c>
      <c r="M387" s="5">
        <v>3.4</v>
      </c>
      <c r="N387">
        <v>232</v>
      </c>
      <c r="O387">
        <v>1088</v>
      </c>
      <c r="P387">
        <v>1.7</v>
      </c>
      <c r="Q387">
        <v>1.7</v>
      </c>
      <c r="R387" s="54">
        <v>0.26250000000000001</v>
      </c>
      <c r="T387" s="91">
        <f t="shared" si="9"/>
        <v>1.7</v>
      </c>
      <c r="U387" s="94">
        <f t="shared" si="10"/>
        <v>-1.9000000000000001</v>
      </c>
      <c r="V387" s="90" t="str">
        <f t="shared" si="7"/>
        <v/>
      </c>
      <c r="W387" s="94" t="str">
        <f t="shared" si="8"/>
        <v/>
      </c>
      <c r="X387" s="91"/>
      <c r="Z387" s="5"/>
      <c r="AA387"/>
      <c r="AC387" s="373"/>
      <c r="AD387" s="54">
        <v>0.26250000000000001</v>
      </c>
      <c r="AK387" s="307"/>
      <c r="AL387" s="5">
        <v>10.9</v>
      </c>
      <c r="AM387" s="5">
        <v>92</v>
      </c>
      <c r="AN387" s="5">
        <v>9.6999999999999993</v>
      </c>
      <c r="AO387" s="5">
        <v>10.9</v>
      </c>
      <c r="AP387" s="5">
        <v>1.8</v>
      </c>
      <c r="AQ387" s="5">
        <v>3.2</v>
      </c>
      <c r="AR387" s="5">
        <v>1026.5</v>
      </c>
      <c r="AS387" s="5">
        <v>0</v>
      </c>
      <c r="AT387" s="5">
        <v>0</v>
      </c>
      <c r="AU387" s="5">
        <v>0</v>
      </c>
      <c r="AZ387"/>
      <c r="BA387"/>
      <c r="BB387" s="55">
        <v>0.26250000000000001</v>
      </c>
    </row>
    <row r="388" spans="2:54" x14ac:dyDescent="0.25">
      <c r="B388" s="5">
        <v>1.6</v>
      </c>
      <c r="C388" s="5">
        <v>93</v>
      </c>
      <c r="D388" s="5">
        <v>0.5</v>
      </c>
      <c r="E388" s="5">
        <v>1.6</v>
      </c>
      <c r="F388" s="5">
        <v>1.8</v>
      </c>
      <c r="G388" s="5">
        <v>2.2000000000000002</v>
      </c>
      <c r="H388" s="5">
        <v>1028.7</v>
      </c>
      <c r="I388" s="5">
        <v>0</v>
      </c>
      <c r="J388" s="5">
        <v>0</v>
      </c>
      <c r="K388" s="5">
        <v>0</v>
      </c>
      <c r="L388" s="5">
        <v>0</v>
      </c>
      <c r="M388" s="5">
        <v>3.4</v>
      </c>
      <c r="N388">
        <v>232</v>
      </c>
      <c r="O388">
        <v>1088</v>
      </c>
      <c r="P388">
        <v>1.7</v>
      </c>
      <c r="Q388">
        <v>1.7</v>
      </c>
      <c r="R388" s="54">
        <v>0.26319444444444401</v>
      </c>
      <c r="T388" s="91">
        <f t="shared" si="9"/>
        <v>1.7</v>
      </c>
      <c r="U388" s="94">
        <f t="shared" si="10"/>
        <v>-1.9000000000000001</v>
      </c>
      <c r="V388" s="90" t="str">
        <f t="shared" si="7"/>
        <v/>
      </c>
      <c r="W388" s="94" t="str">
        <f t="shared" si="8"/>
        <v/>
      </c>
      <c r="X388" s="91"/>
      <c r="Z388" s="5"/>
      <c r="AA388"/>
      <c r="AC388" s="373"/>
      <c r="AD388" s="54">
        <v>0.26319444444444401</v>
      </c>
      <c r="AK388" s="307"/>
      <c r="AL388" s="5">
        <v>10.9</v>
      </c>
      <c r="AM388" s="5">
        <v>92</v>
      </c>
      <c r="AN388" s="5">
        <v>9.6999999999999993</v>
      </c>
      <c r="AO388" s="5">
        <v>10.9</v>
      </c>
      <c r="AP388" s="5">
        <v>0</v>
      </c>
      <c r="AQ388" s="5">
        <v>2.5</v>
      </c>
      <c r="AR388" s="5">
        <v>1026.5</v>
      </c>
      <c r="AS388" s="5">
        <v>0</v>
      </c>
      <c r="AT388" s="5">
        <v>0</v>
      </c>
      <c r="AU388" s="5">
        <v>0</v>
      </c>
      <c r="AZ388"/>
      <c r="BA388"/>
      <c r="BB388" s="55">
        <v>0.26319444444444401</v>
      </c>
    </row>
    <row r="389" spans="2:54" x14ac:dyDescent="0.25">
      <c r="B389" s="5">
        <v>1.6</v>
      </c>
      <c r="C389" s="5">
        <v>93</v>
      </c>
      <c r="D389" s="5">
        <v>0.5</v>
      </c>
      <c r="E389" s="5">
        <v>1.6</v>
      </c>
      <c r="F389" s="5">
        <v>3.6</v>
      </c>
      <c r="G389" s="5">
        <v>4.7</v>
      </c>
      <c r="H389" s="5">
        <v>1028.9000000000001</v>
      </c>
      <c r="I389" s="5">
        <v>0</v>
      </c>
      <c r="J389" s="5">
        <v>0</v>
      </c>
      <c r="K389" s="5">
        <v>0</v>
      </c>
      <c r="L389" s="5">
        <v>0</v>
      </c>
      <c r="M389" s="5">
        <v>3.4</v>
      </c>
      <c r="N389">
        <v>232</v>
      </c>
      <c r="O389">
        <v>1088</v>
      </c>
      <c r="P389">
        <v>1.7</v>
      </c>
      <c r="Q389">
        <v>1.7</v>
      </c>
      <c r="R389" s="54">
        <v>0.26388888888888901</v>
      </c>
      <c r="T389" s="91">
        <f t="shared" si="9"/>
        <v>1.7</v>
      </c>
      <c r="U389" s="94">
        <f t="shared" si="10"/>
        <v>-1.9000000000000001</v>
      </c>
      <c r="V389" s="90" t="str">
        <f t="shared" si="7"/>
        <v/>
      </c>
      <c r="W389" s="94" t="str">
        <f t="shared" si="8"/>
        <v/>
      </c>
      <c r="X389" s="91"/>
      <c r="Z389" s="5"/>
      <c r="AA389"/>
      <c r="AC389" s="373"/>
      <c r="AD389" s="54">
        <v>0.26388888888888901</v>
      </c>
      <c r="AK389" s="307"/>
      <c r="AL389" s="5">
        <v>10.9</v>
      </c>
      <c r="AM389" s="5">
        <v>92</v>
      </c>
      <c r="AN389" s="5">
        <v>9.6999999999999993</v>
      </c>
      <c r="AO389" s="5">
        <v>10.9</v>
      </c>
      <c r="AP389" s="5">
        <v>0</v>
      </c>
      <c r="AQ389" s="5">
        <v>2.9</v>
      </c>
      <c r="AR389" s="5">
        <v>1026.5</v>
      </c>
      <c r="AS389" s="5">
        <v>0</v>
      </c>
      <c r="AT389" s="5">
        <v>0</v>
      </c>
      <c r="AU389" s="5">
        <v>0</v>
      </c>
      <c r="AZ389"/>
      <c r="BA389"/>
      <c r="BB389" s="55">
        <v>0.26388888888888901</v>
      </c>
    </row>
    <row r="390" spans="2:54" x14ac:dyDescent="0.25">
      <c r="B390" s="5">
        <v>1.6</v>
      </c>
      <c r="C390" s="5">
        <v>93</v>
      </c>
      <c r="D390" s="5">
        <v>0.5</v>
      </c>
      <c r="E390" s="5">
        <v>1.6</v>
      </c>
      <c r="F390" s="5">
        <v>0</v>
      </c>
      <c r="G390" s="5">
        <v>2.5</v>
      </c>
      <c r="H390" s="5">
        <v>1028.9000000000001</v>
      </c>
      <c r="I390" s="5">
        <v>0</v>
      </c>
      <c r="J390" s="5">
        <v>0</v>
      </c>
      <c r="K390" s="5">
        <v>0</v>
      </c>
      <c r="L390" s="5">
        <v>0</v>
      </c>
      <c r="M390" s="5">
        <v>3.4</v>
      </c>
      <c r="N390">
        <v>232</v>
      </c>
      <c r="O390">
        <v>1088</v>
      </c>
      <c r="P390">
        <v>1.7</v>
      </c>
      <c r="Q390">
        <v>1.7</v>
      </c>
      <c r="R390" s="54">
        <v>0.264583333333333</v>
      </c>
      <c r="T390" s="91">
        <f t="shared" si="9"/>
        <v>1.7</v>
      </c>
      <c r="U390" s="94"/>
      <c r="V390" s="90" t="str">
        <f t="shared" si="7"/>
        <v/>
      </c>
      <c r="W390" s="94" t="str">
        <f t="shared" si="8"/>
        <v/>
      </c>
      <c r="X390" s="91"/>
      <c r="Z390" s="5"/>
      <c r="AA390"/>
      <c r="AC390" s="373"/>
      <c r="AD390" s="54">
        <v>0.264583333333333</v>
      </c>
      <c r="AK390" s="307"/>
      <c r="AL390" s="5">
        <v>10.9</v>
      </c>
      <c r="AM390" s="5">
        <v>92</v>
      </c>
      <c r="AN390" s="5">
        <v>9.6999999999999993</v>
      </c>
      <c r="AO390" s="5">
        <v>10.9</v>
      </c>
      <c r="AP390" s="5">
        <v>0</v>
      </c>
      <c r="AQ390" s="5">
        <v>5.8</v>
      </c>
      <c r="AR390" s="5">
        <v>1026.4000000000001</v>
      </c>
      <c r="AS390" s="5">
        <v>0</v>
      </c>
      <c r="AT390" s="5">
        <v>0</v>
      </c>
      <c r="AU390" s="5">
        <v>0</v>
      </c>
      <c r="AZ390"/>
      <c r="BA390"/>
      <c r="BB390" s="55">
        <v>0.264583333333333</v>
      </c>
    </row>
    <row r="391" spans="2:54" x14ac:dyDescent="0.25">
      <c r="B391" s="5">
        <v>1.6</v>
      </c>
      <c r="C391" s="5">
        <v>93</v>
      </c>
      <c r="D391" s="5">
        <v>0.5</v>
      </c>
      <c r="E391" s="5">
        <v>1.6</v>
      </c>
      <c r="F391" s="5">
        <v>3.6</v>
      </c>
      <c r="G391" s="5">
        <v>4.7</v>
      </c>
      <c r="H391" s="5">
        <v>1029</v>
      </c>
      <c r="I391" s="5">
        <v>0</v>
      </c>
      <c r="J391" s="5">
        <v>0</v>
      </c>
      <c r="K391" s="5">
        <v>0</v>
      </c>
      <c r="L391" s="5">
        <v>0</v>
      </c>
      <c r="M391" s="5">
        <v>3.4</v>
      </c>
      <c r="N391">
        <v>232</v>
      </c>
      <c r="O391">
        <v>1088</v>
      </c>
      <c r="P391">
        <v>1.7</v>
      </c>
      <c r="Q391">
        <v>1.7</v>
      </c>
      <c r="R391" s="54">
        <v>0.265277777777778</v>
      </c>
      <c r="T391" s="91">
        <f t="shared" si="9"/>
        <v>1.7</v>
      </c>
      <c r="U391" s="94">
        <f t="shared" si="10"/>
        <v>-1.9000000000000001</v>
      </c>
      <c r="V391" s="90" t="str">
        <f t="shared" si="7"/>
        <v/>
      </c>
      <c r="W391" s="94" t="str">
        <f t="shared" si="8"/>
        <v/>
      </c>
      <c r="X391" s="91"/>
      <c r="Z391" s="5"/>
      <c r="AA391"/>
      <c r="AC391" s="373"/>
      <c r="AD391" s="54">
        <v>0.265277777777778</v>
      </c>
      <c r="AK391" s="307"/>
      <c r="AL391" s="5">
        <v>10.9</v>
      </c>
      <c r="AM391" s="5">
        <v>92</v>
      </c>
      <c r="AN391" s="5">
        <v>9.6999999999999993</v>
      </c>
      <c r="AO391" s="5">
        <v>10.9</v>
      </c>
      <c r="AP391" s="5">
        <v>0</v>
      </c>
      <c r="AQ391" s="5">
        <v>2.9</v>
      </c>
      <c r="AR391" s="5">
        <v>1026.5</v>
      </c>
      <c r="AS391" s="5">
        <v>0</v>
      </c>
      <c r="AT391" s="5">
        <v>0</v>
      </c>
      <c r="AU391" s="5">
        <v>0</v>
      </c>
      <c r="AZ391"/>
      <c r="BA391"/>
      <c r="BB391" s="55">
        <v>0.265277777777778</v>
      </c>
    </row>
    <row r="392" spans="2:54" x14ac:dyDescent="0.25">
      <c r="B392" s="5">
        <v>1.6</v>
      </c>
      <c r="C392" s="5">
        <v>93</v>
      </c>
      <c r="D392" s="5">
        <v>0.5</v>
      </c>
      <c r="E392" s="5">
        <v>1.6</v>
      </c>
      <c r="F392" s="5">
        <v>4.3</v>
      </c>
      <c r="G392" s="5">
        <v>5.4</v>
      </c>
      <c r="H392" s="5">
        <v>1028.8</v>
      </c>
      <c r="I392" s="5">
        <v>0</v>
      </c>
      <c r="J392" s="5">
        <v>0</v>
      </c>
      <c r="K392" s="5">
        <v>0</v>
      </c>
      <c r="L392" s="5">
        <v>0</v>
      </c>
      <c r="M392" s="5">
        <v>3.4</v>
      </c>
      <c r="N392">
        <v>232</v>
      </c>
      <c r="O392">
        <v>1088</v>
      </c>
      <c r="P392">
        <v>1.7</v>
      </c>
      <c r="Q392">
        <v>1.7</v>
      </c>
      <c r="R392" s="54">
        <v>0.265972222222222</v>
      </c>
      <c r="T392" s="91">
        <f t="shared" si="9"/>
        <v>1.7</v>
      </c>
      <c r="U392" s="94">
        <f t="shared" si="10"/>
        <v>-1.9000000000000001</v>
      </c>
      <c r="V392" s="90" t="str">
        <f t="shared" si="7"/>
        <v/>
      </c>
      <c r="W392" s="94" t="str">
        <f t="shared" si="8"/>
        <v/>
      </c>
      <c r="X392" s="91"/>
      <c r="Z392" s="5"/>
      <c r="AA392"/>
      <c r="AC392" s="373"/>
      <c r="AD392" s="54">
        <v>0.265972222222222</v>
      </c>
      <c r="AK392" s="307"/>
      <c r="AL392" s="5">
        <v>10.8</v>
      </c>
      <c r="AM392" s="5">
        <v>92</v>
      </c>
      <c r="AN392" s="5">
        <v>9.6</v>
      </c>
      <c r="AO392" s="5">
        <v>10.8</v>
      </c>
      <c r="AP392" s="5">
        <v>0</v>
      </c>
      <c r="AQ392" s="5">
        <v>2.2000000000000002</v>
      </c>
      <c r="AR392" s="5">
        <v>1026.3</v>
      </c>
      <c r="AS392" s="5">
        <v>0</v>
      </c>
      <c r="AT392" s="5">
        <v>0</v>
      </c>
      <c r="AU392" s="5">
        <v>0</v>
      </c>
      <c r="AZ392"/>
      <c r="BA392"/>
      <c r="BB392" s="55">
        <v>0.265972222222222</v>
      </c>
    </row>
    <row r="393" spans="2:54" x14ac:dyDescent="0.25">
      <c r="B393" s="5">
        <v>1.6</v>
      </c>
      <c r="C393" s="5">
        <v>93</v>
      </c>
      <c r="D393" s="5">
        <v>0.5</v>
      </c>
      <c r="E393" s="5">
        <v>1.6</v>
      </c>
      <c r="F393" s="5">
        <v>0</v>
      </c>
      <c r="G393" s="5">
        <v>2.5</v>
      </c>
      <c r="H393" s="5">
        <v>1028.8</v>
      </c>
      <c r="I393" s="5">
        <v>0</v>
      </c>
      <c r="J393" s="5">
        <v>0</v>
      </c>
      <c r="K393" s="5">
        <v>0</v>
      </c>
      <c r="L393" s="5">
        <v>0</v>
      </c>
      <c r="M393" s="5">
        <v>3.4</v>
      </c>
      <c r="N393">
        <v>232</v>
      </c>
      <c r="O393">
        <v>1088</v>
      </c>
      <c r="P393">
        <v>1.7</v>
      </c>
      <c r="Q393">
        <v>1.7</v>
      </c>
      <c r="R393" s="54">
        <v>0.266666666666667</v>
      </c>
      <c r="T393" s="91">
        <f t="shared" si="9"/>
        <v>1.7</v>
      </c>
      <c r="U393" s="94">
        <f t="shared" si="10"/>
        <v>-1.9000000000000001</v>
      </c>
      <c r="V393" s="90" t="str">
        <f t="shared" si="7"/>
        <v/>
      </c>
      <c r="W393" s="94" t="str">
        <f t="shared" si="8"/>
        <v/>
      </c>
      <c r="X393" s="91"/>
      <c r="Z393" s="5"/>
      <c r="AA393"/>
      <c r="AC393" s="373"/>
      <c r="AD393" s="54">
        <v>0.266666666666667</v>
      </c>
      <c r="AK393" s="307"/>
      <c r="AL393" s="5">
        <v>10.8</v>
      </c>
      <c r="AM393" s="5">
        <v>92</v>
      </c>
      <c r="AN393" s="5">
        <v>9.6</v>
      </c>
      <c r="AO393" s="5">
        <v>10.8</v>
      </c>
      <c r="AP393" s="5">
        <v>0</v>
      </c>
      <c r="AQ393" s="5">
        <v>2.9</v>
      </c>
      <c r="AR393" s="5">
        <v>1026.5999999999999</v>
      </c>
      <c r="AS393" s="5">
        <v>0</v>
      </c>
      <c r="AT393" s="5">
        <v>0</v>
      </c>
      <c r="AU393" s="5">
        <v>0</v>
      </c>
      <c r="AZ393"/>
      <c r="BA393"/>
      <c r="BB393" s="55">
        <v>0.266666666666667</v>
      </c>
    </row>
    <row r="394" spans="2:54" x14ac:dyDescent="0.25">
      <c r="B394" s="5">
        <v>1.6</v>
      </c>
      <c r="C394" s="5">
        <v>93</v>
      </c>
      <c r="D394" s="5">
        <v>0.5</v>
      </c>
      <c r="E394" s="5">
        <v>1.6</v>
      </c>
      <c r="F394" s="5">
        <v>4.7</v>
      </c>
      <c r="G394" s="5">
        <v>5.4</v>
      </c>
      <c r="H394" s="5">
        <v>1029</v>
      </c>
      <c r="I394" s="5">
        <v>0</v>
      </c>
      <c r="J394" s="5">
        <v>0</v>
      </c>
      <c r="K394" s="5">
        <v>0</v>
      </c>
      <c r="L394" s="5">
        <v>0</v>
      </c>
      <c r="M394" s="5">
        <v>3.4</v>
      </c>
      <c r="N394">
        <v>232</v>
      </c>
      <c r="O394">
        <v>1088</v>
      </c>
      <c r="P394">
        <v>1.7</v>
      </c>
      <c r="Q394">
        <v>1.8</v>
      </c>
      <c r="R394" s="54">
        <v>0.26736111111111099</v>
      </c>
      <c r="T394" s="91">
        <f t="shared" si="9"/>
        <v>1.8</v>
      </c>
      <c r="U394" s="94">
        <f t="shared" si="10"/>
        <v>-1.8</v>
      </c>
      <c r="V394" s="90" t="str">
        <f t="shared" si="7"/>
        <v/>
      </c>
      <c r="W394" s="94" t="str">
        <f t="shared" si="8"/>
        <v/>
      </c>
      <c r="X394" s="91"/>
      <c r="Z394" s="5"/>
      <c r="AA394"/>
      <c r="AC394" s="373"/>
      <c r="AD394" s="54">
        <v>0.26736111111111099</v>
      </c>
      <c r="AK394" s="307"/>
      <c r="AL394" s="5">
        <v>10.8</v>
      </c>
      <c r="AM394" s="5">
        <v>92</v>
      </c>
      <c r="AN394" s="5">
        <v>9.6</v>
      </c>
      <c r="AO394" s="5">
        <v>10.8</v>
      </c>
      <c r="AP394" s="5">
        <v>1.8</v>
      </c>
      <c r="AQ394" s="5">
        <v>2.5</v>
      </c>
      <c r="AR394" s="5">
        <v>1026.4000000000001</v>
      </c>
      <c r="AS394" s="5">
        <v>0</v>
      </c>
      <c r="AT394" s="5">
        <v>0</v>
      </c>
      <c r="AU394" s="5">
        <v>0</v>
      </c>
      <c r="AZ394"/>
      <c r="BA394"/>
      <c r="BB394" s="55">
        <v>0.26736111111111099</v>
      </c>
    </row>
    <row r="395" spans="2:54" x14ac:dyDescent="0.25">
      <c r="B395" s="5">
        <v>1.6</v>
      </c>
      <c r="C395" s="5">
        <v>93</v>
      </c>
      <c r="D395" s="5">
        <v>0.5</v>
      </c>
      <c r="E395" s="5">
        <v>1.6</v>
      </c>
      <c r="F395" s="5">
        <v>3.6</v>
      </c>
      <c r="G395" s="5">
        <v>3.6</v>
      </c>
      <c r="H395" s="5">
        <v>1028.8</v>
      </c>
      <c r="I395" s="5">
        <v>0</v>
      </c>
      <c r="J395" s="5">
        <v>0</v>
      </c>
      <c r="K395" s="5">
        <v>0</v>
      </c>
      <c r="L395" s="5">
        <v>0</v>
      </c>
      <c r="M395" s="5">
        <v>3.4</v>
      </c>
      <c r="N395">
        <v>232</v>
      </c>
      <c r="O395">
        <v>1088</v>
      </c>
      <c r="P395">
        <v>1.7</v>
      </c>
      <c r="Q395">
        <v>1.8</v>
      </c>
      <c r="R395" s="54">
        <v>0.26805555555555599</v>
      </c>
      <c r="T395" s="91">
        <f t="shared" si="9"/>
        <v>1.8</v>
      </c>
      <c r="U395" s="94">
        <f t="shared" si="10"/>
        <v>-1.8</v>
      </c>
      <c r="V395" s="90" t="str">
        <f t="shared" ref="V395:V458" si="11">IF($K395&gt;0,1,"")</f>
        <v/>
      </c>
      <c r="W395" s="94" t="str">
        <f t="shared" si="8"/>
        <v/>
      </c>
      <c r="X395" s="91"/>
      <c r="Z395" s="5"/>
      <c r="AA395"/>
      <c r="AC395" s="373"/>
      <c r="AD395" s="54">
        <v>0.26805555555555599</v>
      </c>
      <c r="AK395" s="307"/>
      <c r="AL395" s="5">
        <v>10.8</v>
      </c>
      <c r="AM395" s="5">
        <v>92</v>
      </c>
      <c r="AN395" s="5">
        <v>9.6</v>
      </c>
      <c r="AO395" s="5">
        <v>10.8</v>
      </c>
      <c r="AP395" s="5">
        <v>2.2000000000000002</v>
      </c>
      <c r="AQ395" s="5">
        <v>3.6</v>
      </c>
      <c r="AR395" s="5">
        <v>1026.5</v>
      </c>
      <c r="AS395" s="5">
        <v>0</v>
      </c>
      <c r="AT395" s="5">
        <v>0</v>
      </c>
      <c r="AU395" s="5">
        <v>0</v>
      </c>
      <c r="AZ395"/>
      <c r="BA395"/>
      <c r="BB395" s="55">
        <v>0.26805555555555599</v>
      </c>
    </row>
    <row r="396" spans="2:54" x14ac:dyDescent="0.25">
      <c r="B396" s="5">
        <v>1.7</v>
      </c>
      <c r="C396" s="5">
        <v>93</v>
      </c>
      <c r="D396" s="5">
        <v>0.6</v>
      </c>
      <c r="E396" s="5">
        <v>1.7</v>
      </c>
      <c r="F396" s="5">
        <v>2.9</v>
      </c>
      <c r="G396" s="5">
        <v>4.7</v>
      </c>
      <c r="H396" s="5">
        <v>1028.9000000000001</v>
      </c>
      <c r="I396" s="5">
        <v>0</v>
      </c>
      <c r="J396" s="5">
        <v>0</v>
      </c>
      <c r="K396" s="5">
        <v>0</v>
      </c>
      <c r="L396" s="5">
        <v>0</v>
      </c>
      <c r="M396" s="5">
        <v>3.4</v>
      </c>
      <c r="N396">
        <v>232</v>
      </c>
      <c r="O396">
        <v>1088</v>
      </c>
      <c r="P396">
        <v>1.8</v>
      </c>
      <c r="Q396">
        <v>1.8</v>
      </c>
      <c r="R396" s="54">
        <v>0.26874999999999999</v>
      </c>
      <c r="T396" s="91">
        <f t="shared" si="9"/>
        <v>1.8</v>
      </c>
      <c r="U396" s="94">
        <f t="shared" si="10"/>
        <v>-1.9</v>
      </c>
      <c r="V396" s="90" t="str">
        <f t="shared" si="11"/>
        <v/>
      </c>
      <c r="W396" s="94" t="str">
        <f t="shared" si="8"/>
        <v/>
      </c>
      <c r="X396" s="91"/>
      <c r="Z396" s="5"/>
      <c r="AA396"/>
      <c r="AC396" s="373"/>
      <c r="AD396" s="54">
        <v>0.26874999999999999</v>
      </c>
      <c r="AK396" s="307"/>
      <c r="AL396" s="5">
        <v>10.8</v>
      </c>
      <c r="AM396" s="5">
        <v>92</v>
      </c>
      <c r="AN396" s="5">
        <v>9.6</v>
      </c>
      <c r="AO396" s="5">
        <v>10.8</v>
      </c>
      <c r="AP396" s="5">
        <v>4</v>
      </c>
      <c r="AQ396" s="5">
        <v>4.3</v>
      </c>
      <c r="AR396" s="5">
        <v>1026.5999999999999</v>
      </c>
      <c r="AS396" s="5">
        <v>0</v>
      </c>
      <c r="AT396" s="5">
        <v>0</v>
      </c>
      <c r="AU396" s="5">
        <v>0</v>
      </c>
      <c r="AZ396"/>
      <c r="BA396"/>
      <c r="BB396" s="55">
        <v>0.26874999999999999</v>
      </c>
    </row>
    <row r="397" spans="2:54" x14ac:dyDescent="0.25">
      <c r="B397" s="5">
        <v>1.7</v>
      </c>
      <c r="C397" s="5">
        <v>93</v>
      </c>
      <c r="D397" s="5">
        <v>0.6</v>
      </c>
      <c r="E397" s="5">
        <v>1.7</v>
      </c>
      <c r="F397" s="5">
        <v>2.5</v>
      </c>
      <c r="G397" s="5">
        <v>2.5</v>
      </c>
      <c r="H397" s="5">
        <v>1029</v>
      </c>
      <c r="I397" s="5">
        <v>0</v>
      </c>
      <c r="J397" s="5">
        <v>0</v>
      </c>
      <c r="K397" s="5">
        <v>0</v>
      </c>
      <c r="L397" s="5">
        <v>0</v>
      </c>
      <c r="M397" s="5">
        <v>3.4</v>
      </c>
      <c r="N397">
        <v>232</v>
      </c>
      <c r="O397">
        <v>1088</v>
      </c>
      <c r="P397">
        <v>1.8</v>
      </c>
      <c r="Q397">
        <v>1.8</v>
      </c>
      <c r="R397" s="54">
        <v>0.26944444444444399</v>
      </c>
      <c r="T397" s="91">
        <f t="shared" si="9"/>
        <v>1.8</v>
      </c>
      <c r="U397" s="94">
        <f t="shared" si="10"/>
        <v>-1.9</v>
      </c>
      <c r="V397" s="90" t="str">
        <f t="shared" si="11"/>
        <v/>
      </c>
      <c r="W397" s="94" t="str">
        <f t="shared" si="8"/>
        <v/>
      </c>
      <c r="X397" s="91"/>
      <c r="Z397" s="5"/>
      <c r="AA397"/>
      <c r="AC397" s="373"/>
      <c r="AD397" s="54">
        <v>0.26944444444444399</v>
      </c>
      <c r="AK397" s="307"/>
      <c r="AL397" s="5">
        <v>10.8</v>
      </c>
      <c r="AM397" s="5">
        <v>92</v>
      </c>
      <c r="AN397" s="5">
        <v>9.6</v>
      </c>
      <c r="AO397" s="5">
        <v>10.8</v>
      </c>
      <c r="AP397" s="5">
        <v>0</v>
      </c>
      <c r="AQ397" s="5">
        <v>0</v>
      </c>
      <c r="AR397" s="5">
        <v>1026.5</v>
      </c>
      <c r="AS397" s="5">
        <v>0</v>
      </c>
      <c r="AT397" s="5">
        <v>0</v>
      </c>
      <c r="AU397" s="5">
        <v>0</v>
      </c>
      <c r="AZ397"/>
      <c r="BA397"/>
      <c r="BB397" s="55">
        <v>0.26944444444444399</v>
      </c>
    </row>
    <row r="398" spans="2:54" x14ac:dyDescent="0.25">
      <c r="B398" s="5">
        <v>1.7</v>
      </c>
      <c r="C398" s="5">
        <v>93</v>
      </c>
      <c r="D398" s="5">
        <v>0.6</v>
      </c>
      <c r="E398" s="5">
        <v>1.7</v>
      </c>
      <c r="F398" s="5">
        <v>3.2</v>
      </c>
      <c r="G398" s="5">
        <v>4.3</v>
      </c>
      <c r="H398" s="5">
        <v>1028.9000000000001</v>
      </c>
      <c r="I398" s="5">
        <v>0</v>
      </c>
      <c r="J398" s="5">
        <v>0</v>
      </c>
      <c r="K398" s="5">
        <v>0</v>
      </c>
      <c r="L398" s="5">
        <v>0</v>
      </c>
      <c r="M398" s="5">
        <v>3.4</v>
      </c>
      <c r="N398">
        <v>232</v>
      </c>
      <c r="O398">
        <v>1088</v>
      </c>
      <c r="P398">
        <v>1.8</v>
      </c>
      <c r="Q398">
        <v>1.8</v>
      </c>
      <c r="R398" s="54">
        <v>0.27013888888888898</v>
      </c>
      <c r="T398" s="91">
        <f t="shared" si="9"/>
        <v>1.8</v>
      </c>
      <c r="U398" s="94">
        <f t="shared" si="10"/>
        <v>-1.9</v>
      </c>
      <c r="V398" s="90" t="str">
        <f t="shared" si="11"/>
        <v/>
      </c>
      <c r="W398" s="94" t="str">
        <f t="shared" si="8"/>
        <v/>
      </c>
      <c r="X398" s="91"/>
      <c r="Z398" s="5"/>
      <c r="AA398"/>
      <c r="AC398" s="373"/>
      <c r="AD398" s="54">
        <v>0.27013888888888898</v>
      </c>
      <c r="AK398" s="307"/>
      <c r="AL398" s="5">
        <v>10.8</v>
      </c>
      <c r="AM398" s="5">
        <v>92</v>
      </c>
      <c r="AN398" s="5">
        <v>9.6</v>
      </c>
      <c r="AO398" s="5">
        <v>10.8</v>
      </c>
      <c r="AP398" s="5">
        <v>0</v>
      </c>
      <c r="AQ398" s="5">
        <v>3.2</v>
      </c>
      <c r="AR398" s="5">
        <v>1026.4000000000001</v>
      </c>
      <c r="AS398" s="5">
        <v>0</v>
      </c>
      <c r="AT398" s="5">
        <v>0</v>
      </c>
      <c r="AU398" s="5">
        <v>0</v>
      </c>
      <c r="AZ398"/>
      <c r="BA398"/>
      <c r="BB398" s="55">
        <v>0.27013888888888898</v>
      </c>
    </row>
    <row r="399" spans="2:54" x14ac:dyDescent="0.25">
      <c r="B399" s="5">
        <v>1.7</v>
      </c>
      <c r="C399" s="5">
        <v>93</v>
      </c>
      <c r="D399" s="5">
        <v>0.6</v>
      </c>
      <c r="E399" s="5">
        <v>1.7</v>
      </c>
      <c r="F399" s="5">
        <v>0</v>
      </c>
      <c r="G399" s="5">
        <v>3.6</v>
      </c>
      <c r="H399" s="5">
        <v>1028.8</v>
      </c>
      <c r="I399" s="5">
        <v>0</v>
      </c>
      <c r="J399" s="5">
        <v>0</v>
      </c>
      <c r="K399" s="5">
        <v>0</v>
      </c>
      <c r="L399" s="5">
        <v>0</v>
      </c>
      <c r="M399" s="5">
        <v>3.4</v>
      </c>
      <c r="N399">
        <v>232</v>
      </c>
      <c r="O399">
        <v>1088</v>
      </c>
      <c r="P399">
        <v>1.8</v>
      </c>
      <c r="Q399">
        <v>1.8</v>
      </c>
      <c r="R399" s="54">
        <v>0.27083333333333298</v>
      </c>
      <c r="T399" s="91">
        <f t="shared" si="9"/>
        <v>1.8</v>
      </c>
      <c r="U399" s="94">
        <f t="shared" si="10"/>
        <v>-1.9</v>
      </c>
      <c r="V399" s="90" t="str">
        <f t="shared" si="11"/>
        <v/>
      </c>
      <c r="W399" s="94" t="str">
        <f t="shared" si="8"/>
        <v/>
      </c>
      <c r="X399" s="91"/>
      <c r="Z399" s="5"/>
      <c r="AA399"/>
      <c r="AC399" s="373"/>
      <c r="AD399" s="54">
        <v>0.27083333333333298</v>
      </c>
      <c r="AK399" s="307"/>
      <c r="AL399" s="5">
        <v>10.8</v>
      </c>
      <c r="AM399" s="5">
        <v>92</v>
      </c>
      <c r="AN399" s="5">
        <v>9.6</v>
      </c>
      <c r="AO399" s="5">
        <v>10.8</v>
      </c>
      <c r="AP399" s="5">
        <v>2.9</v>
      </c>
      <c r="AQ399" s="5">
        <v>4</v>
      </c>
      <c r="AR399" s="5">
        <v>1026.5999999999999</v>
      </c>
      <c r="AS399" s="5">
        <v>0</v>
      </c>
      <c r="AT399" s="5">
        <v>0</v>
      </c>
      <c r="AU399" s="5">
        <v>0</v>
      </c>
      <c r="AZ399"/>
      <c r="BA399"/>
      <c r="BB399" s="55">
        <v>0.27083333333333298</v>
      </c>
    </row>
    <row r="400" spans="2:54" x14ac:dyDescent="0.25">
      <c r="B400" s="5">
        <v>1.7</v>
      </c>
      <c r="C400" s="5">
        <v>93</v>
      </c>
      <c r="D400" s="5">
        <v>0.6</v>
      </c>
      <c r="E400" s="5">
        <v>1.7</v>
      </c>
      <c r="F400" s="5">
        <v>0</v>
      </c>
      <c r="G400" s="5">
        <v>1.8</v>
      </c>
      <c r="H400" s="5">
        <v>1028.7</v>
      </c>
      <c r="I400" s="5">
        <v>0</v>
      </c>
      <c r="J400" s="5">
        <v>0</v>
      </c>
      <c r="K400" s="5">
        <v>0</v>
      </c>
      <c r="L400" s="5">
        <v>0</v>
      </c>
      <c r="M400" s="5">
        <v>3.4</v>
      </c>
      <c r="N400">
        <v>232</v>
      </c>
      <c r="O400">
        <v>1088</v>
      </c>
      <c r="P400">
        <v>1.8</v>
      </c>
      <c r="Q400">
        <v>1.8</v>
      </c>
      <c r="R400" s="54">
        <v>0.27152777777777798</v>
      </c>
      <c r="T400" s="91">
        <f t="shared" si="9"/>
        <v>1.8</v>
      </c>
      <c r="U400" s="94">
        <f t="shared" si="10"/>
        <v>-1.9</v>
      </c>
      <c r="V400" s="90" t="str">
        <f t="shared" si="11"/>
        <v/>
      </c>
      <c r="W400" s="94" t="str">
        <f t="shared" si="8"/>
        <v/>
      </c>
      <c r="X400" s="91"/>
      <c r="Z400" s="5"/>
      <c r="AA400"/>
      <c r="AC400" s="373"/>
      <c r="AD400" s="54">
        <v>0.27152777777777798</v>
      </c>
      <c r="AK400" s="307"/>
      <c r="AL400" s="5">
        <v>10.8</v>
      </c>
      <c r="AM400" s="5">
        <v>92</v>
      </c>
      <c r="AN400" s="5">
        <v>9.6</v>
      </c>
      <c r="AO400" s="5">
        <v>10.8</v>
      </c>
      <c r="AP400" s="5">
        <v>4.7</v>
      </c>
      <c r="AQ400" s="5">
        <v>4.7</v>
      </c>
      <c r="AR400" s="5">
        <v>1026.5999999999999</v>
      </c>
      <c r="AS400" s="5">
        <v>0</v>
      </c>
      <c r="AT400" s="5">
        <v>0</v>
      </c>
      <c r="AU400" s="5">
        <v>0</v>
      </c>
      <c r="AZ400"/>
      <c r="BA400"/>
      <c r="BB400" s="55">
        <v>0.27152777777777798</v>
      </c>
    </row>
    <row r="401" spans="2:54" x14ac:dyDescent="0.25">
      <c r="B401" s="5">
        <v>1.7</v>
      </c>
      <c r="C401" s="5">
        <v>93</v>
      </c>
      <c r="D401" s="5">
        <v>0.6</v>
      </c>
      <c r="E401" s="5">
        <v>1.7</v>
      </c>
      <c r="F401" s="5">
        <v>0</v>
      </c>
      <c r="G401" s="5">
        <v>2.5</v>
      </c>
      <c r="H401" s="5">
        <v>1029</v>
      </c>
      <c r="I401" s="5">
        <v>0</v>
      </c>
      <c r="J401" s="5">
        <v>0</v>
      </c>
      <c r="K401" s="5">
        <v>0</v>
      </c>
      <c r="L401" s="5">
        <v>0</v>
      </c>
      <c r="M401" s="5">
        <v>3.4</v>
      </c>
      <c r="N401">
        <v>232</v>
      </c>
      <c r="O401">
        <v>1088</v>
      </c>
      <c r="P401">
        <v>1.8</v>
      </c>
      <c r="Q401">
        <v>1.8</v>
      </c>
      <c r="R401" s="54">
        <v>0.27222222222222198</v>
      </c>
      <c r="T401" s="91">
        <f t="shared" si="9"/>
        <v>1.8</v>
      </c>
      <c r="U401" s="94">
        <f t="shared" si="10"/>
        <v>-1.9</v>
      </c>
      <c r="V401" s="90" t="str">
        <f t="shared" si="11"/>
        <v/>
      </c>
      <c r="W401" s="94" t="str">
        <f t="shared" si="8"/>
        <v/>
      </c>
      <c r="X401" s="91"/>
      <c r="Z401" s="5"/>
      <c r="AA401"/>
      <c r="AC401" s="373"/>
      <c r="AD401" s="54">
        <v>0.27222222222222198</v>
      </c>
      <c r="AK401" s="307"/>
      <c r="AL401" s="5">
        <v>10.8</v>
      </c>
      <c r="AM401" s="5">
        <v>92</v>
      </c>
      <c r="AN401" s="5">
        <v>9.6</v>
      </c>
      <c r="AO401" s="5">
        <v>10.8</v>
      </c>
      <c r="AP401" s="5">
        <v>5</v>
      </c>
      <c r="AQ401" s="5">
        <v>5</v>
      </c>
      <c r="AR401" s="5">
        <v>1026.5</v>
      </c>
      <c r="AS401" s="5">
        <v>0</v>
      </c>
      <c r="AT401" s="5">
        <v>0</v>
      </c>
      <c r="AU401" s="5">
        <v>0</v>
      </c>
      <c r="AZ401"/>
      <c r="BA401"/>
      <c r="BB401" s="55">
        <v>0.27222222222222198</v>
      </c>
    </row>
    <row r="402" spans="2:54" x14ac:dyDescent="0.25">
      <c r="B402" s="5">
        <v>1.7</v>
      </c>
      <c r="C402" s="5">
        <v>93</v>
      </c>
      <c r="D402" s="5">
        <v>0.6</v>
      </c>
      <c r="E402" s="5">
        <v>1.7</v>
      </c>
      <c r="F402" s="5">
        <v>3.2</v>
      </c>
      <c r="G402" s="5">
        <v>4</v>
      </c>
      <c r="H402" s="5">
        <v>1029</v>
      </c>
      <c r="I402" s="5">
        <v>0</v>
      </c>
      <c r="J402" s="5">
        <v>0</v>
      </c>
      <c r="K402" s="5">
        <v>0</v>
      </c>
      <c r="L402" s="5">
        <v>0</v>
      </c>
      <c r="M402" s="5">
        <v>3.4</v>
      </c>
      <c r="N402">
        <v>232</v>
      </c>
      <c r="O402">
        <v>1088</v>
      </c>
      <c r="P402">
        <v>1.8</v>
      </c>
      <c r="Q402">
        <v>1.9</v>
      </c>
      <c r="R402" s="54">
        <v>0.27291666666666697</v>
      </c>
      <c r="T402" s="91">
        <f t="shared" si="9"/>
        <v>1.9</v>
      </c>
      <c r="U402" s="94">
        <f t="shared" si="10"/>
        <v>-1.8</v>
      </c>
      <c r="V402" s="90" t="str">
        <f t="shared" si="11"/>
        <v/>
      </c>
      <c r="W402" s="94" t="str">
        <f t="shared" si="8"/>
        <v/>
      </c>
      <c r="X402" s="91"/>
      <c r="Z402" s="5"/>
      <c r="AA402"/>
      <c r="AC402" s="373"/>
      <c r="AD402" s="54">
        <v>0.27291666666666697</v>
      </c>
      <c r="AK402" s="307"/>
      <c r="AL402" s="5">
        <v>10.8</v>
      </c>
      <c r="AM402" s="5">
        <v>92</v>
      </c>
      <c r="AN402" s="5">
        <v>9.6</v>
      </c>
      <c r="AO402" s="5">
        <v>10.8</v>
      </c>
      <c r="AP402" s="5">
        <v>0</v>
      </c>
      <c r="AQ402" s="5">
        <v>0</v>
      </c>
      <c r="AR402" s="5">
        <v>1026.8</v>
      </c>
      <c r="AS402" s="5">
        <v>0</v>
      </c>
      <c r="AT402" s="5">
        <v>0</v>
      </c>
      <c r="AU402" s="5">
        <v>0</v>
      </c>
      <c r="AZ402"/>
      <c r="BA402"/>
      <c r="BB402" s="55">
        <v>0.27291666666666697</v>
      </c>
    </row>
    <row r="403" spans="2:54" x14ac:dyDescent="0.25">
      <c r="B403" s="5">
        <v>1.7</v>
      </c>
      <c r="C403" s="5">
        <v>93</v>
      </c>
      <c r="D403" s="5">
        <v>0.6</v>
      </c>
      <c r="E403" s="5">
        <v>1.7</v>
      </c>
      <c r="F403" s="5">
        <v>2.2000000000000002</v>
      </c>
      <c r="G403" s="5">
        <v>4.3</v>
      </c>
      <c r="H403" s="5">
        <v>1029</v>
      </c>
      <c r="I403" s="5">
        <v>0</v>
      </c>
      <c r="J403" s="5">
        <v>0</v>
      </c>
      <c r="K403" s="5">
        <v>0</v>
      </c>
      <c r="L403" s="5">
        <v>0</v>
      </c>
      <c r="M403" s="5">
        <v>3.4</v>
      </c>
      <c r="N403">
        <v>232</v>
      </c>
      <c r="O403">
        <v>1088</v>
      </c>
      <c r="P403">
        <v>1.8</v>
      </c>
      <c r="Q403">
        <v>1.9</v>
      </c>
      <c r="R403" s="54">
        <v>0.27361111111111103</v>
      </c>
      <c r="T403" s="91">
        <f t="shared" si="9"/>
        <v>1.9</v>
      </c>
      <c r="U403" s="94">
        <f t="shared" si="10"/>
        <v>-1.8</v>
      </c>
      <c r="V403" s="90" t="str">
        <f t="shared" si="11"/>
        <v/>
      </c>
      <c r="W403" s="94" t="str">
        <f t="shared" si="8"/>
        <v/>
      </c>
      <c r="X403" s="91"/>
      <c r="Z403" s="5"/>
      <c r="AA403"/>
      <c r="AC403" s="373"/>
      <c r="AD403" s="54">
        <v>0.27361111111111103</v>
      </c>
      <c r="AK403" s="307"/>
      <c r="AL403" s="5">
        <v>10.8</v>
      </c>
      <c r="AM403" s="5">
        <v>92</v>
      </c>
      <c r="AN403" s="5">
        <v>9.6</v>
      </c>
      <c r="AO403" s="5">
        <v>10.8</v>
      </c>
      <c r="AP403" s="5">
        <v>1.8</v>
      </c>
      <c r="AQ403" s="5">
        <v>3.6</v>
      </c>
      <c r="AR403" s="5">
        <v>1026.5</v>
      </c>
      <c r="AS403" s="5">
        <v>0</v>
      </c>
      <c r="AT403" s="5">
        <v>0</v>
      </c>
      <c r="AU403" s="5">
        <v>0</v>
      </c>
      <c r="AZ403"/>
      <c r="BA403"/>
      <c r="BB403" s="55">
        <v>0.27361111111111103</v>
      </c>
    </row>
    <row r="404" spans="2:54" x14ac:dyDescent="0.25">
      <c r="B404" s="5">
        <v>1.7</v>
      </c>
      <c r="C404" s="5">
        <v>93</v>
      </c>
      <c r="D404" s="5">
        <v>0.6</v>
      </c>
      <c r="E404" s="5">
        <v>1.7</v>
      </c>
      <c r="F404" s="5">
        <v>4</v>
      </c>
      <c r="G404" s="5">
        <v>4.3</v>
      </c>
      <c r="H404" s="5">
        <v>1028.9000000000001</v>
      </c>
      <c r="I404" s="5">
        <v>0</v>
      </c>
      <c r="J404" s="5">
        <v>0</v>
      </c>
      <c r="K404" s="5">
        <v>0</v>
      </c>
      <c r="L404" s="5">
        <v>0</v>
      </c>
      <c r="M404" s="5">
        <v>3.4</v>
      </c>
      <c r="N404">
        <v>232</v>
      </c>
      <c r="O404">
        <v>1088</v>
      </c>
      <c r="P404">
        <v>1.8</v>
      </c>
      <c r="Q404">
        <v>1.9</v>
      </c>
      <c r="R404" s="54">
        <v>0.27430555555555602</v>
      </c>
      <c r="T404" s="91">
        <f t="shared" si="9"/>
        <v>1.9</v>
      </c>
      <c r="U404" s="94">
        <f t="shared" si="10"/>
        <v>-1.8</v>
      </c>
      <c r="V404" s="90" t="str">
        <f t="shared" si="11"/>
        <v/>
      </c>
      <c r="W404" s="94" t="str">
        <f t="shared" si="8"/>
        <v/>
      </c>
      <c r="X404" s="91"/>
      <c r="Z404" s="5"/>
      <c r="AA404"/>
      <c r="AC404" s="373"/>
      <c r="AD404" s="54">
        <v>0.27430555555555602</v>
      </c>
      <c r="AK404" s="307"/>
      <c r="AL404" s="5">
        <v>10.8</v>
      </c>
      <c r="AM404" s="5">
        <v>92</v>
      </c>
      <c r="AN404" s="5">
        <v>9.6</v>
      </c>
      <c r="AO404" s="5">
        <v>10.8</v>
      </c>
      <c r="AP404" s="5">
        <v>0</v>
      </c>
      <c r="AQ404" s="5">
        <v>3.2</v>
      </c>
      <c r="AR404" s="5">
        <v>1026.5999999999999</v>
      </c>
      <c r="AS404" s="5">
        <v>0</v>
      </c>
      <c r="AT404" s="5">
        <v>0</v>
      </c>
      <c r="AU404" s="5">
        <v>0</v>
      </c>
      <c r="AZ404"/>
      <c r="BA404"/>
      <c r="BB404" s="55">
        <v>0.27430555555555602</v>
      </c>
    </row>
    <row r="405" spans="2:54" x14ac:dyDescent="0.25">
      <c r="B405" s="5">
        <v>1.7</v>
      </c>
      <c r="C405" s="5">
        <v>93</v>
      </c>
      <c r="D405" s="5">
        <v>0.6</v>
      </c>
      <c r="E405" s="5">
        <v>1.7</v>
      </c>
      <c r="F405" s="5">
        <v>2.9</v>
      </c>
      <c r="G405" s="5">
        <v>3.6</v>
      </c>
      <c r="H405" s="5">
        <v>1028.7</v>
      </c>
      <c r="I405" s="5">
        <v>0</v>
      </c>
      <c r="J405" s="5">
        <v>0</v>
      </c>
      <c r="K405" s="5">
        <v>0</v>
      </c>
      <c r="L405" s="5">
        <v>0</v>
      </c>
      <c r="M405" s="5">
        <v>3.4</v>
      </c>
      <c r="N405">
        <v>232</v>
      </c>
      <c r="O405">
        <v>1088</v>
      </c>
      <c r="P405">
        <v>1.8</v>
      </c>
      <c r="Q405">
        <v>1.9</v>
      </c>
      <c r="R405" s="54">
        <v>0.27500000000000002</v>
      </c>
      <c r="T405" s="91">
        <f t="shared" si="9"/>
        <v>1.9</v>
      </c>
      <c r="U405" s="94">
        <f t="shared" si="10"/>
        <v>-1.8</v>
      </c>
      <c r="V405" s="90" t="str">
        <f t="shared" si="11"/>
        <v/>
      </c>
      <c r="W405" s="94" t="str">
        <f t="shared" si="8"/>
        <v/>
      </c>
      <c r="X405" s="91"/>
      <c r="Z405" s="5"/>
      <c r="AA405"/>
      <c r="AC405" s="373"/>
      <c r="AD405" s="54">
        <v>0.27500000000000002</v>
      </c>
      <c r="AK405" s="307"/>
      <c r="AL405" s="5">
        <v>10.8</v>
      </c>
      <c r="AM405" s="5">
        <v>92</v>
      </c>
      <c r="AN405" s="5">
        <v>9.6</v>
      </c>
      <c r="AO405" s="5">
        <v>10.8</v>
      </c>
      <c r="AP405" s="5">
        <v>2.2000000000000002</v>
      </c>
      <c r="AQ405" s="5">
        <v>4</v>
      </c>
      <c r="AR405" s="5">
        <v>1026.5999999999999</v>
      </c>
      <c r="AS405" s="5">
        <v>0</v>
      </c>
      <c r="AT405" s="5">
        <v>0</v>
      </c>
      <c r="AU405" s="5">
        <v>0</v>
      </c>
      <c r="AZ405"/>
      <c r="BA405"/>
      <c r="BB405" s="55">
        <v>0.27500000000000002</v>
      </c>
    </row>
    <row r="406" spans="2:54" x14ac:dyDescent="0.25">
      <c r="B406" s="5">
        <v>1.8</v>
      </c>
      <c r="C406" s="5">
        <v>93</v>
      </c>
      <c r="D406" s="5">
        <v>0.7</v>
      </c>
      <c r="E406" s="5">
        <v>1.8</v>
      </c>
      <c r="F406" s="5">
        <v>2.5</v>
      </c>
      <c r="G406" s="5">
        <v>4.7</v>
      </c>
      <c r="H406" s="5">
        <v>1029</v>
      </c>
      <c r="I406" s="5">
        <v>0</v>
      </c>
      <c r="J406" s="5">
        <v>0</v>
      </c>
      <c r="K406" s="5">
        <v>0</v>
      </c>
      <c r="L406" s="5">
        <v>0</v>
      </c>
      <c r="M406" s="5">
        <v>3.4</v>
      </c>
      <c r="N406">
        <v>232</v>
      </c>
      <c r="O406">
        <v>1088</v>
      </c>
      <c r="P406">
        <v>1.9</v>
      </c>
      <c r="Q406">
        <v>1.9</v>
      </c>
      <c r="R406" s="54">
        <v>0.27569444444444402</v>
      </c>
      <c r="T406" s="91">
        <f t="shared" si="9"/>
        <v>1.9</v>
      </c>
      <c r="U406" s="94">
        <f t="shared" si="10"/>
        <v>-1.9000000000000001</v>
      </c>
      <c r="V406" s="90" t="str">
        <f t="shared" si="11"/>
        <v/>
      </c>
      <c r="W406" s="94" t="str">
        <f t="shared" si="8"/>
        <v/>
      </c>
      <c r="X406" s="91"/>
      <c r="Z406" s="5"/>
      <c r="AA406"/>
      <c r="AC406" s="373"/>
      <c r="AD406" s="54">
        <v>0.27569444444444402</v>
      </c>
      <c r="AK406" s="307"/>
      <c r="AL406" s="5">
        <v>10.8</v>
      </c>
      <c r="AM406" s="5">
        <v>92</v>
      </c>
      <c r="AN406" s="5">
        <v>9.6</v>
      </c>
      <c r="AO406" s="5">
        <v>10.8</v>
      </c>
      <c r="AP406" s="5">
        <v>2.2000000000000002</v>
      </c>
      <c r="AQ406" s="5">
        <v>3.6</v>
      </c>
      <c r="AR406" s="5">
        <v>1026.5999999999999</v>
      </c>
      <c r="AS406" s="5">
        <v>10</v>
      </c>
      <c r="AT406" s="5">
        <v>0</v>
      </c>
      <c r="AU406" s="5">
        <v>0</v>
      </c>
      <c r="AZ406"/>
      <c r="BA406"/>
      <c r="BB406" s="55">
        <v>0.27569444444444402</v>
      </c>
    </row>
    <row r="407" spans="2:54" x14ac:dyDescent="0.25">
      <c r="B407" s="5">
        <v>1.8</v>
      </c>
      <c r="C407" s="5">
        <v>93</v>
      </c>
      <c r="D407" s="5">
        <v>0.7</v>
      </c>
      <c r="E407" s="5">
        <v>1.8</v>
      </c>
      <c r="F407" s="5">
        <v>4.3</v>
      </c>
      <c r="G407" s="5">
        <v>4.3</v>
      </c>
      <c r="H407" s="5">
        <v>1029</v>
      </c>
      <c r="I407" s="5">
        <v>0</v>
      </c>
      <c r="J407" s="5">
        <v>0</v>
      </c>
      <c r="K407" s="5">
        <v>0</v>
      </c>
      <c r="L407" s="5">
        <v>0</v>
      </c>
      <c r="M407" s="5">
        <v>3.4</v>
      </c>
      <c r="N407">
        <v>232</v>
      </c>
      <c r="O407">
        <v>1088</v>
      </c>
      <c r="P407">
        <v>1.9</v>
      </c>
      <c r="Q407">
        <v>1.9</v>
      </c>
      <c r="R407" s="54">
        <v>0.27638888888888902</v>
      </c>
      <c r="T407" s="91">
        <f t="shared" si="9"/>
        <v>1.9</v>
      </c>
      <c r="U407" s="94">
        <f t="shared" si="10"/>
        <v>-1.9000000000000001</v>
      </c>
      <c r="V407" s="90" t="str">
        <f t="shared" si="11"/>
        <v/>
      </c>
      <c r="W407" s="94" t="str">
        <f t="shared" si="8"/>
        <v/>
      </c>
      <c r="X407" s="91"/>
      <c r="Z407" s="5"/>
      <c r="AA407"/>
      <c r="AC407" s="373"/>
      <c r="AD407" s="54">
        <v>0.27638888888888902</v>
      </c>
      <c r="AK407" s="307"/>
      <c r="AL407" s="5">
        <v>10.8</v>
      </c>
      <c r="AM407" s="5">
        <v>92</v>
      </c>
      <c r="AN407" s="5">
        <v>9.6</v>
      </c>
      <c r="AO407" s="5">
        <v>10.8</v>
      </c>
      <c r="AP407" s="5">
        <v>2.2000000000000002</v>
      </c>
      <c r="AQ407" s="5">
        <v>2.2000000000000002</v>
      </c>
      <c r="AR407" s="5">
        <v>1026.7</v>
      </c>
      <c r="AS407" s="5">
        <v>10</v>
      </c>
      <c r="AT407" s="5">
        <v>0</v>
      </c>
      <c r="AU407" s="5">
        <v>0</v>
      </c>
      <c r="BB407" s="55">
        <v>0.27638888888888902</v>
      </c>
    </row>
    <row r="408" spans="2:54" x14ac:dyDescent="0.25">
      <c r="B408" s="5">
        <v>1.7</v>
      </c>
      <c r="C408" s="5">
        <v>93</v>
      </c>
      <c r="D408" s="5">
        <v>0.6</v>
      </c>
      <c r="E408" s="5">
        <v>1.7</v>
      </c>
      <c r="F408" s="5">
        <v>3.2</v>
      </c>
      <c r="G408" s="5">
        <v>3.6</v>
      </c>
      <c r="H408" s="5">
        <v>1028.9000000000001</v>
      </c>
      <c r="I408" s="5">
        <v>0</v>
      </c>
      <c r="J408" s="5">
        <v>0</v>
      </c>
      <c r="K408" s="5">
        <v>0</v>
      </c>
      <c r="L408" s="5">
        <v>0</v>
      </c>
      <c r="M408" s="5">
        <v>3.4</v>
      </c>
      <c r="N408">
        <v>232</v>
      </c>
      <c r="O408">
        <v>1088</v>
      </c>
      <c r="P408">
        <v>1.9</v>
      </c>
      <c r="Q408">
        <v>1.9</v>
      </c>
      <c r="R408" s="54">
        <v>0.27708333333333302</v>
      </c>
      <c r="T408" s="91">
        <f t="shared" si="9"/>
        <v>1.9</v>
      </c>
      <c r="U408" s="94">
        <f t="shared" si="10"/>
        <v>-1.8</v>
      </c>
      <c r="V408" s="90" t="str">
        <f t="shared" si="11"/>
        <v/>
      </c>
      <c r="W408" s="94" t="str">
        <f t="shared" si="8"/>
        <v/>
      </c>
      <c r="X408" s="91"/>
      <c r="Z408" s="5"/>
      <c r="AA408"/>
      <c r="AC408" s="373"/>
      <c r="AD408" s="54">
        <v>0.27708333333333302</v>
      </c>
      <c r="AK408" s="307"/>
      <c r="AL408" s="5">
        <v>10.8</v>
      </c>
      <c r="AM408" s="5">
        <v>92</v>
      </c>
      <c r="AN408" s="5">
        <v>9.6</v>
      </c>
      <c r="AO408" s="5">
        <v>10.8</v>
      </c>
      <c r="AP408" s="5">
        <v>3.6</v>
      </c>
      <c r="AQ408" s="5">
        <v>3.6</v>
      </c>
      <c r="AR408" s="5">
        <v>1026.5999999999999</v>
      </c>
      <c r="AS408" s="5">
        <v>10</v>
      </c>
      <c r="AT408" s="5">
        <v>0</v>
      </c>
      <c r="AU408" s="5">
        <v>0</v>
      </c>
      <c r="BB408" s="55">
        <v>0.27708333333333302</v>
      </c>
    </row>
    <row r="409" spans="2:54" x14ac:dyDescent="0.25">
      <c r="B409" s="5">
        <v>1.7</v>
      </c>
      <c r="C409" s="5">
        <v>93</v>
      </c>
      <c r="D409" s="5">
        <v>0.6</v>
      </c>
      <c r="E409" s="5">
        <v>1.7</v>
      </c>
      <c r="F409" s="5">
        <v>4.3</v>
      </c>
      <c r="G409" s="5">
        <v>5</v>
      </c>
      <c r="H409" s="5">
        <v>1029.0999999999999</v>
      </c>
      <c r="I409" s="5">
        <v>0</v>
      </c>
      <c r="J409" s="5">
        <v>0</v>
      </c>
      <c r="K409" s="5">
        <v>0</v>
      </c>
      <c r="L409" s="5">
        <v>0</v>
      </c>
      <c r="M409" s="5">
        <v>3.4</v>
      </c>
      <c r="N409">
        <v>232</v>
      </c>
      <c r="O409">
        <v>1088</v>
      </c>
      <c r="P409">
        <v>1.9</v>
      </c>
      <c r="Q409">
        <v>1.9</v>
      </c>
      <c r="R409" s="54">
        <v>0.27777777777777801</v>
      </c>
      <c r="T409" s="91">
        <f t="shared" si="9"/>
        <v>1.9</v>
      </c>
      <c r="U409" s="94">
        <f t="shared" si="10"/>
        <v>-1.8</v>
      </c>
      <c r="V409" s="90" t="str">
        <f t="shared" si="11"/>
        <v/>
      </c>
      <c r="W409" s="94" t="str">
        <f t="shared" si="8"/>
        <v/>
      </c>
      <c r="X409" s="91"/>
      <c r="Z409" s="5"/>
      <c r="AA409"/>
      <c r="AC409" s="373"/>
      <c r="AD409" s="54">
        <v>0.27777777777777801</v>
      </c>
      <c r="AK409" s="307"/>
      <c r="AL409" s="5">
        <v>10.8</v>
      </c>
      <c r="AM409" s="5">
        <v>92</v>
      </c>
      <c r="AN409" s="5">
        <v>9.6</v>
      </c>
      <c r="AO409" s="5">
        <v>10.8</v>
      </c>
      <c r="AP409" s="5">
        <v>2.9</v>
      </c>
      <c r="AQ409" s="5">
        <v>4.7</v>
      </c>
      <c r="AR409" s="5">
        <v>1026.7</v>
      </c>
      <c r="AS409" s="5">
        <v>10</v>
      </c>
      <c r="AT409" s="5">
        <v>0</v>
      </c>
      <c r="AU409" s="5">
        <v>0</v>
      </c>
      <c r="BB409" s="55">
        <v>0.27777777777777801</v>
      </c>
    </row>
    <row r="410" spans="2:54" x14ac:dyDescent="0.25">
      <c r="B410" s="5">
        <v>1.7</v>
      </c>
      <c r="C410" s="5">
        <v>93</v>
      </c>
      <c r="D410" s="5">
        <v>0.6</v>
      </c>
      <c r="E410" s="5">
        <v>1.7</v>
      </c>
      <c r="F410" s="5">
        <v>4.3</v>
      </c>
      <c r="G410" s="5">
        <v>4.7</v>
      </c>
      <c r="H410" s="5">
        <v>1029</v>
      </c>
      <c r="I410" s="5">
        <v>0</v>
      </c>
      <c r="J410" s="5">
        <v>0</v>
      </c>
      <c r="K410" s="5">
        <v>0</v>
      </c>
      <c r="L410" s="5">
        <v>0</v>
      </c>
      <c r="M410" s="5">
        <v>3.4</v>
      </c>
      <c r="N410">
        <v>232</v>
      </c>
      <c r="O410">
        <v>1088</v>
      </c>
      <c r="P410">
        <v>1.9</v>
      </c>
      <c r="Q410">
        <v>1.9</v>
      </c>
      <c r="R410" s="54">
        <v>0.27847222222222201</v>
      </c>
      <c r="T410" s="91">
        <f t="shared" si="9"/>
        <v>1.9</v>
      </c>
      <c r="U410" s="94">
        <f t="shared" si="10"/>
        <v>-1.8</v>
      </c>
      <c r="V410" s="90" t="str">
        <f t="shared" si="11"/>
        <v/>
      </c>
      <c r="W410" s="94" t="str">
        <f t="shared" si="8"/>
        <v/>
      </c>
      <c r="X410" s="91"/>
      <c r="Z410" s="5"/>
      <c r="AA410"/>
      <c r="AC410" s="373"/>
      <c r="AD410" s="54">
        <v>0.27847222222222201</v>
      </c>
      <c r="AK410" s="307"/>
      <c r="AL410" s="5">
        <v>10.8</v>
      </c>
      <c r="AM410" s="5">
        <v>92</v>
      </c>
      <c r="AN410" s="5">
        <v>9.6</v>
      </c>
      <c r="AO410" s="5">
        <v>10.8</v>
      </c>
      <c r="AP410" s="5">
        <v>2.9</v>
      </c>
      <c r="AQ410" s="5">
        <v>2.9</v>
      </c>
      <c r="AR410" s="5">
        <v>1026.7</v>
      </c>
      <c r="AS410" s="5">
        <v>20</v>
      </c>
      <c r="AT410" s="5">
        <v>0</v>
      </c>
      <c r="AU410" s="5">
        <v>0</v>
      </c>
      <c r="BB410" s="55">
        <v>0.27847222222222201</v>
      </c>
    </row>
    <row r="411" spans="2:54" x14ac:dyDescent="0.25">
      <c r="B411" s="5">
        <v>1.8</v>
      </c>
      <c r="C411" s="5">
        <v>93</v>
      </c>
      <c r="D411" s="5">
        <v>0.7</v>
      </c>
      <c r="E411" s="5">
        <v>1.8</v>
      </c>
      <c r="F411" s="5">
        <v>1.8</v>
      </c>
      <c r="G411" s="5">
        <v>3.2</v>
      </c>
      <c r="H411" s="5">
        <v>1028.8</v>
      </c>
      <c r="I411" s="5">
        <v>0</v>
      </c>
      <c r="J411" s="5">
        <v>0</v>
      </c>
      <c r="K411" s="5">
        <v>0</v>
      </c>
      <c r="L411" s="5">
        <v>0</v>
      </c>
      <c r="M411" s="5">
        <v>3.4</v>
      </c>
      <c r="N411">
        <v>232</v>
      </c>
      <c r="O411">
        <v>1088</v>
      </c>
      <c r="P411">
        <v>1.9</v>
      </c>
      <c r="Q411">
        <v>1.9</v>
      </c>
      <c r="R411" s="54">
        <v>0.27916666666666701</v>
      </c>
      <c r="T411" s="91">
        <f t="shared" si="9"/>
        <v>1.9</v>
      </c>
      <c r="U411" s="94">
        <f t="shared" si="10"/>
        <v>-1.9000000000000001</v>
      </c>
      <c r="V411" s="90" t="str">
        <f t="shared" si="11"/>
        <v/>
      </c>
      <c r="W411" s="94" t="str">
        <f t="shared" si="8"/>
        <v/>
      </c>
      <c r="X411" s="91"/>
      <c r="Z411" s="5"/>
      <c r="AA411"/>
      <c r="AC411" s="373"/>
      <c r="AD411" s="54">
        <v>0.27916666666666701</v>
      </c>
      <c r="AK411" s="307"/>
      <c r="AL411" s="5">
        <v>10.8</v>
      </c>
      <c r="AM411" s="5">
        <v>92</v>
      </c>
      <c r="AN411" s="5">
        <v>9.6</v>
      </c>
      <c r="AO411" s="5">
        <v>10.8</v>
      </c>
      <c r="AP411" s="5">
        <v>4.3</v>
      </c>
      <c r="AQ411" s="5">
        <v>4.3</v>
      </c>
      <c r="AR411" s="5">
        <v>1026.7</v>
      </c>
      <c r="AS411" s="5">
        <v>20</v>
      </c>
      <c r="AT411" s="5">
        <v>0</v>
      </c>
      <c r="AU411" s="5">
        <v>0</v>
      </c>
      <c r="BB411" s="55">
        <v>0.27916666666666701</v>
      </c>
    </row>
    <row r="412" spans="2:54" x14ac:dyDescent="0.25">
      <c r="B412" s="5">
        <v>1.8</v>
      </c>
      <c r="C412" s="5">
        <v>93</v>
      </c>
      <c r="D412" s="5">
        <v>0.7</v>
      </c>
      <c r="E412" s="5">
        <v>1.8</v>
      </c>
      <c r="F412" s="5">
        <v>4.3</v>
      </c>
      <c r="G412" s="5">
        <v>5.4</v>
      </c>
      <c r="H412" s="5">
        <v>1029</v>
      </c>
      <c r="I412" s="5">
        <v>0</v>
      </c>
      <c r="J412" s="5">
        <v>0</v>
      </c>
      <c r="K412" s="5">
        <v>0</v>
      </c>
      <c r="L412" s="5">
        <v>0</v>
      </c>
      <c r="M412" s="5">
        <v>3.4</v>
      </c>
      <c r="N412">
        <v>232</v>
      </c>
      <c r="O412">
        <v>1088</v>
      </c>
      <c r="P412">
        <v>1.9</v>
      </c>
      <c r="Q412">
        <v>2</v>
      </c>
      <c r="R412" s="54">
        <v>0.27986111111111101</v>
      </c>
      <c r="T412" s="91">
        <f t="shared" si="9"/>
        <v>2</v>
      </c>
      <c r="U412" s="94">
        <f t="shared" si="10"/>
        <v>-1.8</v>
      </c>
      <c r="V412" s="90" t="str">
        <f t="shared" si="11"/>
        <v/>
      </c>
      <c r="W412" s="94" t="str">
        <f t="shared" si="8"/>
        <v/>
      </c>
      <c r="X412" s="91"/>
      <c r="Z412" s="5"/>
      <c r="AA412"/>
      <c r="AC412" s="373"/>
      <c r="AD412" s="54">
        <v>0.27986111111111101</v>
      </c>
      <c r="AK412" s="307"/>
      <c r="AL412" s="5">
        <v>10.8</v>
      </c>
      <c r="AM412" s="5">
        <v>92</v>
      </c>
      <c r="AN412" s="5">
        <v>9.6</v>
      </c>
      <c r="AO412" s="5">
        <v>10.8</v>
      </c>
      <c r="AP412" s="5">
        <v>3.2</v>
      </c>
      <c r="AQ412" s="5">
        <v>3.2</v>
      </c>
      <c r="AR412" s="5">
        <v>1026.5999999999999</v>
      </c>
      <c r="AS412" s="5">
        <v>20</v>
      </c>
      <c r="AT412" s="5">
        <v>0</v>
      </c>
      <c r="AU412" s="5">
        <v>0</v>
      </c>
      <c r="BB412" s="55">
        <v>0.27986111111111101</v>
      </c>
    </row>
    <row r="413" spans="2:54" x14ac:dyDescent="0.25">
      <c r="B413" s="5">
        <v>1.8</v>
      </c>
      <c r="C413" s="5">
        <v>93</v>
      </c>
      <c r="D413" s="5">
        <v>0.7</v>
      </c>
      <c r="E413" s="5">
        <v>1.8</v>
      </c>
      <c r="F413" s="5">
        <v>2.2000000000000002</v>
      </c>
      <c r="G413" s="5">
        <v>4.3</v>
      </c>
      <c r="H413" s="5">
        <v>1029.0999999999999</v>
      </c>
      <c r="I413" s="5">
        <v>0</v>
      </c>
      <c r="J413" s="5">
        <v>0</v>
      </c>
      <c r="K413" s="5">
        <v>0</v>
      </c>
      <c r="L413" s="5">
        <v>0</v>
      </c>
      <c r="M413" s="5">
        <v>3.4</v>
      </c>
      <c r="N413">
        <v>232</v>
      </c>
      <c r="O413">
        <v>1088</v>
      </c>
      <c r="P413">
        <v>1.9</v>
      </c>
      <c r="Q413">
        <v>2</v>
      </c>
      <c r="R413" s="54">
        <v>0.280555555555556</v>
      </c>
      <c r="T413" s="91">
        <f t="shared" si="9"/>
        <v>2</v>
      </c>
      <c r="U413" s="94">
        <f t="shared" si="10"/>
        <v>-1.8</v>
      </c>
      <c r="V413" s="90" t="str">
        <f t="shared" si="11"/>
        <v/>
      </c>
      <c r="W413" s="94" t="str">
        <f t="shared" si="8"/>
        <v/>
      </c>
      <c r="X413" s="91"/>
      <c r="Z413" s="5"/>
      <c r="AA413"/>
      <c r="AC413" s="373"/>
      <c r="AD413" s="54">
        <v>0.280555555555556</v>
      </c>
      <c r="AK413" s="307"/>
      <c r="AL413" s="5">
        <v>10.8</v>
      </c>
      <c r="AM413" s="5">
        <v>92</v>
      </c>
      <c r="AN413" s="5">
        <v>9.6</v>
      </c>
      <c r="AO413" s="5">
        <v>10.8</v>
      </c>
      <c r="AP413" s="5">
        <v>2.5</v>
      </c>
      <c r="AQ413" s="5">
        <v>3.2</v>
      </c>
      <c r="AR413" s="5">
        <v>1026.5999999999999</v>
      </c>
      <c r="AS413" s="5">
        <v>30</v>
      </c>
      <c r="AT413" s="5">
        <v>0</v>
      </c>
      <c r="AU413" s="5">
        <v>0</v>
      </c>
      <c r="BB413" s="55">
        <v>0.280555555555556</v>
      </c>
    </row>
    <row r="414" spans="2:54" x14ac:dyDescent="0.25">
      <c r="B414" s="5">
        <v>1.8</v>
      </c>
      <c r="C414" s="5">
        <v>93</v>
      </c>
      <c r="D414" s="5">
        <v>0.7</v>
      </c>
      <c r="E414" s="5">
        <v>1.8</v>
      </c>
      <c r="F414" s="5">
        <v>1.8</v>
      </c>
      <c r="G414" s="5">
        <v>2.9</v>
      </c>
      <c r="H414" s="5">
        <v>1029</v>
      </c>
      <c r="I414" s="5">
        <v>0</v>
      </c>
      <c r="J414" s="5">
        <v>0</v>
      </c>
      <c r="K414" s="5">
        <v>0</v>
      </c>
      <c r="L414" s="5">
        <v>0</v>
      </c>
      <c r="M414" s="5">
        <v>3.4</v>
      </c>
      <c r="N414">
        <v>232</v>
      </c>
      <c r="O414">
        <v>1088</v>
      </c>
      <c r="P414">
        <v>1.9</v>
      </c>
      <c r="Q414">
        <v>2</v>
      </c>
      <c r="R414" s="54">
        <v>0.28125</v>
      </c>
      <c r="T414" s="91">
        <f t="shared" si="9"/>
        <v>2</v>
      </c>
      <c r="U414" s="94">
        <f t="shared" si="10"/>
        <v>-1.8</v>
      </c>
      <c r="V414" s="90" t="str">
        <f t="shared" si="11"/>
        <v/>
      </c>
      <c r="W414" s="94" t="str">
        <f t="shared" si="8"/>
        <v/>
      </c>
      <c r="X414" s="91"/>
      <c r="Z414" s="5"/>
      <c r="AA414"/>
      <c r="AC414" s="373"/>
      <c r="AD414" s="54">
        <v>0.28125</v>
      </c>
      <c r="AK414" s="307"/>
      <c r="AL414" s="5">
        <v>10.9</v>
      </c>
      <c r="AM414" s="5">
        <v>92</v>
      </c>
      <c r="AN414" s="5">
        <v>9.6999999999999993</v>
      </c>
      <c r="AO414" s="5">
        <v>10.9</v>
      </c>
      <c r="AP414" s="5">
        <v>2.2000000000000002</v>
      </c>
      <c r="AQ414" s="5">
        <v>2.2000000000000002</v>
      </c>
      <c r="AR414" s="5">
        <v>1026.3</v>
      </c>
      <c r="AS414" s="5">
        <v>0</v>
      </c>
      <c r="AT414" s="5">
        <v>0</v>
      </c>
      <c r="AU414" s="5">
        <v>0</v>
      </c>
      <c r="BB414" s="55">
        <v>0.28125</v>
      </c>
    </row>
    <row r="415" spans="2:54" x14ac:dyDescent="0.25">
      <c r="B415" s="5">
        <v>1.8</v>
      </c>
      <c r="C415" s="5">
        <v>93</v>
      </c>
      <c r="D415" s="5">
        <v>0.7</v>
      </c>
      <c r="E415" s="5">
        <v>1.8</v>
      </c>
      <c r="F415" s="5">
        <v>4.3</v>
      </c>
      <c r="G415" s="5">
        <v>4.3</v>
      </c>
      <c r="H415" s="5">
        <v>1028.9000000000001</v>
      </c>
      <c r="I415" s="5">
        <v>0</v>
      </c>
      <c r="J415" s="5">
        <v>0</v>
      </c>
      <c r="K415" s="5">
        <v>0</v>
      </c>
      <c r="L415" s="5">
        <v>0</v>
      </c>
      <c r="M415" s="5">
        <v>3.4</v>
      </c>
      <c r="N415">
        <v>232</v>
      </c>
      <c r="O415">
        <v>1088</v>
      </c>
      <c r="P415">
        <v>2</v>
      </c>
      <c r="Q415">
        <v>2</v>
      </c>
      <c r="R415" s="54">
        <v>0.281944444444444</v>
      </c>
      <c r="T415" s="91">
        <f t="shared" si="9"/>
        <v>2</v>
      </c>
      <c r="U415" s="94">
        <f t="shared" si="10"/>
        <v>-1.8</v>
      </c>
      <c r="V415" s="90" t="str">
        <f t="shared" si="11"/>
        <v/>
      </c>
      <c r="W415" s="94" t="str">
        <f t="shared" si="8"/>
        <v/>
      </c>
      <c r="X415" s="91"/>
      <c r="Z415" s="5"/>
      <c r="AA415"/>
      <c r="AC415" s="373"/>
      <c r="AD415" s="54">
        <v>0.281944444444444</v>
      </c>
      <c r="AK415" s="307"/>
      <c r="AL415" s="5">
        <v>10.9</v>
      </c>
      <c r="AM415" s="5">
        <v>92</v>
      </c>
      <c r="AN415" s="5">
        <v>9.6999999999999993</v>
      </c>
      <c r="AO415" s="5">
        <v>10.9</v>
      </c>
      <c r="AP415" s="5">
        <v>1.8</v>
      </c>
      <c r="AQ415" s="5">
        <v>3.2</v>
      </c>
      <c r="AR415" s="5">
        <v>1026.3</v>
      </c>
      <c r="AS415" s="5">
        <v>0</v>
      </c>
      <c r="AT415" s="5">
        <v>0</v>
      </c>
      <c r="AU415" s="5">
        <v>0</v>
      </c>
      <c r="BB415" s="55">
        <v>0.281944444444444</v>
      </c>
    </row>
    <row r="416" spans="2:54" x14ac:dyDescent="0.25">
      <c r="B416" s="5">
        <v>1.8</v>
      </c>
      <c r="C416" s="5">
        <v>93</v>
      </c>
      <c r="D416" s="5">
        <v>0.7</v>
      </c>
      <c r="E416" s="5">
        <v>1.8</v>
      </c>
      <c r="F416" s="5">
        <v>0</v>
      </c>
      <c r="G416" s="5">
        <v>5.8</v>
      </c>
      <c r="H416" s="5">
        <v>1029.2</v>
      </c>
      <c r="I416" s="5">
        <v>0</v>
      </c>
      <c r="J416" s="5">
        <v>0</v>
      </c>
      <c r="K416" s="5">
        <v>0</v>
      </c>
      <c r="L416" s="5">
        <v>0</v>
      </c>
      <c r="M416" s="5">
        <v>3.4</v>
      </c>
      <c r="N416">
        <v>232</v>
      </c>
      <c r="O416">
        <v>1088</v>
      </c>
      <c r="P416">
        <v>1.9</v>
      </c>
      <c r="Q416">
        <v>2</v>
      </c>
      <c r="R416" s="54">
        <v>0.28263888888888899</v>
      </c>
      <c r="T416" s="91">
        <f t="shared" si="9"/>
        <v>2</v>
      </c>
      <c r="U416" s="94">
        <f t="shared" si="10"/>
        <v>-1.8</v>
      </c>
      <c r="V416" s="90" t="str">
        <f t="shared" si="11"/>
        <v/>
      </c>
      <c r="W416" s="94" t="str">
        <f t="shared" si="8"/>
        <v/>
      </c>
      <c r="X416" s="91"/>
      <c r="Z416" s="5"/>
      <c r="AA416"/>
      <c r="AC416" s="373"/>
      <c r="AD416" s="54">
        <v>0.28263888888888899</v>
      </c>
      <c r="AK416" s="307"/>
      <c r="AL416" s="5">
        <v>10.9</v>
      </c>
      <c r="AM416" s="5">
        <v>92</v>
      </c>
      <c r="AN416" s="5">
        <v>9.6999999999999993</v>
      </c>
      <c r="AO416" s="5">
        <v>10.9</v>
      </c>
      <c r="AP416" s="5">
        <v>0</v>
      </c>
      <c r="AQ416" s="5">
        <v>2.5</v>
      </c>
      <c r="AR416" s="5">
        <v>1026.4000000000001</v>
      </c>
      <c r="AS416" s="5">
        <v>0</v>
      </c>
      <c r="AT416" s="5">
        <v>0</v>
      </c>
      <c r="AU416" s="5">
        <v>0</v>
      </c>
      <c r="BB416" s="55">
        <v>0.28263888888888899</v>
      </c>
    </row>
    <row r="417" spans="2:54" x14ac:dyDescent="0.25">
      <c r="B417" s="5">
        <v>1.8</v>
      </c>
      <c r="C417" s="5">
        <v>93</v>
      </c>
      <c r="D417" s="5">
        <v>0.7</v>
      </c>
      <c r="E417" s="5">
        <v>1.8</v>
      </c>
      <c r="F417" s="5">
        <v>1.8</v>
      </c>
      <c r="G417" s="5">
        <v>4.3</v>
      </c>
      <c r="H417" s="5">
        <v>1029.2</v>
      </c>
      <c r="I417" s="5">
        <v>0</v>
      </c>
      <c r="J417" s="5">
        <v>0</v>
      </c>
      <c r="K417" s="5">
        <v>0</v>
      </c>
      <c r="L417" s="5">
        <v>0</v>
      </c>
      <c r="M417" s="5">
        <v>3.4</v>
      </c>
      <c r="N417">
        <v>232</v>
      </c>
      <c r="O417">
        <v>1088</v>
      </c>
      <c r="P417">
        <v>1.9</v>
      </c>
      <c r="Q417">
        <v>2</v>
      </c>
      <c r="R417" s="54">
        <v>0.28333333333333299</v>
      </c>
      <c r="T417" s="91">
        <f t="shared" si="9"/>
        <v>2</v>
      </c>
      <c r="U417" s="94">
        <f t="shared" si="10"/>
        <v>-1.8</v>
      </c>
      <c r="V417" s="90" t="str">
        <f t="shared" si="11"/>
        <v/>
      </c>
      <c r="W417" s="94" t="str">
        <f t="shared" si="8"/>
        <v/>
      </c>
      <c r="X417" s="91"/>
      <c r="Z417" s="5"/>
      <c r="AA417"/>
      <c r="AC417" s="373"/>
      <c r="AD417" s="54">
        <v>0.28333333333333299</v>
      </c>
      <c r="AK417" s="307"/>
      <c r="AL417" s="5">
        <v>10.9</v>
      </c>
      <c r="AM417" s="5">
        <v>92</v>
      </c>
      <c r="AN417" s="5">
        <v>9.6999999999999993</v>
      </c>
      <c r="AO417" s="5">
        <v>10.9</v>
      </c>
      <c r="AP417" s="5">
        <v>2.2000000000000002</v>
      </c>
      <c r="AQ417" s="5">
        <v>4.7</v>
      </c>
      <c r="AR417" s="5">
        <v>1026.0999999999999</v>
      </c>
      <c r="AS417" s="5">
        <v>0</v>
      </c>
      <c r="AT417" s="5">
        <v>0</v>
      </c>
      <c r="AU417" s="5">
        <v>0</v>
      </c>
      <c r="BB417" s="55">
        <v>0.28333333333333299</v>
      </c>
    </row>
    <row r="418" spans="2:54" x14ac:dyDescent="0.25">
      <c r="B418" s="5">
        <v>1.8</v>
      </c>
      <c r="C418" s="5">
        <v>93</v>
      </c>
      <c r="D418" s="5">
        <v>0.7</v>
      </c>
      <c r="E418" s="5">
        <v>1.8</v>
      </c>
      <c r="F418" s="5">
        <v>4</v>
      </c>
      <c r="G418" s="5">
        <v>4.7</v>
      </c>
      <c r="H418" s="5">
        <v>1029.0999999999999</v>
      </c>
      <c r="I418" s="5">
        <v>0</v>
      </c>
      <c r="J418" s="5">
        <v>0</v>
      </c>
      <c r="K418" s="5">
        <v>0</v>
      </c>
      <c r="L418" s="5">
        <v>0</v>
      </c>
      <c r="M418" s="5">
        <v>3.4</v>
      </c>
      <c r="N418">
        <v>232</v>
      </c>
      <c r="O418">
        <v>1088</v>
      </c>
      <c r="P418">
        <v>2</v>
      </c>
      <c r="Q418">
        <v>2</v>
      </c>
      <c r="R418" s="54">
        <v>0.28402777777777799</v>
      </c>
      <c r="T418" s="91">
        <f t="shared" si="9"/>
        <v>2</v>
      </c>
      <c r="U418" s="94">
        <f t="shared" si="10"/>
        <v>-1.8</v>
      </c>
      <c r="V418" s="90" t="str">
        <f t="shared" si="11"/>
        <v/>
      </c>
      <c r="W418" s="94" t="str">
        <f t="shared" si="8"/>
        <v/>
      </c>
      <c r="X418" s="91"/>
      <c r="Z418" s="5"/>
      <c r="AA418"/>
      <c r="AC418" s="373"/>
      <c r="AD418" s="54">
        <v>0.28402777777777799</v>
      </c>
      <c r="AK418" s="307"/>
      <c r="AL418" s="5">
        <v>10.9</v>
      </c>
      <c r="AM418" s="5">
        <v>92</v>
      </c>
      <c r="AN418" s="5">
        <v>9.6999999999999993</v>
      </c>
      <c r="AO418" s="5">
        <v>10.9</v>
      </c>
      <c r="AP418" s="5">
        <v>2.2000000000000002</v>
      </c>
      <c r="AQ418" s="5">
        <v>2.5</v>
      </c>
      <c r="AR418" s="5">
        <v>1026.4000000000001</v>
      </c>
      <c r="AS418" s="5">
        <v>0</v>
      </c>
      <c r="AT418" s="5">
        <v>0</v>
      </c>
      <c r="AU418" s="5">
        <v>0</v>
      </c>
      <c r="BB418" s="55">
        <v>0.28402777777777799</v>
      </c>
    </row>
    <row r="419" spans="2:54" x14ac:dyDescent="0.25">
      <c r="B419" s="5">
        <v>1.8</v>
      </c>
      <c r="C419" s="5">
        <v>93</v>
      </c>
      <c r="D419" s="5">
        <v>0.7</v>
      </c>
      <c r="E419" s="5">
        <v>1.8</v>
      </c>
      <c r="F419" s="5">
        <v>2.5</v>
      </c>
      <c r="G419" s="5">
        <v>6.1</v>
      </c>
      <c r="H419" s="5">
        <v>1029.0999999999999</v>
      </c>
      <c r="I419" s="5">
        <v>0</v>
      </c>
      <c r="J419" s="5">
        <v>0</v>
      </c>
      <c r="K419" s="5">
        <v>0</v>
      </c>
      <c r="L419" s="5">
        <v>0</v>
      </c>
      <c r="M419" s="5">
        <v>3.4</v>
      </c>
      <c r="N419">
        <v>232</v>
      </c>
      <c r="O419">
        <v>1088</v>
      </c>
      <c r="P419">
        <v>2</v>
      </c>
      <c r="Q419">
        <v>2</v>
      </c>
      <c r="R419" s="54">
        <v>0.28472222222222199</v>
      </c>
      <c r="T419" s="91">
        <f t="shared" si="9"/>
        <v>2</v>
      </c>
      <c r="U419" s="94">
        <f t="shared" si="10"/>
        <v>-1.8</v>
      </c>
      <c r="V419" s="90" t="str">
        <f t="shared" si="11"/>
        <v/>
      </c>
      <c r="W419" s="94" t="str">
        <f t="shared" si="8"/>
        <v/>
      </c>
      <c r="X419" s="91"/>
      <c r="Z419" s="5"/>
      <c r="AA419"/>
      <c r="AC419" s="373"/>
      <c r="AD419" s="54">
        <v>0.28472222222222199</v>
      </c>
      <c r="AK419" s="307"/>
      <c r="AL419" s="5">
        <v>10.9</v>
      </c>
      <c r="AM419" s="5">
        <v>92</v>
      </c>
      <c r="AN419" s="5">
        <v>9.6999999999999993</v>
      </c>
      <c r="AO419" s="5">
        <v>10.9</v>
      </c>
      <c r="AP419" s="5">
        <v>2.9</v>
      </c>
      <c r="AQ419" s="5">
        <v>2.9</v>
      </c>
      <c r="AR419" s="5">
        <v>1026.5999999999999</v>
      </c>
      <c r="AS419" s="5">
        <v>0</v>
      </c>
      <c r="AT419" s="5">
        <v>0</v>
      </c>
      <c r="AU419" s="5">
        <v>0</v>
      </c>
      <c r="BB419" s="55">
        <v>0.28472222222222199</v>
      </c>
    </row>
    <row r="420" spans="2:54" x14ac:dyDescent="0.25">
      <c r="B420" s="5">
        <v>1.8</v>
      </c>
      <c r="C420" s="5">
        <v>93</v>
      </c>
      <c r="D420" s="5">
        <v>0.7</v>
      </c>
      <c r="E420" s="5">
        <v>0</v>
      </c>
      <c r="F420" s="5">
        <v>6.1</v>
      </c>
      <c r="G420" s="5">
        <v>7.2</v>
      </c>
      <c r="H420" s="5">
        <v>1029.0999999999999</v>
      </c>
      <c r="I420" s="5">
        <v>0</v>
      </c>
      <c r="J420" s="5">
        <v>0</v>
      </c>
      <c r="K420" s="5">
        <v>0</v>
      </c>
      <c r="L420" s="5">
        <v>0</v>
      </c>
      <c r="M420" s="5">
        <v>3.4</v>
      </c>
      <c r="N420">
        <v>232</v>
      </c>
      <c r="O420">
        <v>1088</v>
      </c>
      <c r="P420">
        <v>2</v>
      </c>
      <c r="Q420">
        <v>2</v>
      </c>
      <c r="R420" s="54">
        <v>0.28541666666666698</v>
      </c>
      <c r="T420" s="91">
        <f t="shared" si="9"/>
        <v>2</v>
      </c>
      <c r="U420" s="94">
        <f t="shared" si="10"/>
        <v>-1.8</v>
      </c>
      <c r="V420" s="90" t="str">
        <f t="shared" si="11"/>
        <v/>
      </c>
      <c r="W420" s="94" t="str">
        <f t="shared" si="8"/>
        <v/>
      </c>
      <c r="X420" s="91"/>
      <c r="Z420" s="5"/>
      <c r="AA420"/>
      <c r="AC420" s="373"/>
      <c r="AD420" s="54">
        <v>0.28541666666666698</v>
      </c>
      <c r="AK420" s="307"/>
      <c r="AL420" s="5">
        <v>10.9</v>
      </c>
      <c r="AM420" s="5">
        <v>92</v>
      </c>
      <c r="AN420" s="5">
        <v>9.6999999999999993</v>
      </c>
      <c r="AO420" s="5">
        <v>10.9</v>
      </c>
      <c r="AP420" s="5">
        <v>2.9</v>
      </c>
      <c r="AQ420" s="5">
        <v>4</v>
      </c>
      <c r="AR420" s="5">
        <v>1026.3</v>
      </c>
      <c r="AS420" s="5">
        <v>0</v>
      </c>
      <c r="AT420" s="5">
        <v>0</v>
      </c>
      <c r="AU420" s="5">
        <v>0</v>
      </c>
      <c r="BB420" s="55">
        <v>0.28541666666666698</v>
      </c>
    </row>
    <row r="421" spans="2:54" x14ac:dyDescent="0.25">
      <c r="B421" s="5">
        <v>1.8</v>
      </c>
      <c r="C421" s="5">
        <v>93</v>
      </c>
      <c r="D421" s="5">
        <v>0.7</v>
      </c>
      <c r="E421" s="5">
        <v>1.8</v>
      </c>
      <c r="F421" s="5">
        <v>0</v>
      </c>
      <c r="G421" s="5">
        <v>4.3</v>
      </c>
      <c r="H421" s="5">
        <v>1029</v>
      </c>
      <c r="I421" s="5">
        <v>0</v>
      </c>
      <c r="J421" s="5">
        <v>0</v>
      </c>
      <c r="K421" s="5">
        <v>0</v>
      </c>
      <c r="L421" s="5">
        <v>0</v>
      </c>
      <c r="M421" s="5">
        <v>3.4</v>
      </c>
      <c r="N421">
        <v>232</v>
      </c>
      <c r="O421">
        <v>1088</v>
      </c>
      <c r="P421">
        <v>2</v>
      </c>
      <c r="Q421">
        <v>2</v>
      </c>
      <c r="R421" s="54">
        <v>0.28611111111111098</v>
      </c>
      <c r="T421" s="91">
        <f t="shared" si="9"/>
        <v>2</v>
      </c>
      <c r="U421" s="94">
        <f t="shared" si="10"/>
        <v>-1.8</v>
      </c>
      <c r="V421" s="90" t="str">
        <f t="shared" si="11"/>
        <v/>
      </c>
      <c r="W421" s="94" t="str">
        <f t="shared" si="8"/>
        <v/>
      </c>
      <c r="X421" s="91"/>
      <c r="Z421" s="5"/>
      <c r="AA421"/>
      <c r="AC421" s="373"/>
      <c r="AD421" s="54">
        <v>0.28611111111111098</v>
      </c>
      <c r="AK421" s="307"/>
      <c r="AL421" s="5">
        <v>10.9</v>
      </c>
      <c r="AM421" s="5">
        <v>92</v>
      </c>
      <c r="AN421" s="5">
        <v>9.6999999999999993</v>
      </c>
      <c r="AO421" s="5">
        <v>10.9</v>
      </c>
      <c r="AP421" s="5">
        <v>2.5</v>
      </c>
      <c r="AQ421" s="5">
        <v>3.2</v>
      </c>
      <c r="AR421" s="5">
        <v>1026.2</v>
      </c>
      <c r="AS421" s="5">
        <v>0</v>
      </c>
      <c r="AT421" s="5">
        <v>0</v>
      </c>
      <c r="AU421" s="5">
        <v>0</v>
      </c>
      <c r="BB421" s="55">
        <v>0.28611111111111098</v>
      </c>
    </row>
    <row r="422" spans="2:54" x14ac:dyDescent="0.25">
      <c r="B422" s="5">
        <v>1.8</v>
      </c>
      <c r="C422" s="5">
        <v>93</v>
      </c>
      <c r="D422" s="5">
        <v>0.7</v>
      </c>
      <c r="E422" s="5">
        <v>1.8</v>
      </c>
      <c r="F422" s="5">
        <v>1.8</v>
      </c>
      <c r="G422" s="5">
        <v>5</v>
      </c>
      <c r="H422" s="5">
        <v>1029.0999999999999</v>
      </c>
      <c r="I422" s="5">
        <v>0</v>
      </c>
      <c r="J422" s="5">
        <v>0</v>
      </c>
      <c r="K422" s="5">
        <v>0</v>
      </c>
      <c r="L422" s="5">
        <v>0</v>
      </c>
      <c r="M422" s="5">
        <v>3.4</v>
      </c>
      <c r="N422">
        <v>232</v>
      </c>
      <c r="O422">
        <v>1088</v>
      </c>
      <c r="P422">
        <v>2</v>
      </c>
      <c r="Q422">
        <v>2</v>
      </c>
      <c r="R422" s="54">
        <v>0.28680555555555598</v>
      </c>
      <c r="T422" s="91">
        <f t="shared" si="9"/>
        <v>2</v>
      </c>
      <c r="U422" s="94">
        <f t="shared" si="10"/>
        <v>-1.8</v>
      </c>
      <c r="V422" s="90" t="str">
        <f t="shared" si="11"/>
        <v/>
      </c>
      <c r="W422" s="94" t="str">
        <f t="shared" si="8"/>
        <v/>
      </c>
      <c r="X422" s="91"/>
      <c r="Z422" s="5"/>
      <c r="AA422"/>
      <c r="AC422" s="373"/>
      <c r="AD422" s="54">
        <v>0.28680555555555598</v>
      </c>
      <c r="AK422" s="307"/>
      <c r="AL422" s="5">
        <v>10.9</v>
      </c>
      <c r="AM422" s="5">
        <v>92</v>
      </c>
      <c r="AN422" s="5">
        <v>9.6999999999999993</v>
      </c>
      <c r="AO422" s="5">
        <v>10.9</v>
      </c>
      <c r="AP422" s="5">
        <v>2.5</v>
      </c>
      <c r="AQ422" s="5">
        <v>3.2</v>
      </c>
      <c r="AR422" s="5">
        <v>1026.5</v>
      </c>
      <c r="AS422" s="5">
        <v>0</v>
      </c>
      <c r="AT422" s="5">
        <v>0</v>
      </c>
      <c r="AU422" s="5">
        <v>0</v>
      </c>
      <c r="BB422" s="55">
        <v>0.28680555555555598</v>
      </c>
    </row>
    <row r="423" spans="2:54" x14ac:dyDescent="0.25">
      <c r="B423" s="5">
        <v>1.8</v>
      </c>
      <c r="C423" s="5">
        <v>93</v>
      </c>
      <c r="D423" s="5">
        <v>0.7</v>
      </c>
      <c r="E423" s="5">
        <v>1.8</v>
      </c>
      <c r="F423" s="5">
        <v>3.2</v>
      </c>
      <c r="G423" s="5">
        <v>4.3</v>
      </c>
      <c r="H423" s="5">
        <v>1029.0999999999999</v>
      </c>
      <c r="I423" s="5">
        <v>0</v>
      </c>
      <c r="J423" s="5">
        <v>0</v>
      </c>
      <c r="K423" s="5">
        <v>0</v>
      </c>
      <c r="L423" s="5">
        <v>0</v>
      </c>
      <c r="M423" s="5">
        <v>3.4</v>
      </c>
      <c r="N423">
        <v>232</v>
      </c>
      <c r="O423">
        <v>1088</v>
      </c>
      <c r="P423">
        <v>2</v>
      </c>
      <c r="Q423">
        <v>2</v>
      </c>
      <c r="R423" s="54">
        <v>0.28749999999999998</v>
      </c>
      <c r="T423" s="91">
        <f t="shared" si="9"/>
        <v>2</v>
      </c>
      <c r="U423" s="94">
        <f t="shared" si="10"/>
        <v>-1.8</v>
      </c>
      <c r="V423" s="90" t="str">
        <f t="shared" si="11"/>
        <v/>
      </c>
      <c r="W423" s="94" t="str">
        <f t="shared" si="8"/>
        <v/>
      </c>
      <c r="X423" s="91"/>
      <c r="Z423" s="5"/>
      <c r="AA423"/>
      <c r="AC423" s="373"/>
      <c r="AD423" s="54">
        <v>0.28749999999999998</v>
      </c>
      <c r="AK423" s="307"/>
      <c r="AL423" s="5">
        <v>10.9</v>
      </c>
      <c r="AM423" s="5">
        <v>92</v>
      </c>
      <c r="AN423" s="5">
        <v>9.6999999999999993</v>
      </c>
      <c r="AO423" s="5">
        <v>10.9</v>
      </c>
      <c r="AP423" s="5">
        <v>4.3</v>
      </c>
      <c r="AQ423" s="5">
        <v>4.7</v>
      </c>
      <c r="AR423" s="5">
        <v>1026.4000000000001</v>
      </c>
      <c r="AS423" s="5">
        <v>0</v>
      </c>
      <c r="AT423" s="5">
        <v>0</v>
      </c>
      <c r="AU423" s="5">
        <v>0</v>
      </c>
      <c r="BB423" s="55">
        <v>0.28749999999999998</v>
      </c>
    </row>
    <row r="424" spans="2:54" x14ac:dyDescent="0.25">
      <c r="B424" s="5">
        <v>1.8</v>
      </c>
      <c r="C424" s="5">
        <v>93</v>
      </c>
      <c r="D424" s="5">
        <v>0.7</v>
      </c>
      <c r="E424" s="5">
        <v>1.8</v>
      </c>
      <c r="F424" s="5">
        <v>1.8</v>
      </c>
      <c r="G424" s="5">
        <v>2.9</v>
      </c>
      <c r="H424" s="5">
        <v>1028.9000000000001</v>
      </c>
      <c r="I424" s="5">
        <v>0</v>
      </c>
      <c r="J424" s="5">
        <v>0</v>
      </c>
      <c r="K424" s="5">
        <v>0</v>
      </c>
      <c r="L424" s="5">
        <v>0</v>
      </c>
      <c r="M424" s="5">
        <v>3.4</v>
      </c>
      <c r="N424">
        <v>232</v>
      </c>
      <c r="O424">
        <v>1088</v>
      </c>
      <c r="P424">
        <v>2</v>
      </c>
      <c r="Q424">
        <v>2.1</v>
      </c>
      <c r="R424" s="54">
        <v>0.28819444444444398</v>
      </c>
      <c r="T424" s="91">
        <f t="shared" si="9"/>
        <v>2.1</v>
      </c>
      <c r="U424" s="94">
        <f t="shared" si="10"/>
        <v>-1.7</v>
      </c>
      <c r="V424" s="90" t="str">
        <f t="shared" si="11"/>
        <v/>
      </c>
      <c r="W424" s="94" t="str">
        <f t="shared" si="8"/>
        <v/>
      </c>
      <c r="X424" s="91"/>
      <c r="Z424" s="5"/>
      <c r="AA424"/>
      <c r="AC424" s="373"/>
      <c r="AD424" s="54">
        <v>0.28819444444444398</v>
      </c>
      <c r="AK424" s="307"/>
      <c r="AL424" s="5">
        <v>10.9</v>
      </c>
      <c r="AM424" s="5">
        <v>92</v>
      </c>
      <c r="AN424" s="5">
        <v>9.6999999999999993</v>
      </c>
      <c r="AO424" s="5">
        <v>10.9</v>
      </c>
      <c r="AP424" s="5">
        <v>2.9</v>
      </c>
      <c r="AQ424" s="5">
        <v>5</v>
      </c>
      <c r="AR424" s="5">
        <v>1026.5999999999999</v>
      </c>
      <c r="AS424" s="5">
        <v>0</v>
      </c>
      <c r="AT424" s="5">
        <v>0</v>
      </c>
      <c r="AU424" s="5">
        <v>0</v>
      </c>
      <c r="BB424" s="55">
        <v>0.28819444444444398</v>
      </c>
    </row>
    <row r="425" spans="2:54" x14ac:dyDescent="0.25">
      <c r="B425" s="5">
        <v>1.8</v>
      </c>
      <c r="C425" s="5">
        <v>93</v>
      </c>
      <c r="D425" s="5">
        <v>0.7</v>
      </c>
      <c r="E425" s="5">
        <v>1.8</v>
      </c>
      <c r="F425" s="5">
        <v>0</v>
      </c>
      <c r="G425" s="5">
        <v>2.9</v>
      </c>
      <c r="H425" s="5">
        <v>1029.4000000000001</v>
      </c>
      <c r="I425" s="5">
        <v>0</v>
      </c>
      <c r="J425" s="5">
        <v>0</v>
      </c>
      <c r="K425" s="5">
        <v>0</v>
      </c>
      <c r="L425" s="5">
        <v>0</v>
      </c>
      <c r="M425" s="5">
        <v>3.4</v>
      </c>
      <c r="N425">
        <v>232</v>
      </c>
      <c r="O425">
        <v>1088</v>
      </c>
      <c r="P425">
        <v>2</v>
      </c>
      <c r="Q425">
        <v>2.1</v>
      </c>
      <c r="R425" s="54">
        <v>0.28888888888888897</v>
      </c>
      <c r="T425" s="91">
        <f t="shared" si="9"/>
        <v>2.1</v>
      </c>
      <c r="U425" s="94">
        <f t="shared" si="10"/>
        <v>-1.7</v>
      </c>
      <c r="V425" s="90" t="str">
        <f t="shared" si="11"/>
        <v/>
      </c>
      <c r="W425" s="94" t="str">
        <f t="shared" si="8"/>
        <v/>
      </c>
      <c r="X425" s="91"/>
      <c r="Z425" s="5"/>
      <c r="AA425"/>
      <c r="AC425" s="373"/>
      <c r="AD425" s="54">
        <v>0.28888888888888897</v>
      </c>
      <c r="AK425" s="307"/>
      <c r="AL425" s="5">
        <v>10.9</v>
      </c>
      <c r="AM425" s="5">
        <v>92</v>
      </c>
      <c r="AN425" s="5">
        <v>9.6999999999999993</v>
      </c>
      <c r="AO425" s="5">
        <v>10.9</v>
      </c>
      <c r="AP425" s="5">
        <v>3.2</v>
      </c>
      <c r="AQ425" s="5">
        <v>4.7</v>
      </c>
      <c r="AR425" s="5">
        <v>1026.4000000000001</v>
      </c>
      <c r="AS425" s="5">
        <v>0</v>
      </c>
      <c r="AT425" s="5">
        <v>0</v>
      </c>
      <c r="AU425" s="5">
        <v>0</v>
      </c>
      <c r="BB425" s="55">
        <v>0.28888888888888897</v>
      </c>
    </row>
    <row r="426" spans="2:54" x14ac:dyDescent="0.25">
      <c r="B426" s="5">
        <v>1.9</v>
      </c>
      <c r="C426" s="5">
        <v>93</v>
      </c>
      <c r="D426" s="5">
        <v>0.8</v>
      </c>
      <c r="E426" s="5">
        <v>1.9</v>
      </c>
      <c r="F426" s="5">
        <v>0</v>
      </c>
      <c r="G426" s="5">
        <v>0</v>
      </c>
      <c r="H426" s="5">
        <v>1029</v>
      </c>
      <c r="I426" s="5">
        <v>0</v>
      </c>
      <c r="J426" s="5">
        <v>0</v>
      </c>
      <c r="K426" s="5">
        <v>0</v>
      </c>
      <c r="L426" s="5">
        <v>0</v>
      </c>
      <c r="M426" s="5">
        <v>3.4</v>
      </c>
      <c r="N426">
        <v>232</v>
      </c>
      <c r="O426">
        <v>1088</v>
      </c>
      <c r="P426">
        <v>2</v>
      </c>
      <c r="Q426">
        <v>2.1</v>
      </c>
      <c r="R426" s="54">
        <v>0.28958333333333303</v>
      </c>
      <c r="T426" s="91">
        <f t="shared" si="9"/>
        <v>2.1</v>
      </c>
      <c r="U426" s="94">
        <f t="shared" si="10"/>
        <v>-1.7999999999999998</v>
      </c>
      <c r="V426" s="90" t="str">
        <f t="shared" si="11"/>
        <v/>
      </c>
      <c r="W426" s="94" t="str">
        <f t="shared" si="8"/>
        <v/>
      </c>
      <c r="X426" s="91"/>
      <c r="Z426" s="5"/>
      <c r="AA426"/>
      <c r="AC426" s="373"/>
      <c r="AD426" s="54">
        <v>0.28958333333333303</v>
      </c>
      <c r="AK426" s="307"/>
      <c r="AL426" s="5">
        <v>10.9</v>
      </c>
      <c r="AM426" s="5">
        <v>92</v>
      </c>
      <c r="AN426" s="5">
        <v>9.6999999999999993</v>
      </c>
      <c r="AO426" s="5">
        <v>10.9</v>
      </c>
      <c r="AP426" s="5">
        <v>0</v>
      </c>
      <c r="AQ426" s="5">
        <v>2.5</v>
      </c>
      <c r="AR426" s="5">
        <v>1026.3</v>
      </c>
      <c r="AS426" s="5">
        <v>0</v>
      </c>
      <c r="AT426" s="5">
        <v>0</v>
      </c>
      <c r="AU426" s="5">
        <v>0</v>
      </c>
      <c r="BB426" s="55">
        <v>0.28958333333333303</v>
      </c>
    </row>
    <row r="427" spans="2:54" x14ac:dyDescent="0.25">
      <c r="B427" s="5">
        <v>1.9</v>
      </c>
      <c r="C427" s="5">
        <v>93</v>
      </c>
      <c r="D427" s="5">
        <v>0.8</v>
      </c>
      <c r="E427" s="5">
        <v>1.9</v>
      </c>
      <c r="F427" s="5">
        <v>0</v>
      </c>
      <c r="G427" s="5">
        <v>2.2000000000000002</v>
      </c>
      <c r="H427" s="5">
        <v>1029.0999999999999</v>
      </c>
      <c r="I427" s="5">
        <v>0</v>
      </c>
      <c r="J427" s="5">
        <v>0</v>
      </c>
      <c r="K427" s="5">
        <v>0</v>
      </c>
      <c r="L427" s="5">
        <v>0</v>
      </c>
      <c r="M427" s="5">
        <v>3.4</v>
      </c>
      <c r="N427">
        <v>232</v>
      </c>
      <c r="O427">
        <v>1088</v>
      </c>
      <c r="P427">
        <v>2</v>
      </c>
      <c r="Q427">
        <v>2.1</v>
      </c>
      <c r="R427" s="54">
        <v>0.29027777777777802</v>
      </c>
      <c r="T427" s="91">
        <f t="shared" si="9"/>
        <v>2.1</v>
      </c>
      <c r="U427" s="94">
        <f t="shared" si="10"/>
        <v>-1.7999999999999998</v>
      </c>
      <c r="V427" s="90" t="str">
        <f t="shared" si="11"/>
        <v/>
      </c>
      <c r="W427" s="94" t="str">
        <f t="shared" si="8"/>
        <v/>
      </c>
      <c r="X427" s="91"/>
      <c r="Z427" s="5"/>
      <c r="AA427"/>
      <c r="AC427" s="373"/>
      <c r="AD427" s="54">
        <v>0.29027777777777802</v>
      </c>
      <c r="AK427" s="307"/>
      <c r="AL427" s="5">
        <v>10.9</v>
      </c>
      <c r="AM427" s="5">
        <v>92</v>
      </c>
      <c r="AN427" s="5">
        <v>9.6999999999999993</v>
      </c>
      <c r="AO427" s="5">
        <v>10.9</v>
      </c>
      <c r="AP427" s="5">
        <v>0</v>
      </c>
      <c r="AQ427" s="5">
        <v>2.2000000000000002</v>
      </c>
      <c r="AR427" s="5">
        <v>1026.4000000000001</v>
      </c>
      <c r="AS427" s="5">
        <v>0</v>
      </c>
      <c r="AT427" s="5">
        <v>0</v>
      </c>
      <c r="AU427" s="5">
        <v>0</v>
      </c>
      <c r="BB427" s="55">
        <v>0.29027777777777802</v>
      </c>
    </row>
    <row r="428" spans="2:54" x14ac:dyDescent="0.25">
      <c r="B428" s="5">
        <v>1.9</v>
      </c>
      <c r="C428" s="5">
        <v>93</v>
      </c>
      <c r="D428" s="5">
        <v>0.8</v>
      </c>
      <c r="E428" s="5">
        <v>1.9</v>
      </c>
      <c r="F428" s="5">
        <v>2.2000000000000002</v>
      </c>
      <c r="G428" s="5">
        <v>2.9</v>
      </c>
      <c r="H428" s="5">
        <v>1029.0999999999999</v>
      </c>
      <c r="I428" s="5">
        <v>0</v>
      </c>
      <c r="J428" s="5">
        <v>0</v>
      </c>
      <c r="K428" s="5">
        <v>0</v>
      </c>
      <c r="L428" s="5">
        <v>0</v>
      </c>
      <c r="M428" s="5">
        <v>3.4</v>
      </c>
      <c r="N428">
        <v>232</v>
      </c>
      <c r="O428">
        <v>1088</v>
      </c>
      <c r="P428">
        <v>2</v>
      </c>
      <c r="Q428">
        <v>2.1</v>
      </c>
      <c r="R428" s="54">
        <v>0.29097222222222202</v>
      </c>
      <c r="T428" s="91">
        <f t="shared" si="9"/>
        <v>2.1</v>
      </c>
      <c r="U428" s="94">
        <f t="shared" si="10"/>
        <v>-1.7999999999999998</v>
      </c>
      <c r="V428" s="90" t="str">
        <f t="shared" si="11"/>
        <v/>
      </c>
      <c r="W428" s="94" t="str">
        <f t="shared" si="8"/>
        <v/>
      </c>
      <c r="X428" s="91"/>
      <c r="Z428" s="5"/>
      <c r="AA428"/>
      <c r="AC428" s="373"/>
      <c r="AD428" s="54">
        <v>0.29097222222222202</v>
      </c>
      <c r="AK428" s="307"/>
      <c r="AL428" s="5">
        <v>10.9</v>
      </c>
      <c r="AM428" s="5">
        <v>92</v>
      </c>
      <c r="AN428" s="5">
        <v>9.6999999999999993</v>
      </c>
      <c r="AO428" s="5">
        <v>10.9</v>
      </c>
      <c r="AP428" s="5">
        <v>2.2000000000000002</v>
      </c>
      <c r="AQ428" s="5">
        <v>2.5</v>
      </c>
      <c r="AR428" s="5">
        <v>1026.5999999999999</v>
      </c>
      <c r="AS428" s="5">
        <v>0</v>
      </c>
      <c r="AT428" s="5">
        <v>0</v>
      </c>
      <c r="AU428" s="5">
        <v>0</v>
      </c>
      <c r="BB428" s="55">
        <v>0.29097222222222202</v>
      </c>
    </row>
    <row r="429" spans="2:54" x14ac:dyDescent="0.25">
      <c r="B429" s="5">
        <v>1.9</v>
      </c>
      <c r="C429" s="5">
        <v>93</v>
      </c>
      <c r="D429" s="5">
        <v>0.8</v>
      </c>
      <c r="E429" s="5">
        <v>1.9</v>
      </c>
      <c r="F429" s="5">
        <v>2.5</v>
      </c>
      <c r="G429" s="5">
        <v>3.6</v>
      </c>
      <c r="H429" s="5">
        <v>1029.2</v>
      </c>
      <c r="I429" s="5">
        <v>0</v>
      </c>
      <c r="J429" s="5">
        <v>0</v>
      </c>
      <c r="K429" s="5">
        <v>0</v>
      </c>
      <c r="L429" s="5">
        <v>0</v>
      </c>
      <c r="M429" s="5">
        <v>3.4</v>
      </c>
      <c r="N429">
        <v>232</v>
      </c>
      <c r="O429">
        <v>1088</v>
      </c>
      <c r="P429">
        <v>2</v>
      </c>
      <c r="Q429">
        <v>2.1</v>
      </c>
      <c r="R429" s="54">
        <v>0.29166666666666702</v>
      </c>
      <c r="T429" s="91">
        <f t="shared" si="9"/>
        <v>2.1</v>
      </c>
      <c r="U429" s="94">
        <f t="shared" si="10"/>
        <v>-1.7999999999999998</v>
      </c>
      <c r="V429" s="90" t="str">
        <f t="shared" si="11"/>
        <v/>
      </c>
      <c r="W429" s="94" t="str">
        <f t="shared" si="8"/>
        <v/>
      </c>
      <c r="X429" s="91"/>
      <c r="Z429" s="5"/>
      <c r="AA429"/>
      <c r="AC429" s="373"/>
      <c r="AD429" s="54">
        <v>0.29166666666666702</v>
      </c>
      <c r="AK429" s="307"/>
      <c r="AL429" s="5">
        <v>10.9</v>
      </c>
      <c r="AM429" s="5">
        <v>92</v>
      </c>
      <c r="AN429" s="5">
        <v>9.6999999999999993</v>
      </c>
      <c r="AO429" s="5">
        <v>10.9</v>
      </c>
      <c r="AP429" s="5">
        <v>0</v>
      </c>
      <c r="AQ429" s="5">
        <v>2.2000000000000002</v>
      </c>
      <c r="AR429" s="5">
        <v>1026.3</v>
      </c>
      <c r="AS429" s="5">
        <v>0</v>
      </c>
      <c r="AT429" s="5">
        <v>0</v>
      </c>
      <c r="AU429" s="5">
        <v>0</v>
      </c>
      <c r="BB429" s="55">
        <v>0.29166666666666702</v>
      </c>
    </row>
    <row r="430" spans="2:54" x14ac:dyDescent="0.25">
      <c r="B430" s="5">
        <v>1.9</v>
      </c>
      <c r="C430" s="5">
        <v>93</v>
      </c>
      <c r="D430" s="5">
        <v>0.8</v>
      </c>
      <c r="E430" s="5">
        <v>1.9</v>
      </c>
      <c r="F430" s="5">
        <v>4</v>
      </c>
      <c r="G430" s="5">
        <v>4</v>
      </c>
      <c r="H430" s="5">
        <v>1029.0999999999999</v>
      </c>
      <c r="I430" s="5">
        <v>0</v>
      </c>
      <c r="J430" s="5">
        <v>0</v>
      </c>
      <c r="K430" s="5">
        <v>0</v>
      </c>
      <c r="L430" s="5">
        <v>0</v>
      </c>
      <c r="M430" s="5">
        <v>3.4</v>
      </c>
      <c r="N430">
        <v>232</v>
      </c>
      <c r="O430">
        <v>1088</v>
      </c>
      <c r="P430">
        <v>2</v>
      </c>
      <c r="Q430">
        <v>2.1</v>
      </c>
      <c r="R430" s="54">
        <v>0.29236111111111102</v>
      </c>
      <c r="T430" s="91">
        <f t="shared" si="9"/>
        <v>2.1</v>
      </c>
      <c r="U430" s="94">
        <f t="shared" si="10"/>
        <v>-1.7999999999999998</v>
      </c>
      <c r="V430" s="90" t="str">
        <f t="shared" si="11"/>
        <v/>
      </c>
      <c r="W430" s="94" t="str">
        <f t="shared" si="8"/>
        <v/>
      </c>
      <c r="X430" s="91"/>
      <c r="Z430" s="5"/>
      <c r="AA430"/>
      <c r="AC430" s="373"/>
      <c r="AD430" s="54">
        <v>0.29236111111111102</v>
      </c>
      <c r="AK430" s="307"/>
      <c r="AL430" s="5">
        <v>10.9</v>
      </c>
      <c r="AM430" s="5">
        <v>92</v>
      </c>
      <c r="AN430" s="5">
        <v>9.6999999999999993</v>
      </c>
      <c r="AO430" s="5">
        <v>10.9</v>
      </c>
      <c r="AP430" s="5">
        <v>0</v>
      </c>
      <c r="AQ430" s="5">
        <v>0</v>
      </c>
      <c r="AR430" s="5">
        <v>1026.5</v>
      </c>
      <c r="AS430" s="5">
        <v>0</v>
      </c>
      <c r="AT430" s="5">
        <v>0</v>
      </c>
      <c r="AU430" s="5">
        <v>0</v>
      </c>
      <c r="BB430" s="55">
        <v>0.29236111111111102</v>
      </c>
    </row>
    <row r="431" spans="2:54" x14ac:dyDescent="0.25">
      <c r="B431" s="5">
        <v>1.9</v>
      </c>
      <c r="C431" s="5">
        <v>93</v>
      </c>
      <c r="D431" s="5">
        <v>0.8</v>
      </c>
      <c r="E431" s="5">
        <v>1.9</v>
      </c>
      <c r="F431" s="5">
        <v>2.2000000000000002</v>
      </c>
      <c r="G431" s="5">
        <v>2.9</v>
      </c>
      <c r="H431" s="5">
        <v>1029.2</v>
      </c>
      <c r="I431" s="5">
        <v>0</v>
      </c>
      <c r="J431" s="5">
        <v>0</v>
      </c>
      <c r="K431" s="5">
        <v>0</v>
      </c>
      <c r="L431" s="5">
        <v>0</v>
      </c>
      <c r="M431" s="5">
        <v>3.4</v>
      </c>
      <c r="N431">
        <v>232</v>
      </c>
      <c r="O431">
        <v>1088</v>
      </c>
      <c r="P431">
        <v>2</v>
      </c>
      <c r="Q431">
        <v>2.1</v>
      </c>
      <c r="R431" s="54">
        <v>0.29305555555555601</v>
      </c>
      <c r="T431" s="91">
        <f t="shared" si="9"/>
        <v>2.1</v>
      </c>
      <c r="U431" s="94">
        <f t="shared" si="10"/>
        <v>-1.7999999999999998</v>
      </c>
      <c r="V431" s="90" t="str">
        <f t="shared" si="11"/>
        <v/>
      </c>
      <c r="W431" s="94" t="str">
        <f t="shared" si="8"/>
        <v/>
      </c>
      <c r="X431" s="91"/>
      <c r="Z431" s="5"/>
      <c r="AA431"/>
      <c r="AC431" s="373"/>
      <c r="AD431" s="54">
        <v>0.29305555555555601</v>
      </c>
      <c r="AK431" s="307"/>
      <c r="AL431" s="5">
        <v>10.9</v>
      </c>
      <c r="AM431" s="5">
        <v>92</v>
      </c>
      <c r="AN431" s="5">
        <v>9.6999999999999993</v>
      </c>
      <c r="AO431" s="5">
        <v>10.9</v>
      </c>
      <c r="AP431" s="5">
        <v>0</v>
      </c>
      <c r="AQ431" s="5">
        <v>4</v>
      </c>
      <c r="AR431" s="5">
        <v>1026.3</v>
      </c>
      <c r="AS431" s="5">
        <v>0</v>
      </c>
      <c r="AT431" s="5">
        <v>0</v>
      </c>
      <c r="AU431" s="5">
        <v>0</v>
      </c>
      <c r="BB431" s="55">
        <v>0.29305555555555601</v>
      </c>
    </row>
    <row r="432" spans="2:54" x14ac:dyDescent="0.25">
      <c r="B432" s="5">
        <v>1.9</v>
      </c>
      <c r="C432" s="5">
        <v>93</v>
      </c>
      <c r="D432" s="5">
        <v>0.8</v>
      </c>
      <c r="E432" s="5">
        <v>1.9</v>
      </c>
      <c r="F432" s="5">
        <v>2.9</v>
      </c>
      <c r="G432" s="5">
        <v>4.7</v>
      </c>
      <c r="H432" s="5">
        <v>1029.0999999999999</v>
      </c>
      <c r="I432" s="5">
        <v>0</v>
      </c>
      <c r="J432" s="5">
        <v>0</v>
      </c>
      <c r="K432" s="5">
        <v>0</v>
      </c>
      <c r="L432" s="5">
        <v>0</v>
      </c>
      <c r="M432" s="5">
        <v>3.4</v>
      </c>
      <c r="N432">
        <v>232</v>
      </c>
      <c r="O432">
        <v>1088</v>
      </c>
      <c r="P432">
        <v>2.1</v>
      </c>
      <c r="Q432">
        <v>2.1</v>
      </c>
      <c r="R432" s="54">
        <v>0.29375000000000001</v>
      </c>
      <c r="T432" s="91">
        <f t="shared" si="9"/>
        <v>2.1</v>
      </c>
      <c r="U432" s="94">
        <f t="shared" si="10"/>
        <v>-1.7999999999999998</v>
      </c>
      <c r="V432" s="90" t="str">
        <f t="shared" si="11"/>
        <v/>
      </c>
      <c r="W432" s="94" t="str">
        <f t="shared" si="8"/>
        <v/>
      </c>
      <c r="X432" s="91"/>
      <c r="Z432" s="5"/>
      <c r="AA432"/>
      <c r="AC432" s="373"/>
      <c r="AD432" s="54">
        <v>0.29375000000000001</v>
      </c>
      <c r="AK432" s="307"/>
      <c r="AL432" s="5">
        <v>10.9</v>
      </c>
      <c r="AM432" s="5">
        <v>92</v>
      </c>
      <c r="AN432" s="5">
        <v>9.6999999999999993</v>
      </c>
      <c r="AO432" s="5">
        <v>10.9</v>
      </c>
      <c r="AP432" s="5">
        <v>1.8</v>
      </c>
      <c r="AQ432" s="5">
        <v>3.2</v>
      </c>
      <c r="AR432" s="5">
        <v>1026.5</v>
      </c>
      <c r="AS432" s="5">
        <v>0</v>
      </c>
      <c r="AT432" s="5">
        <v>0</v>
      </c>
      <c r="AU432" s="5">
        <v>0</v>
      </c>
      <c r="BB432" s="55">
        <v>0.29375000000000001</v>
      </c>
    </row>
    <row r="433" spans="2:54" x14ac:dyDescent="0.25">
      <c r="B433" s="5">
        <v>1.9</v>
      </c>
      <c r="C433" s="5">
        <v>93</v>
      </c>
      <c r="D433" s="5">
        <v>0.8</v>
      </c>
      <c r="E433" s="5">
        <v>1.9</v>
      </c>
      <c r="F433" s="5">
        <v>0</v>
      </c>
      <c r="G433" s="5">
        <v>2.2000000000000002</v>
      </c>
      <c r="H433" s="5">
        <v>1029.0999999999999</v>
      </c>
      <c r="I433" s="5">
        <v>0</v>
      </c>
      <c r="J433" s="5">
        <v>0</v>
      </c>
      <c r="K433" s="5">
        <v>0</v>
      </c>
      <c r="L433" s="5">
        <v>0</v>
      </c>
      <c r="M433" s="5">
        <v>3.4</v>
      </c>
      <c r="N433">
        <v>232</v>
      </c>
      <c r="O433">
        <v>1088</v>
      </c>
      <c r="P433">
        <v>2.1</v>
      </c>
      <c r="Q433">
        <v>2.1</v>
      </c>
      <c r="R433" s="54">
        <v>0.29444444444444401</v>
      </c>
      <c r="T433" s="91">
        <f t="shared" si="9"/>
        <v>2.1</v>
      </c>
      <c r="U433" s="94">
        <f t="shared" si="10"/>
        <v>-1.7999999999999998</v>
      </c>
      <c r="V433" s="90" t="str">
        <f t="shared" si="11"/>
        <v/>
      </c>
      <c r="W433" s="94" t="str">
        <f t="shared" si="8"/>
        <v/>
      </c>
      <c r="X433" s="91"/>
      <c r="Z433" s="5"/>
      <c r="AA433"/>
      <c r="AC433" s="373"/>
      <c r="AD433" s="54">
        <v>0.29444444444444401</v>
      </c>
      <c r="AK433" s="307"/>
      <c r="AL433" s="5">
        <v>10.9</v>
      </c>
      <c r="AM433" s="5">
        <v>92</v>
      </c>
      <c r="AN433" s="5">
        <v>9.6999999999999993</v>
      </c>
      <c r="AO433" s="5">
        <v>10.9</v>
      </c>
      <c r="AP433" s="5">
        <v>0</v>
      </c>
      <c r="AQ433" s="5">
        <v>2.5</v>
      </c>
      <c r="AR433" s="5">
        <v>1026.5</v>
      </c>
      <c r="AS433" s="5">
        <v>0</v>
      </c>
      <c r="AT433" s="5">
        <v>0</v>
      </c>
      <c r="AU433" s="5">
        <v>0</v>
      </c>
      <c r="BB433" s="55">
        <v>0.29444444444444401</v>
      </c>
    </row>
    <row r="434" spans="2:54" x14ac:dyDescent="0.25">
      <c r="B434" s="5">
        <v>1.9</v>
      </c>
      <c r="C434" s="5">
        <v>93</v>
      </c>
      <c r="D434" s="5">
        <v>0.8</v>
      </c>
      <c r="E434" s="5">
        <v>1.9</v>
      </c>
      <c r="F434" s="5">
        <v>2.2000000000000002</v>
      </c>
      <c r="G434" s="5">
        <v>2.5</v>
      </c>
      <c r="H434" s="5">
        <v>1029.0999999999999</v>
      </c>
      <c r="I434" s="5">
        <v>0</v>
      </c>
      <c r="J434" s="5">
        <v>0</v>
      </c>
      <c r="K434" s="5">
        <v>0</v>
      </c>
      <c r="L434" s="5">
        <v>0</v>
      </c>
      <c r="M434" s="5">
        <v>3.4</v>
      </c>
      <c r="N434">
        <v>232</v>
      </c>
      <c r="O434">
        <v>1088</v>
      </c>
      <c r="P434">
        <v>2.1</v>
      </c>
      <c r="Q434">
        <v>2.1</v>
      </c>
      <c r="R434" s="54">
        <v>0.29513888888888901</v>
      </c>
      <c r="T434" s="91">
        <f t="shared" ref="T434:T497" si="12">MAX($P434,$Q434)</f>
        <v>2.1</v>
      </c>
      <c r="U434" s="94">
        <f t="shared" si="10"/>
        <v>-1.7999999999999998</v>
      </c>
      <c r="V434" s="90" t="str">
        <f t="shared" si="11"/>
        <v/>
      </c>
      <c r="W434" s="94" t="str">
        <f t="shared" ref="W434:W497" si="13">IF($T434&gt;$B434+2,1,"")</f>
        <v/>
      </c>
      <c r="X434" s="91"/>
      <c r="Z434" s="5"/>
      <c r="AA434"/>
      <c r="AC434" s="373"/>
      <c r="AD434" s="54">
        <v>0.29513888888888901</v>
      </c>
      <c r="AK434" s="307"/>
      <c r="AL434" s="5">
        <v>10.9</v>
      </c>
      <c r="AM434" s="5">
        <v>92</v>
      </c>
      <c r="AN434" s="5">
        <v>9.6999999999999993</v>
      </c>
      <c r="AO434" s="5">
        <v>10.9</v>
      </c>
      <c r="AP434" s="5">
        <v>0</v>
      </c>
      <c r="AQ434" s="5">
        <v>2.9</v>
      </c>
      <c r="AR434" s="5">
        <v>1026.5</v>
      </c>
      <c r="AS434" s="5">
        <v>0</v>
      </c>
      <c r="AT434" s="5">
        <v>0</v>
      </c>
      <c r="AU434" s="5">
        <v>0</v>
      </c>
      <c r="BB434" s="55">
        <v>0.29513888888888901</v>
      </c>
    </row>
    <row r="435" spans="2:54" x14ac:dyDescent="0.25">
      <c r="B435" s="5">
        <v>2</v>
      </c>
      <c r="C435" s="5">
        <v>93</v>
      </c>
      <c r="D435" s="5">
        <v>0.9</v>
      </c>
      <c r="E435" s="5">
        <v>0.5</v>
      </c>
      <c r="F435" s="5">
        <v>5.4</v>
      </c>
      <c r="G435" s="5">
        <v>6.1</v>
      </c>
      <c r="H435" s="5">
        <v>1029.3</v>
      </c>
      <c r="I435" s="5">
        <v>0</v>
      </c>
      <c r="J435" s="5">
        <v>0</v>
      </c>
      <c r="K435" s="5">
        <v>0</v>
      </c>
      <c r="L435" s="5">
        <v>0</v>
      </c>
      <c r="M435" s="5">
        <v>3.4</v>
      </c>
      <c r="N435">
        <v>232</v>
      </c>
      <c r="O435">
        <v>1088</v>
      </c>
      <c r="P435">
        <v>2.1</v>
      </c>
      <c r="Q435">
        <v>2.2000000000000002</v>
      </c>
      <c r="R435" s="54">
        <v>0.295833333333333</v>
      </c>
      <c r="T435" s="91">
        <f t="shared" si="12"/>
        <v>2.2000000000000002</v>
      </c>
      <c r="U435" s="94">
        <f t="shared" ref="U435:U458" si="14">(T435-B435)-2</f>
        <v>-1.7999999999999998</v>
      </c>
      <c r="V435" s="90" t="str">
        <f t="shared" si="11"/>
        <v/>
      </c>
      <c r="W435" s="94" t="str">
        <f t="shared" si="13"/>
        <v/>
      </c>
      <c r="X435" s="91"/>
      <c r="Z435" s="5"/>
      <c r="AA435"/>
      <c r="AC435" s="373"/>
      <c r="AD435" s="54">
        <v>0.295833333333333</v>
      </c>
      <c r="AK435" s="307"/>
      <c r="AL435" s="5">
        <v>10.9</v>
      </c>
      <c r="AM435" s="5">
        <v>92</v>
      </c>
      <c r="AN435" s="5">
        <v>9.6999999999999993</v>
      </c>
      <c r="AO435" s="5">
        <v>10.9</v>
      </c>
      <c r="AP435" s="5">
        <v>0</v>
      </c>
      <c r="AQ435" s="5">
        <v>5.8</v>
      </c>
      <c r="AR435" s="5">
        <v>1026.4000000000001</v>
      </c>
      <c r="AS435" s="5">
        <v>0</v>
      </c>
      <c r="AT435" s="5">
        <v>0</v>
      </c>
      <c r="AU435" s="5">
        <v>0</v>
      </c>
      <c r="BB435" s="55">
        <v>0.295833333333333</v>
      </c>
    </row>
    <row r="436" spans="2:54" x14ac:dyDescent="0.25">
      <c r="B436" s="5">
        <v>2</v>
      </c>
      <c r="C436" s="5">
        <v>93</v>
      </c>
      <c r="D436" s="5">
        <v>0.9</v>
      </c>
      <c r="E436" s="5">
        <v>2</v>
      </c>
      <c r="F436" s="5">
        <v>2.2000000000000002</v>
      </c>
      <c r="G436" s="5">
        <v>3.6</v>
      </c>
      <c r="H436" s="5">
        <v>1029.3</v>
      </c>
      <c r="I436" s="5">
        <v>0</v>
      </c>
      <c r="J436" s="5">
        <v>0</v>
      </c>
      <c r="K436" s="5">
        <v>0</v>
      </c>
      <c r="L436" s="5">
        <v>0</v>
      </c>
      <c r="M436" s="5">
        <v>3.4</v>
      </c>
      <c r="N436">
        <v>232</v>
      </c>
      <c r="O436">
        <v>1088</v>
      </c>
      <c r="P436">
        <v>2.1</v>
      </c>
      <c r="Q436">
        <v>2.2000000000000002</v>
      </c>
      <c r="R436" s="54">
        <v>0.296527777777778</v>
      </c>
      <c r="T436" s="91">
        <f t="shared" si="12"/>
        <v>2.2000000000000002</v>
      </c>
      <c r="U436" s="94">
        <f t="shared" si="14"/>
        <v>-1.7999999999999998</v>
      </c>
      <c r="V436" s="90" t="str">
        <f t="shared" si="11"/>
        <v/>
      </c>
      <c r="W436" s="94" t="str">
        <f t="shared" si="13"/>
        <v/>
      </c>
      <c r="X436" s="91"/>
      <c r="Z436" s="5"/>
      <c r="AA436"/>
      <c r="AC436" s="373"/>
      <c r="AD436" s="54">
        <v>0.296527777777778</v>
      </c>
      <c r="AK436" s="307"/>
      <c r="AL436" s="5">
        <v>10.9</v>
      </c>
      <c r="AM436" s="5">
        <v>92</v>
      </c>
      <c r="AN436" s="5">
        <v>9.6999999999999993</v>
      </c>
      <c r="AO436" s="5">
        <v>10.9</v>
      </c>
      <c r="AP436" s="5">
        <v>0</v>
      </c>
      <c r="AQ436" s="5">
        <v>2.9</v>
      </c>
      <c r="AR436" s="5">
        <v>1026.5</v>
      </c>
      <c r="AS436" s="5">
        <v>0</v>
      </c>
      <c r="AT436" s="5">
        <v>0</v>
      </c>
      <c r="AU436" s="5">
        <v>0</v>
      </c>
      <c r="BB436" s="55">
        <v>0.296527777777778</v>
      </c>
    </row>
    <row r="437" spans="2:54" x14ac:dyDescent="0.25">
      <c r="B437" s="5">
        <v>2</v>
      </c>
      <c r="C437" s="5">
        <v>93</v>
      </c>
      <c r="D437" s="5">
        <v>0.9</v>
      </c>
      <c r="E437" s="5">
        <v>2</v>
      </c>
      <c r="F437" s="5">
        <v>2.5</v>
      </c>
      <c r="G437" s="5">
        <v>2.5</v>
      </c>
      <c r="H437" s="5">
        <v>1029.4000000000001</v>
      </c>
      <c r="I437" s="5">
        <v>0</v>
      </c>
      <c r="J437" s="5">
        <v>0</v>
      </c>
      <c r="K437" s="5">
        <v>0</v>
      </c>
      <c r="L437" s="5">
        <v>0</v>
      </c>
      <c r="M437" s="5">
        <v>3.4</v>
      </c>
      <c r="N437">
        <v>232</v>
      </c>
      <c r="O437">
        <v>1088</v>
      </c>
      <c r="P437">
        <v>2.1</v>
      </c>
      <c r="Q437">
        <v>2.2000000000000002</v>
      </c>
      <c r="R437" s="54">
        <v>0.297222222222222</v>
      </c>
      <c r="T437" s="91">
        <f t="shared" si="12"/>
        <v>2.2000000000000002</v>
      </c>
      <c r="U437" s="94">
        <f t="shared" si="14"/>
        <v>-1.7999999999999998</v>
      </c>
      <c r="V437" s="90" t="str">
        <f t="shared" si="11"/>
        <v/>
      </c>
      <c r="W437" s="94" t="str">
        <f t="shared" si="13"/>
        <v/>
      </c>
      <c r="X437" s="91"/>
      <c r="Z437" s="5"/>
      <c r="AA437"/>
      <c r="AC437" s="373"/>
      <c r="AD437" s="54">
        <v>0.297222222222222</v>
      </c>
      <c r="AK437" s="307"/>
      <c r="AL437" s="5">
        <v>10.8</v>
      </c>
      <c r="AM437" s="5">
        <v>92</v>
      </c>
      <c r="AN437" s="5">
        <v>9.6</v>
      </c>
      <c r="AO437" s="5">
        <v>10.8</v>
      </c>
      <c r="AP437" s="5">
        <v>0</v>
      </c>
      <c r="AQ437" s="5">
        <v>2.2000000000000002</v>
      </c>
      <c r="AR437" s="5">
        <v>1026.3</v>
      </c>
      <c r="AS437" s="5">
        <v>0</v>
      </c>
      <c r="AT437" s="5">
        <v>0</v>
      </c>
      <c r="AU437" s="5">
        <v>0</v>
      </c>
      <c r="BB437" s="55">
        <v>0.297222222222222</v>
      </c>
    </row>
    <row r="438" spans="2:54" x14ac:dyDescent="0.25">
      <c r="B438" s="5">
        <v>2</v>
      </c>
      <c r="C438" s="5">
        <v>93</v>
      </c>
      <c r="D438" s="5">
        <v>0.9</v>
      </c>
      <c r="E438" s="5">
        <v>2</v>
      </c>
      <c r="F438" s="5">
        <v>1.8</v>
      </c>
      <c r="G438" s="5">
        <v>4.7</v>
      </c>
      <c r="H438" s="5">
        <v>1029.2</v>
      </c>
      <c r="I438" s="5">
        <v>0</v>
      </c>
      <c r="J438" s="5">
        <v>0</v>
      </c>
      <c r="K438" s="5">
        <v>0</v>
      </c>
      <c r="L438" s="5">
        <v>0</v>
      </c>
      <c r="M438" s="5">
        <v>3.4</v>
      </c>
      <c r="N438">
        <v>232</v>
      </c>
      <c r="O438">
        <v>1088</v>
      </c>
      <c r="P438">
        <v>2.1</v>
      </c>
      <c r="Q438">
        <v>2.2000000000000002</v>
      </c>
      <c r="R438" s="54">
        <v>0.297916666666667</v>
      </c>
      <c r="T438" s="91">
        <f t="shared" si="12"/>
        <v>2.2000000000000002</v>
      </c>
      <c r="U438" s="94">
        <f t="shared" si="14"/>
        <v>-1.7999999999999998</v>
      </c>
      <c r="V438" s="90" t="str">
        <f t="shared" si="11"/>
        <v/>
      </c>
      <c r="W438" s="94" t="str">
        <f t="shared" si="13"/>
        <v/>
      </c>
      <c r="X438" s="91"/>
      <c r="Z438" s="5"/>
      <c r="AA438"/>
      <c r="AC438" s="373"/>
      <c r="AD438" s="54">
        <v>0.297916666666667</v>
      </c>
      <c r="AK438" s="307"/>
      <c r="AL438" s="5">
        <v>10.8</v>
      </c>
      <c r="AM438" s="5">
        <v>92</v>
      </c>
      <c r="AN438" s="5">
        <v>9.6</v>
      </c>
      <c r="AO438" s="5">
        <v>10.8</v>
      </c>
      <c r="AP438" s="5">
        <v>0</v>
      </c>
      <c r="AQ438" s="5">
        <v>2.9</v>
      </c>
      <c r="AR438" s="5">
        <v>1026.5999999999999</v>
      </c>
      <c r="AS438" s="5">
        <v>0</v>
      </c>
      <c r="AT438" s="5">
        <v>0</v>
      </c>
      <c r="AU438" s="5">
        <v>0</v>
      </c>
      <c r="BB438" s="55">
        <v>0.297916666666667</v>
      </c>
    </row>
    <row r="439" spans="2:54" x14ac:dyDescent="0.25">
      <c r="B439" s="5">
        <v>2</v>
      </c>
      <c r="C439" s="5">
        <v>93</v>
      </c>
      <c r="D439" s="5">
        <v>0.9</v>
      </c>
      <c r="E439" s="5">
        <v>0.7</v>
      </c>
      <c r="F439" s="5">
        <v>5</v>
      </c>
      <c r="G439" s="5">
        <v>5.8</v>
      </c>
      <c r="H439" s="5">
        <v>1029.4000000000001</v>
      </c>
      <c r="I439" s="5">
        <v>0</v>
      </c>
      <c r="J439" s="5">
        <v>0</v>
      </c>
      <c r="K439" s="5">
        <v>0</v>
      </c>
      <c r="L439" s="5">
        <v>0</v>
      </c>
      <c r="M439" s="5">
        <v>3.4</v>
      </c>
      <c r="N439">
        <v>232</v>
      </c>
      <c r="O439">
        <v>1088</v>
      </c>
      <c r="P439">
        <v>2.1</v>
      </c>
      <c r="Q439">
        <v>2.2000000000000002</v>
      </c>
      <c r="R439" s="54">
        <v>0.29861111111111099</v>
      </c>
      <c r="T439" s="91">
        <f t="shared" si="12"/>
        <v>2.2000000000000002</v>
      </c>
      <c r="U439" s="94">
        <f t="shared" si="14"/>
        <v>-1.7999999999999998</v>
      </c>
      <c r="V439" s="90" t="str">
        <f t="shared" si="11"/>
        <v/>
      </c>
      <c r="W439" s="94" t="str">
        <f t="shared" si="13"/>
        <v/>
      </c>
      <c r="X439" s="91"/>
      <c r="Z439" s="5"/>
      <c r="AA439"/>
      <c r="AC439" s="373"/>
      <c r="AD439" s="54">
        <v>0.29861111111111099</v>
      </c>
      <c r="AK439" s="307"/>
      <c r="AL439" s="5">
        <v>10.8</v>
      </c>
      <c r="AM439" s="5">
        <v>92</v>
      </c>
      <c r="AN439" s="5">
        <v>9.6</v>
      </c>
      <c r="AO439" s="5">
        <v>10.8</v>
      </c>
      <c r="AP439" s="5">
        <v>1.8</v>
      </c>
      <c r="AQ439" s="5">
        <v>2.5</v>
      </c>
      <c r="AR439" s="5">
        <v>1026.4000000000001</v>
      </c>
      <c r="AS439" s="5">
        <v>0</v>
      </c>
      <c r="AT439" s="5">
        <v>0</v>
      </c>
      <c r="AU439" s="5">
        <v>0</v>
      </c>
      <c r="BB439" s="55">
        <v>0.29861111111111099</v>
      </c>
    </row>
    <row r="440" spans="2:54" x14ac:dyDescent="0.25">
      <c r="B440" s="5">
        <v>2.1</v>
      </c>
      <c r="C440" s="5">
        <v>93</v>
      </c>
      <c r="D440" s="5">
        <v>1</v>
      </c>
      <c r="E440" s="5">
        <v>2.1</v>
      </c>
      <c r="F440" s="5">
        <v>3.6</v>
      </c>
      <c r="G440" s="5">
        <v>6.5</v>
      </c>
      <c r="H440" s="5">
        <v>1029.4000000000001</v>
      </c>
      <c r="I440" s="5">
        <v>0</v>
      </c>
      <c r="J440" s="5">
        <v>0</v>
      </c>
      <c r="K440" s="5">
        <v>0</v>
      </c>
      <c r="L440" s="5">
        <v>0</v>
      </c>
      <c r="M440" s="5">
        <v>3.4</v>
      </c>
      <c r="N440">
        <v>232</v>
      </c>
      <c r="O440">
        <v>1088</v>
      </c>
      <c r="P440">
        <v>2.1</v>
      </c>
      <c r="Q440">
        <v>2.2000000000000002</v>
      </c>
      <c r="R440" s="54">
        <v>0.29930555555555599</v>
      </c>
      <c r="T440" s="91">
        <f t="shared" si="12"/>
        <v>2.2000000000000002</v>
      </c>
      <c r="U440" s="94">
        <f t="shared" si="14"/>
        <v>-1.9</v>
      </c>
      <c r="V440" s="90" t="str">
        <f t="shared" si="11"/>
        <v/>
      </c>
      <c r="W440" s="94" t="str">
        <f t="shared" si="13"/>
        <v/>
      </c>
      <c r="X440" s="91"/>
      <c r="Z440" s="5"/>
      <c r="AA440"/>
      <c r="AC440" s="373"/>
      <c r="AD440" s="54">
        <v>0.29930555555555599</v>
      </c>
      <c r="AK440" s="307"/>
      <c r="AL440" s="5">
        <v>10.8</v>
      </c>
      <c r="AM440" s="5">
        <v>92</v>
      </c>
      <c r="AN440" s="5">
        <v>9.6</v>
      </c>
      <c r="AO440" s="5">
        <v>10.8</v>
      </c>
      <c r="AP440" s="5">
        <v>2.2000000000000002</v>
      </c>
      <c r="AQ440" s="5">
        <v>3.6</v>
      </c>
      <c r="AR440" s="5">
        <v>1026.5</v>
      </c>
      <c r="AS440" s="5">
        <v>0</v>
      </c>
      <c r="AT440" s="5">
        <v>0</v>
      </c>
      <c r="AU440" s="5">
        <v>0</v>
      </c>
      <c r="BB440" s="55">
        <v>0.29930555555555599</v>
      </c>
    </row>
    <row r="441" spans="2:54" x14ac:dyDescent="0.25">
      <c r="B441" s="5">
        <v>2.1</v>
      </c>
      <c r="C441" s="5">
        <v>93</v>
      </c>
      <c r="D441" s="5">
        <v>1</v>
      </c>
      <c r="E441" s="5">
        <v>2.1</v>
      </c>
      <c r="F441" s="5">
        <v>2.5</v>
      </c>
      <c r="G441" s="5">
        <v>4</v>
      </c>
      <c r="H441" s="5">
        <v>1029.5999999999999</v>
      </c>
      <c r="I441" s="5">
        <v>0</v>
      </c>
      <c r="J441" s="5">
        <v>0</v>
      </c>
      <c r="K441" s="5">
        <v>0</v>
      </c>
      <c r="L441" s="5">
        <v>0</v>
      </c>
      <c r="M441" s="5">
        <v>3.4</v>
      </c>
      <c r="N441">
        <v>232</v>
      </c>
      <c r="O441">
        <v>1088</v>
      </c>
      <c r="P441">
        <v>2.2000000000000002</v>
      </c>
      <c r="Q441">
        <v>2.2000000000000002</v>
      </c>
      <c r="R441" s="54">
        <v>0.3</v>
      </c>
      <c r="T441" s="91">
        <f t="shared" si="12"/>
        <v>2.2000000000000002</v>
      </c>
      <c r="U441" s="94">
        <f t="shared" si="14"/>
        <v>-1.9</v>
      </c>
      <c r="V441" s="90" t="str">
        <f t="shared" si="11"/>
        <v/>
      </c>
      <c r="W441" s="94" t="str">
        <f t="shared" si="13"/>
        <v/>
      </c>
      <c r="X441" s="91"/>
      <c r="Z441" s="5"/>
      <c r="AA441"/>
      <c r="AC441" s="373"/>
      <c r="AD441" s="54">
        <v>0.3</v>
      </c>
      <c r="AK441" s="307"/>
      <c r="AL441" s="5">
        <v>10.8</v>
      </c>
      <c r="AM441" s="5">
        <v>92</v>
      </c>
      <c r="AN441" s="5">
        <v>9.6</v>
      </c>
      <c r="AO441" s="5">
        <v>10.8</v>
      </c>
      <c r="AP441" s="5">
        <v>4</v>
      </c>
      <c r="AQ441" s="5">
        <v>4.3</v>
      </c>
      <c r="AR441" s="5">
        <v>1026.5999999999999</v>
      </c>
      <c r="AS441" s="5">
        <v>0</v>
      </c>
      <c r="AT441" s="5">
        <v>0</v>
      </c>
      <c r="AU441" s="5">
        <v>0</v>
      </c>
      <c r="BB441" s="55">
        <v>0.3</v>
      </c>
    </row>
    <row r="442" spans="2:54" x14ac:dyDescent="0.25">
      <c r="B442" s="5">
        <v>2.1</v>
      </c>
      <c r="C442" s="5">
        <v>93</v>
      </c>
      <c r="D442" s="5">
        <v>1</v>
      </c>
      <c r="E442" s="5">
        <v>0.6</v>
      </c>
      <c r="F442" s="5">
        <v>5.4</v>
      </c>
      <c r="G442" s="5">
        <v>5.4</v>
      </c>
      <c r="H442" s="5">
        <v>1029.3</v>
      </c>
      <c r="I442" s="5">
        <v>0</v>
      </c>
      <c r="J442" s="5">
        <v>0</v>
      </c>
      <c r="K442" s="5">
        <v>0</v>
      </c>
      <c r="L442" s="5">
        <v>0</v>
      </c>
      <c r="M442" s="5">
        <v>3.4</v>
      </c>
      <c r="N442">
        <v>232</v>
      </c>
      <c r="O442">
        <v>1088</v>
      </c>
      <c r="P442">
        <v>2.2000000000000002</v>
      </c>
      <c r="Q442">
        <v>2.2000000000000002</v>
      </c>
      <c r="R442" s="54">
        <v>0.30069444444444399</v>
      </c>
      <c r="T442" s="91">
        <f t="shared" si="12"/>
        <v>2.2000000000000002</v>
      </c>
      <c r="U442" s="94">
        <f t="shared" si="14"/>
        <v>-1.9</v>
      </c>
      <c r="V442" s="90" t="str">
        <f t="shared" si="11"/>
        <v/>
      </c>
      <c r="W442" s="94" t="str">
        <f t="shared" si="13"/>
        <v/>
      </c>
      <c r="X442" s="91"/>
      <c r="Z442" s="5"/>
      <c r="AA442"/>
      <c r="AC442" s="373"/>
      <c r="AD442" s="54">
        <v>0.30069444444444399</v>
      </c>
      <c r="AK442" s="307"/>
      <c r="AL442" s="5">
        <v>10.8</v>
      </c>
      <c r="AM442" s="5">
        <v>92</v>
      </c>
      <c r="AN442" s="5">
        <v>9.6</v>
      </c>
      <c r="AO442" s="5">
        <v>10.8</v>
      </c>
      <c r="AP442" s="5">
        <v>0</v>
      </c>
      <c r="AQ442" s="5">
        <v>0</v>
      </c>
      <c r="AR442" s="5">
        <v>1026.5</v>
      </c>
      <c r="AS442" s="5">
        <v>0</v>
      </c>
      <c r="AT442" s="5">
        <v>0</v>
      </c>
      <c r="AU442" s="5">
        <v>0</v>
      </c>
      <c r="BB442" s="55">
        <v>0.30069444444444399</v>
      </c>
    </row>
    <row r="443" spans="2:54" x14ac:dyDescent="0.25">
      <c r="B443" s="5">
        <v>2.1</v>
      </c>
      <c r="C443" s="5">
        <v>93</v>
      </c>
      <c r="D443" s="5">
        <v>1</v>
      </c>
      <c r="E443" s="5">
        <v>2.1</v>
      </c>
      <c r="F443" s="5">
        <v>4.7</v>
      </c>
      <c r="G443" s="5">
        <v>4.7</v>
      </c>
      <c r="H443" s="5">
        <v>1029.3</v>
      </c>
      <c r="I443" s="5">
        <v>0</v>
      </c>
      <c r="J443" s="5">
        <v>0</v>
      </c>
      <c r="K443" s="5">
        <v>0</v>
      </c>
      <c r="L443" s="5">
        <v>0</v>
      </c>
      <c r="M443" s="5">
        <v>3.4</v>
      </c>
      <c r="N443">
        <v>232</v>
      </c>
      <c r="O443">
        <v>1088</v>
      </c>
      <c r="P443">
        <v>2.2000000000000002</v>
      </c>
      <c r="Q443">
        <v>2.2000000000000002</v>
      </c>
      <c r="R443" s="54">
        <v>0.30138888888888898</v>
      </c>
      <c r="T443" s="91">
        <f t="shared" si="12"/>
        <v>2.2000000000000002</v>
      </c>
      <c r="U443" s="94">
        <f t="shared" si="14"/>
        <v>-1.9</v>
      </c>
      <c r="V443" s="90" t="str">
        <f t="shared" si="11"/>
        <v/>
      </c>
      <c r="W443" s="94" t="str">
        <f t="shared" si="13"/>
        <v/>
      </c>
      <c r="X443" s="91"/>
      <c r="Z443" s="5"/>
      <c r="AA443"/>
      <c r="AC443" s="373"/>
      <c r="AD443" s="54">
        <v>0.30138888888888898</v>
      </c>
      <c r="AK443" s="307"/>
      <c r="AL443" s="5">
        <v>10.8</v>
      </c>
      <c r="AM443" s="5">
        <v>92</v>
      </c>
      <c r="AN443" s="5">
        <v>9.6</v>
      </c>
      <c r="AO443" s="5">
        <v>10.8</v>
      </c>
      <c r="AP443" s="5">
        <v>0</v>
      </c>
      <c r="AQ443" s="5">
        <v>3.2</v>
      </c>
      <c r="AR443" s="5">
        <v>1026.4000000000001</v>
      </c>
      <c r="AS443" s="5">
        <v>0</v>
      </c>
      <c r="AT443" s="5">
        <v>0</v>
      </c>
      <c r="AU443" s="5">
        <v>0</v>
      </c>
      <c r="BB443" s="55">
        <v>0.30138888888888898</v>
      </c>
    </row>
    <row r="444" spans="2:54" x14ac:dyDescent="0.25">
      <c r="B444" s="5">
        <v>2.1</v>
      </c>
      <c r="C444" s="5">
        <v>93</v>
      </c>
      <c r="D444" s="5">
        <v>1</v>
      </c>
      <c r="E444" s="5">
        <v>2.1</v>
      </c>
      <c r="F444" s="5">
        <v>4</v>
      </c>
      <c r="G444" s="5">
        <v>5.8</v>
      </c>
      <c r="H444" s="5">
        <v>1029.5999999999999</v>
      </c>
      <c r="I444" s="5">
        <v>0</v>
      </c>
      <c r="J444" s="5">
        <v>0</v>
      </c>
      <c r="K444" s="5">
        <v>0</v>
      </c>
      <c r="L444" s="5">
        <v>0</v>
      </c>
      <c r="M444" s="5">
        <v>3.4</v>
      </c>
      <c r="N444">
        <v>232</v>
      </c>
      <c r="O444">
        <v>1088</v>
      </c>
      <c r="P444">
        <v>2.2000000000000002</v>
      </c>
      <c r="Q444">
        <v>2.2000000000000002</v>
      </c>
      <c r="R444" s="54">
        <v>0.30208333333333298</v>
      </c>
      <c r="T444" s="91">
        <f t="shared" si="12"/>
        <v>2.2000000000000002</v>
      </c>
      <c r="U444" s="94">
        <f t="shared" si="14"/>
        <v>-1.9</v>
      </c>
      <c r="V444" s="90" t="str">
        <f t="shared" si="11"/>
        <v/>
      </c>
      <c r="W444" s="94" t="str">
        <f t="shared" si="13"/>
        <v/>
      </c>
      <c r="X444" s="91"/>
      <c r="Z444" s="5"/>
      <c r="AA444"/>
      <c r="AC444" s="373"/>
      <c r="AD444" s="54">
        <v>0.30208333333333298</v>
      </c>
      <c r="AK444" s="307"/>
      <c r="AL444" s="5">
        <v>10.8</v>
      </c>
      <c r="AM444" s="5">
        <v>92</v>
      </c>
      <c r="AN444" s="5">
        <v>9.6</v>
      </c>
      <c r="AO444" s="5">
        <v>10.8</v>
      </c>
      <c r="AP444" s="5">
        <v>2.9</v>
      </c>
      <c r="AQ444" s="5">
        <v>4</v>
      </c>
      <c r="AR444" s="5">
        <v>1026.5999999999999</v>
      </c>
      <c r="AS444" s="5">
        <v>0</v>
      </c>
      <c r="AT444" s="5">
        <v>0</v>
      </c>
      <c r="AU444" s="5">
        <v>0</v>
      </c>
      <c r="BB444" s="55">
        <v>0.30208333333333298</v>
      </c>
    </row>
    <row r="445" spans="2:54" x14ac:dyDescent="0.25">
      <c r="B445" s="5">
        <v>2.1</v>
      </c>
      <c r="C445" s="5">
        <v>93</v>
      </c>
      <c r="D445" s="5">
        <v>1</v>
      </c>
      <c r="E445" s="5">
        <v>2.1</v>
      </c>
      <c r="F445" s="5">
        <v>3.2</v>
      </c>
      <c r="G445" s="5">
        <v>5</v>
      </c>
      <c r="H445" s="5">
        <v>1029.4000000000001</v>
      </c>
      <c r="I445" s="5">
        <v>0</v>
      </c>
      <c r="J445" s="5">
        <v>0</v>
      </c>
      <c r="K445" s="5">
        <v>0</v>
      </c>
      <c r="L445" s="5">
        <v>0</v>
      </c>
      <c r="M445" s="5">
        <v>3.4</v>
      </c>
      <c r="N445">
        <v>232</v>
      </c>
      <c r="O445">
        <v>1088</v>
      </c>
      <c r="P445">
        <v>2.2000000000000002</v>
      </c>
      <c r="Q445">
        <v>2.2999999999999998</v>
      </c>
      <c r="R445" s="54">
        <v>0.30277777777777798</v>
      </c>
      <c r="T445" s="91">
        <f t="shared" si="12"/>
        <v>2.2999999999999998</v>
      </c>
      <c r="U445" s="94">
        <f t="shared" si="14"/>
        <v>-1.8000000000000003</v>
      </c>
      <c r="V445" s="90" t="str">
        <f t="shared" si="11"/>
        <v/>
      </c>
      <c r="W445" s="94" t="str">
        <f t="shared" si="13"/>
        <v/>
      </c>
      <c r="X445" s="91"/>
      <c r="Z445" s="5"/>
      <c r="AA445"/>
      <c r="AC445" s="373"/>
      <c r="AD445" s="54">
        <v>0.30277777777777798</v>
      </c>
      <c r="AK445" s="307"/>
      <c r="AL445" s="5">
        <v>10.8</v>
      </c>
      <c r="AM445" s="5">
        <v>92</v>
      </c>
      <c r="AN445" s="5">
        <v>9.6</v>
      </c>
      <c r="AO445" s="5">
        <v>10.8</v>
      </c>
      <c r="AP445" s="5">
        <v>4.7</v>
      </c>
      <c r="AQ445" s="5">
        <v>4.7</v>
      </c>
      <c r="AR445" s="5">
        <v>1026.5999999999999</v>
      </c>
      <c r="AS445" s="5">
        <v>0</v>
      </c>
      <c r="AT445" s="5">
        <v>0</v>
      </c>
      <c r="AU445" s="5">
        <v>0</v>
      </c>
      <c r="BB445" s="55">
        <v>0.30277777777777798</v>
      </c>
    </row>
    <row r="446" spans="2:54" x14ac:dyDescent="0.25">
      <c r="B446" s="5">
        <v>2.1</v>
      </c>
      <c r="C446" s="5">
        <v>93</v>
      </c>
      <c r="D446" s="5">
        <v>1</v>
      </c>
      <c r="E446" s="5">
        <v>2.1</v>
      </c>
      <c r="F446" s="5">
        <v>4</v>
      </c>
      <c r="G446" s="5">
        <v>4.7</v>
      </c>
      <c r="H446" s="5">
        <v>1029.3</v>
      </c>
      <c r="I446" s="5">
        <v>0</v>
      </c>
      <c r="J446" s="5">
        <v>0</v>
      </c>
      <c r="K446" s="5">
        <v>0</v>
      </c>
      <c r="L446" s="5">
        <v>0</v>
      </c>
      <c r="M446" s="5">
        <v>3.4</v>
      </c>
      <c r="N446">
        <v>232</v>
      </c>
      <c r="O446">
        <v>1088</v>
      </c>
      <c r="P446">
        <v>2.2000000000000002</v>
      </c>
      <c r="Q446">
        <v>2.2999999999999998</v>
      </c>
      <c r="R446" s="54">
        <v>0.30347222222222198</v>
      </c>
      <c r="T446" s="91">
        <f t="shared" si="12"/>
        <v>2.2999999999999998</v>
      </c>
      <c r="U446" s="94">
        <f t="shared" si="14"/>
        <v>-1.8000000000000003</v>
      </c>
      <c r="V446" s="90" t="str">
        <f t="shared" si="11"/>
        <v/>
      </c>
      <c r="W446" s="94" t="str">
        <f t="shared" si="13"/>
        <v/>
      </c>
      <c r="X446" s="91"/>
      <c r="Z446" s="5"/>
      <c r="AA446"/>
      <c r="AC446" s="373"/>
      <c r="AD446" s="54">
        <v>0.30347222222222198</v>
      </c>
      <c r="AK446" s="307"/>
      <c r="AL446" s="5">
        <v>10.8</v>
      </c>
      <c r="AM446" s="5">
        <v>92</v>
      </c>
      <c r="AN446" s="5">
        <v>9.6</v>
      </c>
      <c r="AO446" s="5">
        <v>10.8</v>
      </c>
      <c r="AP446" s="5">
        <v>5</v>
      </c>
      <c r="AQ446" s="5">
        <v>5</v>
      </c>
      <c r="AR446" s="5">
        <v>1026.5</v>
      </c>
      <c r="AS446" s="5">
        <v>0</v>
      </c>
      <c r="AT446" s="5">
        <v>0</v>
      </c>
      <c r="AU446" s="5">
        <v>0</v>
      </c>
      <c r="BB446" s="55">
        <v>0.30347222222222198</v>
      </c>
    </row>
    <row r="447" spans="2:54" x14ac:dyDescent="0.25">
      <c r="B447" s="5">
        <v>2.2000000000000002</v>
      </c>
      <c r="C447" s="5">
        <v>93</v>
      </c>
      <c r="D447" s="5">
        <v>1.1000000000000001</v>
      </c>
      <c r="E447" s="5">
        <v>0.2</v>
      </c>
      <c r="F447" s="5">
        <v>6.8</v>
      </c>
      <c r="G447" s="5">
        <v>8.6</v>
      </c>
      <c r="H447" s="5">
        <v>1029.3</v>
      </c>
      <c r="I447" s="5">
        <v>0</v>
      </c>
      <c r="J447" s="5">
        <v>0</v>
      </c>
      <c r="K447" s="5">
        <v>0</v>
      </c>
      <c r="L447" s="5">
        <v>0</v>
      </c>
      <c r="M447" s="5">
        <v>3.4</v>
      </c>
      <c r="N447">
        <v>232</v>
      </c>
      <c r="O447">
        <v>1088</v>
      </c>
      <c r="P447">
        <v>2.2999999999999998</v>
      </c>
      <c r="Q447">
        <v>2.2999999999999998</v>
      </c>
      <c r="R447" s="54">
        <v>0.30416666666666697</v>
      </c>
      <c r="T447" s="91">
        <f t="shared" si="12"/>
        <v>2.2999999999999998</v>
      </c>
      <c r="U447" s="94">
        <f t="shared" si="14"/>
        <v>-1.9000000000000004</v>
      </c>
      <c r="V447" s="90" t="str">
        <f t="shared" si="11"/>
        <v/>
      </c>
      <c r="W447" s="94" t="str">
        <f t="shared" si="13"/>
        <v/>
      </c>
      <c r="X447" s="91"/>
      <c r="Z447" s="5"/>
      <c r="AA447"/>
      <c r="AC447" s="373"/>
      <c r="AD447" s="54">
        <v>0.30416666666666697</v>
      </c>
      <c r="AK447" s="307"/>
      <c r="AL447" s="5">
        <v>10.8</v>
      </c>
      <c r="AM447" s="5">
        <v>92</v>
      </c>
      <c r="AN447" s="5">
        <v>9.6</v>
      </c>
      <c r="AO447" s="5">
        <v>10.8</v>
      </c>
      <c r="AP447" s="5">
        <v>0</v>
      </c>
      <c r="AQ447" s="5">
        <v>0</v>
      </c>
      <c r="AR447" s="5">
        <v>1026.8</v>
      </c>
      <c r="AS447" s="5">
        <v>0</v>
      </c>
      <c r="AT447" s="5">
        <v>0</v>
      </c>
      <c r="AU447" s="5">
        <v>0</v>
      </c>
      <c r="BB447" s="55">
        <v>0.30416666666666697</v>
      </c>
    </row>
    <row r="448" spans="2:54" x14ac:dyDescent="0.25">
      <c r="B448" s="5">
        <v>2.2000000000000002</v>
      </c>
      <c r="C448" s="5">
        <v>93</v>
      </c>
      <c r="D448" s="5">
        <v>1.1000000000000001</v>
      </c>
      <c r="E448" s="5">
        <v>2.2000000000000002</v>
      </c>
      <c r="F448" s="5">
        <v>4.3</v>
      </c>
      <c r="G448" s="5">
        <v>5</v>
      </c>
      <c r="H448" s="5">
        <v>1029.4000000000001</v>
      </c>
      <c r="I448" s="5">
        <v>0</v>
      </c>
      <c r="J448" s="5">
        <v>0</v>
      </c>
      <c r="K448" s="5">
        <v>0</v>
      </c>
      <c r="L448" s="5">
        <v>0</v>
      </c>
      <c r="M448" s="5">
        <v>3.4</v>
      </c>
      <c r="N448">
        <v>232</v>
      </c>
      <c r="O448">
        <v>1088</v>
      </c>
      <c r="P448">
        <v>2.2999999999999998</v>
      </c>
      <c r="Q448">
        <v>2.2999999999999998</v>
      </c>
      <c r="R448" s="54">
        <v>0.30486111111111103</v>
      </c>
      <c r="T448" s="91">
        <f t="shared" si="12"/>
        <v>2.2999999999999998</v>
      </c>
      <c r="U448" s="94">
        <f t="shared" si="14"/>
        <v>-1.9000000000000004</v>
      </c>
      <c r="V448" s="90" t="str">
        <f t="shared" si="11"/>
        <v/>
      </c>
      <c r="W448" s="94" t="str">
        <f t="shared" si="13"/>
        <v/>
      </c>
      <c r="X448" s="91"/>
      <c r="Z448" s="5"/>
      <c r="AA448"/>
      <c r="AC448" s="373"/>
      <c r="AD448" s="54">
        <v>0.30486111111111103</v>
      </c>
      <c r="AK448" s="307"/>
      <c r="AL448" s="5">
        <v>10.8</v>
      </c>
      <c r="AM448" s="5">
        <v>92</v>
      </c>
      <c r="AN448" s="5">
        <v>9.6</v>
      </c>
      <c r="AO448" s="5">
        <v>10.8</v>
      </c>
      <c r="AP448" s="5">
        <v>1.8</v>
      </c>
      <c r="AQ448" s="5">
        <v>3.6</v>
      </c>
      <c r="AR448" s="5">
        <v>1026.5</v>
      </c>
      <c r="AS448" s="5">
        <v>0</v>
      </c>
      <c r="AT448" s="5">
        <v>0</v>
      </c>
      <c r="AU448" s="5">
        <v>0</v>
      </c>
      <c r="BB448" s="55">
        <v>0.30486111111111103</v>
      </c>
    </row>
    <row r="449" spans="2:54" x14ac:dyDescent="0.25">
      <c r="B449" s="5">
        <v>2.2000000000000002</v>
      </c>
      <c r="C449" s="5">
        <v>93</v>
      </c>
      <c r="D449" s="5">
        <v>1.1000000000000001</v>
      </c>
      <c r="E449" s="5">
        <v>2.2000000000000002</v>
      </c>
      <c r="F449" s="5">
        <v>4.7</v>
      </c>
      <c r="G449" s="5">
        <v>4.7</v>
      </c>
      <c r="H449" s="5">
        <v>1029.5999999999999</v>
      </c>
      <c r="I449" s="5">
        <v>0</v>
      </c>
      <c r="J449" s="5">
        <v>0</v>
      </c>
      <c r="K449" s="5">
        <v>0</v>
      </c>
      <c r="L449" s="5">
        <v>0</v>
      </c>
      <c r="M449" s="5">
        <v>3.4</v>
      </c>
      <c r="N449">
        <v>232</v>
      </c>
      <c r="O449">
        <v>1088</v>
      </c>
      <c r="P449">
        <v>2.2999999999999998</v>
      </c>
      <c r="Q449">
        <v>2.2999999999999998</v>
      </c>
      <c r="R449" s="54">
        <v>0.30555555555555602</v>
      </c>
      <c r="T449" s="91">
        <f t="shared" si="12"/>
        <v>2.2999999999999998</v>
      </c>
      <c r="U449" s="94">
        <f t="shared" si="14"/>
        <v>-1.9000000000000004</v>
      </c>
      <c r="V449" s="90" t="str">
        <f t="shared" si="11"/>
        <v/>
      </c>
      <c r="W449" s="94" t="str">
        <f t="shared" si="13"/>
        <v/>
      </c>
      <c r="X449" s="91"/>
      <c r="Z449" s="5"/>
      <c r="AA449"/>
      <c r="AC449" s="373"/>
      <c r="AD449" s="54">
        <v>0.30555555555555602</v>
      </c>
      <c r="AK449" s="307"/>
      <c r="AL449" s="5">
        <v>10.8</v>
      </c>
      <c r="AM449" s="5">
        <v>92</v>
      </c>
      <c r="AN449" s="5">
        <v>9.6</v>
      </c>
      <c r="AO449" s="5">
        <v>10.8</v>
      </c>
      <c r="AP449" s="5">
        <v>0</v>
      </c>
      <c r="AQ449" s="5">
        <v>3.2</v>
      </c>
      <c r="AR449" s="5">
        <v>1026.5999999999999</v>
      </c>
      <c r="AS449" s="5">
        <v>0</v>
      </c>
      <c r="AT449" s="5">
        <v>0</v>
      </c>
      <c r="AU449" s="5">
        <v>0</v>
      </c>
      <c r="BB449" s="55">
        <v>0.30555555555555602</v>
      </c>
    </row>
    <row r="450" spans="2:54" x14ac:dyDescent="0.25">
      <c r="B450" s="5">
        <v>2.2000000000000002</v>
      </c>
      <c r="C450" s="5">
        <v>93</v>
      </c>
      <c r="D450" s="5">
        <v>1.1000000000000001</v>
      </c>
      <c r="E450" s="5">
        <v>2.2000000000000002</v>
      </c>
      <c r="F450" s="5">
        <v>2.9</v>
      </c>
      <c r="G450" s="5">
        <v>2.9</v>
      </c>
      <c r="H450" s="5">
        <v>1029.5999999999999</v>
      </c>
      <c r="I450" s="5">
        <v>0</v>
      </c>
      <c r="J450" s="5">
        <v>0</v>
      </c>
      <c r="K450" s="5">
        <v>0</v>
      </c>
      <c r="L450" s="5">
        <v>0</v>
      </c>
      <c r="M450" s="5">
        <v>3.4</v>
      </c>
      <c r="N450">
        <v>232</v>
      </c>
      <c r="O450">
        <v>1088</v>
      </c>
      <c r="P450">
        <v>2.2999999999999998</v>
      </c>
      <c r="Q450">
        <v>2.2999999999999998</v>
      </c>
      <c r="R450" s="54">
        <v>0.30625000000000002</v>
      </c>
      <c r="T450" s="91">
        <f t="shared" si="12"/>
        <v>2.2999999999999998</v>
      </c>
      <c r="U450" s="94">
        <f t="shared" si="14"/>
        <v>-1.9000000000000004</v>
      </c>
      <c r="V450" s="90" t="str">
        <f t="shared" si="11"/>
        <v/>
      </c>
      <c r="W450" s="94" t="str">
        <f t="shared" si="13"/>
        <v/>
      </c>
      <c r="X450" s="91"/>
      <c r="Z450" s="5"/>
      <c r="AA450"/>
      <c r="AC450" s="373"/>
      <c r="AD450" s="54">
        <v>0.30625000000000002</v>
      </c>
      <c r="AK450" s="307"/>
      <c r="AL450" s="5">
        <v>10.8</v>
      </c>
      <c r="AM450" s="5">
        <v>92</v>
      </c>
      <c r="AN450" s="5">
        <v>9.6</v>
      </c>
      <c r="AO450" s="5">
        <v>10.8</v>
      </c>
      <c r="AP450" s="5">
        <v>2.2000000000000002</v>
      </c>
      <c r="AQ450" s="5">
        <v>4</v>
      </c>
      <c r="AR450" s="5">
        <v>1026.5999999999999</v>
      </c>
      <c r="AS450" s="5">
        <v>0</v>
      </c>
      <c r="AT450" s="5">
        <v>0</v>
      </c>
      <c r="AU450" s="5">
        <v>0</v>
      </c>
      <c r="BB450" s="55">
        <v>0.30625000000000002</v>
      </c>
    </row>
    <row r="451" spans="2:54" x14ac:dyDescent="0.25">
      <c r="B451" s="5">
        <v>2.2000000000000002</v>
      </c>
      <c r="C451" s="5">
        <v>93</v>
      </c>
      <c r="D451" s="5">
        <v>1.1000000000000001</v>
      </c>
      <c r="E451" s="5">
        <v>2.2000000000000002</v>
      </c>
      <c r="F451" s="5">
        <v>3.2</v>
      </c>
      <c r="G451" s="5">
        <v>5</v>
      </c>
      <c r="H451" s="5">
        <v>1029.4000000000001</v>
      </c>
      <c r="I451" s="5">
        <v>0</v>
      </c>
      <c r="J451" s="5">
        <v>0</v>
      </c>
      <c r="K451" s="5">
        <v>0</v>
      </c>
      <c r="L451" s="5">
        <v>0</v>
      </c>
      <c r="M451" s="5">
        <v>3.4</v>
      </c>
      <c r="N451">
        <v>232</v>
      </c>
      <c r="O451">
        <v>1088</v>
      </c>
      <c r="P451">
        <v>2.2999999999999998</v>
      </c>
      <c r="Q451">
        <v>2.2999999999999998</v>
      </c>
      <c r="R451" s="54">
        <v>0.30694444444444402</v>
      </c>
      <c r="T451" s="91">
        <f t="shared" si="12"/>
        <v>2.2999999999999998</v>
      </c>
      <c r="U451" s="94">
        <f t="shared" si="14"/>
        <v>-1.9000000000000004</v>
      </c>
      <c r="V451" s="90" t="str">
        <f t="shared" si="11"/>
        <v/>
      </c>
      <c r="W451" s="94" t="str">
        <f t="shared" si="13"/>
        <v/>
      </c>
      <c r="X451" s="91"/>
      <c r="Z451" s="5"/>
      <c r="AA451"/>
      <c r="AC451" s="373"/>
      <c r="AD451" s="54">
        <v>0.30694444444444402</v>
      </c>
      <c r="AK451" s="307"/>
      <c r="AL451" s="5">
        <v>10.8</v>
      </c>
      <c r="AM451" s="5">
        <v>92</v>
      </c>
      <c r="AN451" s="5">
        <v>9.6</v>
      </c>
      <c r="AO451" s="5">
        <v>10.8</v>
      </c>
      <c r="AP451" s="5">
        <v>2.2000000000000002</v>
      </c>
      <c r="AQ451" s="5">
        <v>3.6</v>
      </c>
      <c r="AR451" s="5">
        <v>1026.5999999999999</v>
      </c>
      <c r="AS451" s="5">
        <v>10</v>
      </c>
      <c r="AT451" s="5">
        <v>0</v>
      </c>
      <c r="AU451" s="5">
        <v>0</v>
      </c>
      <c r="BB451" s="55">
        <v>0.30694444444444402</v>
      </c>
    </row>
    <row r="452" spans="2:54" x14ac:dyDescent="0.25">
      <c r="B452" s="5">
        <v>2.2000000000000002</v>
      </c>
      <c r="C452" s="5">
        <v>93</v>
      </c>
      <c r="D452" s="5">
        <v>1.1000000000000001</v>
      </c>
      <c r="E452" s="5">
        <v>0.6</v>
      </c>
      <c r="F452" s="5">
        <v>5.8</v>
      </c>
      <c r="G452" s="5">
        <v>7.6</v>
      </c>
      <c r="H452" s="5">
        <v>1029.4000000000001</v>
      </c>
      <c r="I452" s="5">
        <v>0</v>
      </c>
      <c r="J452" s="5">
        <v>0</v>
      </c>
      <c r="K452" s="5">
        <v>0</v>
      </c>
      <c r="L452" s="5">
        <v>0</v>
      </c>
      <c r="M452" s="5">
        <v>3.4</v>
      </c>
      <c r="N452">
        <v>232</v>
      </c>
      <c r="O452">
        <v>1088</v>
      </c>
      <c r="P452">
        <v>2.2999999999999998</v>
      </c>
      <c r="Q452">
        <v>2.2999999999999998</v>
      </c>
      <c r="R452" s="54">
        <v>0.30763888888888902</v>
      </c>
      <c r="T452" s="91">
        <f t="shared" si="12"/>
        <v>2.2999999999999998</v>
      </c>
      <c r="U452" s="94">
        <f t="shared" si="14"/>
        <v>-1.9000000000000004</v>
      </c>
      <c r="V452" s="90" t="str">
        <f t="shared" si="11"/>
        <v/>
      </c>
      <c r="W452" s="94" t="str">
        <f t="shared" si="13"/>
        <v/>
      </c>
      <c r="X452" s="91"/>
      <c r="Z452" s="5"/>
      <c r="AA452"/>
      <c r="AC452" s="373"/>
      <c r="AD452" s="54">
        <v>0.30763888888888902</v>
      </c>
      <c r="AK452" s="307"/>
      <c r="AL452" s="5">
        <v>10.8</v>
      </c>
      <c r="AM452" s="5">
        <v>92</v>
      </c>
      <c r="AN452" s="5">
        <v>9.6</v>
      </c>
      <c r="AO452" s="5">
        <v>10.8</v>
      </c>
      <c r="AP452" s="5">
        <v>2.2000000000000002</v>
      </c>
      <c r="AQ452" s="5">
        <v>2.2000000000000002</v>
      </c>
      <c r="AR452" s="5">
        <v>1026.7</v>
      </c>
      <c r="AS452" s="5">
        <v>10</v>
      </c>
      <c r="AT452" s="5">
        <v>0</v>
      </c>
      <c r="AU452" s="5">
        <v>0</v>
      </c>
      <c r="BB452" s="55">
        <v>0.30763888888888902</v>
      </c>
    </row>
    <row r="453" spans="2:54" x14ac:dyDescent="0.25">
      <c r="B453" s="5">
        <v>2.2999999999999998</v>
      </c>
      <c r="C453" s="5">
        <v>93</v>
      </c>
      <c r="D453" s="5">
        <v>1.2</v>
      </c>
      <c r="E453" s="5">
        <v>2.2999999999999998</v>
      </c>
      <c r="F453" s="5">
        <v>3.2</v>
      </c>
      <c r="G453" s="5">
        <v>4.7</v>
      </c>
      <c r="H453" s="5">
        <v>1029.5</v>
      </c>
      <c r="I453" s="5">
        <v>0</v>
      </c>
      <c r="J453" s="5">
        <v>0</v>
      </c>
      <c r="K453" s="5">
        <v>0</v>
      </c>
      <c r="L453" s="5">
        <v>0</v>
      </c>
      <c r="M453" s="5">
        <v>3.4</v>
      </c>
      <c r="N453">
        <v>232</v>
      </c>
      <c r="O453">
        <v>1088</v>
      </c>
      <c r="P453">
        <v>2.2999999999999998</v>
      </c>
      <c r="Q453">
        <v>2.4</v>
      </c>
      <c r="R453" s="54">
        <v>0.30833333333333302</v>
      </c>
      <c r="T453" s="91">
        <f t="shared" si="12"/>
        <v>2.4</v>
      </c>
      <c r="U453" s="94">
        <f t="shared" si="14"/>
        <v>-1.9</v>
      </c>
      <c r="V453" s="90" t="str">
        <f t="shared" si="11"/>
        <v/>
      </c>
      <c r="W453" s="94" t="str">
        <f t="shared" si="13"/>
        <v/>
      </c>
      <c r="X453" s="91"/>
      <c r="Z453" s="5"/>
      <c r="AA453"/>
      <c r="AC453" s="373"/>
      <c r="AD453" s="54">
        <v>0.30833333333333302</v>
      </c>
      <c r="AK453" s="307"/>
      <c r="AL453" s="5">
        <v>10.8</v>
      </c>
      <c r="AM453" s="5">
        <v>92</v>
      </c>
      <c r="AN453" s="5">
        <v>9.6</v>
      </c>
      <c r="AO453" s="5">
        <v>10.8</v>
      </c>
      <c r="AP453" s="5">
        <v>3.6</v>
      </c>
      <c r="AQ453" s="5">
        <v>3.6</v>
      </c>
      <c r="AR453" s="5">
        <v>1026.5999999999999</v>
      </c>
      <c r="AS453" s="5">
        <v>10</v>
      </c>
      <c r="AT453" s="5">
        <v>0</v>
      </c>
      <c r="AU453" s="5">
        <v>0</v>
      </c>
      <c r="BB453" s="55">
        <v>0.30833333333333302</v>
      </c>
    </row>
    <row r="454" spans="2:54" x14ac:dyDescent="0.25">
      <c r="B454" s="5">
        <v>2.2999999999999998</v>
      </c>
      <c r="C454" s="5">
        <v>93</v>
      </c>
      <c r="D454" s="5">
        <v>1.2</v>
      </c>
      <c r="E454" s="5">
        <v>2.2999999999999998</v>
      </c>
      <c r="F454" s="5">
        <v>3.2</v>
      </c>
      <c r="G454" s="5">
        <v>4.7</v>
      </c>
      <c r="H454" s="5">
        <v>1029.0999999999999</v>
      </c>
      <c r="I454" s="5">
        <v>0</v>
      </c>
      <c r="J454" s="5">
        <v>0</v>
      </c>
      <c r="K454" s="5">
        <v>0</v>
      </c>
      <c r="L454" s="5">
        <v>0</v>
      </c>
      <c r="M454" s="5">
        <v>3.4</v>
      </c>
      <c r="N454">
        <v>232</v>
      </c>
      <c r="O454">
        <v>1088</v>
      </c>
      <c r="P454">
        <v>2.2999999999999998</v>
      </c>
      <c r="Q454">
        <v>2.4</v>
      </c>
      <c r="R454" s="54">
        <v>0.30902777777777801</v>
      </c>
      <c r="T454" s="91">
        <f t="shared" si="12"/>
        <v>2.4</v>
      </c>
      <c r="U454" s="94">
        <f t="shared" si="14"/>
        <v>-1.9</v>
      </c>
      <c r="V454" s="90" t="str">
        <f t="shared" si="11"/>
        <v/>
      </c>
      <c r="W454" s="94" t="str">
        <f t="shared" si="13"/>
        <v/>
      </c>
      <c r="X454" s="91"/>
      <c r="Z454" s="5"/>
      <c r="AA454"/>
      <c r="AC454" s="373"/>
      <c r="AD454" s="54">
        <v>0.30902777777777801</v>
      </c>
      <c r="AK454" s="307"/>
      <c r="AL454" s="5">
        <v>10.8</v>
      </c>
      <c r="AM454" s="5">
        <v>92</v>
      </c>
      <c r="AN454" s="5">
        <v>9.6</v>
      </c>
      <c r="AO454" s="5">
        <v>10.8</v>
      </c>
      <c r="AP454" s="5">
        <v>2.9</v>
      </c>
      <c r="AQ454" s="5">
        <v>4.7</v>
      </c>
      <c r="AR454" s="5">
        <v>1026.7</v>
      </c>
      <c r="AS454" s="5">
        <v>10</v>
      </c>
      <c r="AT454" s="5">
        <v>0</v>
      </c>
      <c r="AU454" s="5">
        <v>0</v>
      </c>
      <c r="BB454" s="55">
        <v>0.30902777777777801</v>
      </c>
    </row>
    <row r="455" spans="2:54" x14ac:dyDescent="0.25">
      <c r="B455" s="5">
        <v>2.2999999999999998</v>
      </c>
      <c r="C455" s="5">
        <v>93</v>
      </c>
      <c r="D455" s="5">
        <v>1.2</v>
      </c>
      <c r="E455" s="5">
        <v>2.2999999999999998</v>
      </c>
      <c r="F455" s="5">
        <v>4.7</v>
      </c>
      <c r="G455" s="5">
        <v>4.7</v>
      </c>
      <c r="H455" s="5">
        <v>1029.5</v>
      </c>
      <c r="I455" s="5">
        <v>0</v>
      </c>
      <c r="J455" s="5">
        <v>0</v>
      </c>
      <c r="K455" s="5">
        <v>0</v>
      </c>
      <c r="L455" s="5">
        <v>0</v>
      </c>
      <c r="M455" s="5">
        <v>3.4</v>
      </c>
      <c r="N455">
        <v>232</v>
      </c>
      <c r="O455">
        <v>1088</v>
      </c>
      <c r="P455">
        <v>2.2999999999999998</v>
      </c>
      <c r="Q455">
        <v>2.4</v>
      </c>
      <c r="R455" s="54">
        <v>0.30972222222222201</v>
      </c>
      <c r="T455" s="91">
        <f t="shared" si="12"/>
        <v>2.4</v>
      </c>
      <c r="U455" s="94">
        <f t="shared" si="14"/>
        <v>-1.9</v>
      </c>
      <c r="V455" s="90" t="str">
        <f t="shared" si="11"/>
        <v/>
      </c>
      <c r="W455" s="94" t="str">
        <f t="shared" si="13"/>
        <v/>
      </c>
      <c r="X455" s="91"/>
      <c r="Z455" s="5"/>
      <c r="AA455"/>
      <c r="AC455" s="373"/>
      <c r="AD455" s="54">
        <v>0.30972222222222201</v>
      </c>
      <c r="AK455" s="307"/>
      <c r="AL455" s="5">
        <v>10.8</v>
      </c>
      <c r="AM455" s="5">
        <v>92</v>
      </c>
      <c r="AN455" s="5">
        <v>9.6</v>
      </c>
      <c r="AO455" s="5">
        <v>10.8</v>
      </c>
      <c r="AP455" s="5">
        <v>2.9</v>
      </c>
      <c r="AQ455" s="5">
        <v>2.9</v>
      </c>
      <c r="AR455" s="5">
        <v>1026.7</v>
      </c>
      <c r="AS455" s="5">
        <v>20</v>
      </c>
      <c r="AT455" s="5">
        <v>0</v>
      </c>
      <c r="AU455" s="5">
        <v>0</v>
      </c>
      <c r="BB455" s="55">
        <v>0.30972222222222201</v>
      </c>
    </row>
    <row r="456" spans="2:54" x14ac:dyDescent="0.25">
      <c r="B456" s="5">
        <v>2.2999999999999998</v>
      </c>
      <c r="C456" s="5">
        <v>93</v>
      </c>
      <c r="D456" s="5">
        <v>1.2</v>
      </c>
      <c r="E456" s="5">
        <v>1</v>
      </c>
      <c r="F456" s="5">
        <v>5</v>
      </c>
      <c r="G456" s="5">
        <v>5</v>
      </c>
      <c r="H456" s="5">
        <v>1029.2</v>
      </c>
      <c r="I456" s="5">
        <v>0</v>
      </c>
      <c r="J456" s="5">
        <v>0</v>
      </c>
      <c r="K456" s="5">
        <v>0</v>
      </c>
      <c r="L456" s="5">
        <v>0</v>
      </c>
      <c r="M456" s="5">
        <v>3.4</v>
      </c>
      <c r="N456">
        <v>232</v>
      </c>
      <c r="O456">
        <v>1088</v>
      </c>
      <c r="P456">
        <v>2.4</v>
      </c>
      <c r="Q456">
        <v>2.4</v>
      </c>
      <c r="R456" s="54">
        <v>0.31041666666666701</v>
      </c>
      <c r="T456" s="91">
        <f t="shared" si="12"/>
        <v>2.4</v>
      </c>
      <c r="U456" s="94">
        <f t="shared" si="14"/>
        <v>-1.9</v>
      </c>
      <c r="V456" s="90" t="str">
        <f t="shared" si="11"/>
        <v/>
      </c>
      <c r="W456" s="94" t="str">
        <f t="shared" si="13"/>
        <v/>
      </c>
      <c r="X456" s="91"/>
      <c r="Z456" s="5"/>
      <c r="AA456"/>
      <c r="AC456" s="373"/>
      <c r="AD456" s="54">
        <v>0.31041666666666701</v>
      </c>
      <c r="AK456" s="307"/>
      <c r="AL456" s="5">
        <v>10.8</v>
      </c>
      <c r="AM456" s="5">
        <v>92</v>
      </c>
      <c r="AN456" s="5">
        <v>9.6</v>
      </c>
      <c r="AO456" s="5">
        <v>10.8</v>
      </c>
      <c r="AP456" s="5">
        <v>4.3</v>
      </c>
      <c r="AQ456" s="5">
        <v>4.3</v>
      </c>
      <c r="AR456" s="5">
        <v>1026.7</v>
      </c>
      <c r="AS456" s="5">
        <v>20</v>
      </c>
      <c r="AT456" s="5">
        <v>0</v>
      </c>
      <c r="AU456" s="5">
        <v>0</v>
      </c>
      <c r="BB456" s="55">
        <v>0.31041666666666701</v>
      </c>
    </row>
    <row r="457" spans="2:54" x14ac:dyDescent="0.25">
      <c r="B457" s="5">
        <v>2.2999999999999998</v>
      </c>
      <c r="C457" s="5">
        <v>93</v>
      </c>
      <c r="D457" s="5">
        <v>1.2</v>
      </c>
      <c r="E457" s="5">
        <v>1</v>
      </c>
      <c r="F457" s="5">
        <v>5</v>
      </c>
      <c r="G457" s="5">
        <v>5.8</v>
      </c>
      <c r="H457" s="5">
        <v>1029.2</v>
      </c>
      <c r="I457" s="5">
        <v>0</v>
      </c>
      <c r="J457" s="5">
        <v>0</v>
      </c>
      <c r="K457" s="5">
        <v>0</v>
      </c>
      <c r="L457" s="5">
        <v>0</v>
      </c>
      <c r="M457" s="5">
        <v>3.4</v>
      </c>
      <c r="N457">
        <v>232</v>
      </c>
      <c r="O457">
        <v>1088</v>
      </c>
      <c r="P457">
        <v>2.4</v>
      </c>
      <c r="Q457">
        <v>2.4</v>
      </c>
      <c r="R457" s="54">
        <v>0.31111111111111101</v>
      </c>
      <c r="T457" s="91">
        <f t="shared" si="12"/>
        <v>2.4</v>
      </c>
      <c r="U457" s="94">
        <f t="shared" si="14"/>
        <v>-1.9</v>
      </c>
      <c r="V457" s="90" t="str">
        <f t="shared" si="11"/>
        <v/>
      </c>
      <c r="W457" s="94" t="str">
        <f t="shared" si="13"/>
        <v/>
      </c>
      <c r="X457" s="91"/>
      <c r="Z457" s="5"/>
      <c r="AA457"/>
      <c r="AC457" s="373"/>
      <c r="AD457" s="54">
        <v>0.31111111111111101</v>
      </c>
      <c r="AK457" s="307"/>
      <c r="AL457" s="5">
        <v>10.8</v>
      </c>
      <c r="AM457" s="5">
        <v>92</v>
      </c>
      <c r="AN457" s="5">
        <v>9.6</v>
      </c>
      <c r="AO457" s="5">
        <v>10.8</v>
      </c>
      <c r="AP457" s="5">
        <v>3.2</v>
      </c>
      <c r="AQ457" s="5">
        <v>3.2</v>
      </c>
      <c r="AR457" s="5">
        <v>1026.5999999999999</v>
      </c>
      <c r="AS457" s="5">
        <v>20</v>
      </c>
      <c r="AT457" s="5">
        <v>0</v>
      </c>
      <c r="AU457" s="5">
        <v>0</v>
      </c>
      <c r="BB457" s="55">
        <v>0.31111111111111101</v>
      </c>
    </row>
    <row r="458" spans="2:54" x14ac:dyDescent="0.25">
      <c r="B458" s="5">
        <v>2.2999999999999998</v>
      </c>
      <c r="C458" s="5">
        <v>93</v>
      </c>
      <c r="D458" s="5">
        <v>1.2</v>
      </c>
      <c r="E458" s="5">
        <v>2.2999999999999998</v>
      </c>
      <c r="F458" s="5">
        <v>4.3</v>
      </c>
      <c r="G458" s="5">
        <v>6.5</v>
      </c>
      <c r="H458" s="5">
        <v>1029.3</v>
      </c>
      <c r="I458" s="5">
        <v>0</v>
      </c>
      <c r="J458" s="5">
        <v>0</v>
      </c>
      <c r="K458" s="5">
        <v>0</v>
      </c>
      <c r="L458" s="5">
        <v>0</v>
      </c>
      <c r="M458" s="5">
        <v>3.4</v>
      </c>
      <c r="N458">
        <v>232</v>
      </c>
      <c r="O458">
        <v>1088</v>
      </c>
      <c r="P458">
        <v>2.4</v>
      </c>
      <c r="Q458">
        <v>2.4</v>
      </c>
      <c r="R458" s="54">
        <v>0.311805555555556</v>
      </c>
      <c r="T458" s="91">
        <f t="shared" si="12"/>
        <v>2.4</v>
      </c>
      <c r="U458" s="94">
        <f t="shared" si="14"/>
        <v>-1.9</v>
      </c>
      <c r="V458" s="90" t="str">
        <f t="shared" si="11"/>
        <v/>
      </c>
      <c r="W458" s="94" t="str">
        <f t="shared" si="13"/>
        <v/>
      </c>
      <c r="X458" s="91"/>
      <c r="Z458" s="5"/>
      <c r="AA458"/>
      <c r="AC458" s="373"/>
      <c r="AD458" s="54">
        <v>0.311805555555556</v>
      </c>
      <c r="AK458" s="307"/>
      <c r="AL458" s="5">
        <v>10.8</v>
      </c>
      <c r="AM458" s="5">
        <v>92</v>
      </c>
      <c r="AN458" s="5">
        <v>9.6</v>
      </c>
      <c r="AO458" s="5">
        <v>10.8</v>
      </c>
      <c r="AP458" s="5">
        <v>2.5</v>
      </c>
      <c r="AQ458" s="5">
        <v>3.2</v>
      </c>
      <c r="AR458" s="5">
        <v>1026.5999999999999</v>
      </c>
      <c r="AS458" s="5">
        <v>30</v>
      </c>
      <c r="AT458" s="5">
        <v>0</v>
      </c>
      <c r="AU458" s="5">
        <v>0</v>
      </c>
      <c r="BB458" s="55">
        <v>0.311805555555556</v>
      </c>
    </row>
    <row r="459" spans="2:54" x14ac:dyDescent="0.25">
      <c r="B459" s="5">
        <v>2.2999999999999998</v>
      </c>
      <c r="C459" s="5">
        <v>93</v>
      </c>
      <c r="D459" s="5">
        <v>1.2</v>
      </c>
      <c r="E459" s="5">
        <v>2.2999999999999998</v>
      </c>
      <c r="F459" s="5">
        <v>4</v>
      </c>
      <c r="G459" s="5">
        <v>5</v>
      </c>
      <c r="H459" s="5">
        <v>1029.3</v>
      </c>
      <c r="I459" s="5">
        <v>0</v>
      </c>
      <c r="J459" s="5">
        <v>0</v>
      </c>
      <c r="K459" s="5">
        <v>0</v>
      </c>
      <c r="L459" s="5">
        <v>0</v>
      </c>
      <c r="M459" s="5">
        <v>3.4</v>
      </c>
      <c r="N459">
        <v>232</v>
      </c>
      <c r="O459">
        <v>1088</v>
      </c>
      <c r="P459">
        <v>2.4</v>
      </c>
      <c r="Q459">
        <v>2.4</v>
      </c>
      <c r="R459" s="54">
        <v>0.3125</v>
      </c>
      <c r="T459" s="91">
        <f t="shared" si="12"/>
        <v>2.4</v>
      </c>
      <c r="U459" s="94">
        <f>(T459-B459)-3</f>
        <v>-2.9</v>
      </c>
      <c r="V459" s="90" t="str">
        <f t="shared" ref="V459:V522" si="15">IF($K459&gt;0,1,"")</f>
        <v/>
      </c>
      <c r="W459" s="94" t="str">
        <f t="shared" si="13"/>
        <v/>
      </c>
      <c r="X459" s="91"/>
      <c r="Z459" s="5"/>
      <c r="AA459"/>
      <c r="AC459" s="373"/>
      <c r="AD459" s="54">
        <v>0.3125</v>
      </c>
      <c r="AK459" s="307"/>
      <c r="AL459" s="5">
        <v>10.9</v>
      </c>
      <c r="AM459" s="5">
        <v>92</v>
      </c>
      <c r="AN459" s="5">
        <v>9.6999999999999993</v>
      </c>
      <c r="AO459" s="5">
        <v>10.9</v>
      </c>
      <c r="AP459" s="5">
        <v>2.2000000000000002</v>
      </c>
      <c r="AQ459" s="5">
        <v>2.2000000000000002</v>
      </c>
      <c r="AR459" s="5">
        <v>1026.3</v>
      </c>
      <c r="AS459" s="5">
        <v>0</v>
      </c>
      <c r="AT459" s="5">
        <v>0</v>
      </c>
      <c r="AU459" s="5">
        <v>0</v>
      </c>
      <c r="BB459" s="55">
        <v>0.3125</v>
      </c>
    </row>
    <row r="460" spans="2:54" x14ac:dyDescent="0.25">
      <c r="B460" s="5">
        <v>2.2999999999999998</v>
      </c>
      <c r="C460" s="5">
        <v>93</v>
      </c>
      <c r="D460" s="5">
        <v>1.2</v>
      </c>
      <c r="E460" s="5">
        <v>2.2999999999999998</v>
      </c>
      <c r="F460" s="5">
        <v>0</v>
      </c>
      <c r="G460" s="5">
        <v>2.2000000000000002</v>
      </c>
      <c r="H460" s="5">
        <v>1029.2</v>
      </c>
      <c r="I460" s="5">
        <v>0</v>
      </c>
      <c r="J460" s="5">
        <v>0</v>
      </c>
      <c r="K460" s="5">
        <v>0</v>
      </c>
      <c r="L460" s="5">
        <v>0</v>
      </c>
      <c r="M460" s="5">
        <v>3.4</v>
      </c>
      <c r="N460">
        <v>232</v>
      </c>
      <c r="O460">
        <v>1088</v>
      </c>
      <c r="P460">
        <v>2.4</v>
      </c>
      <c r="Q460">
        <v>2.4</v>
      </c>
      <c r="R460" s="54">
        <v>0.313194444444444</v>
      </c>
      <c r="T460" s="91">
        <f t="shared" si="12"/>
        <v>2.4</v>
      </c>
      <c r="U460" s="94">
        <f>(T460-B460)-3</f>
        <v>-2.9</v>
      </c>
      <c r="V460" s="90" t="str">
        <f t="shared" si="15"/>
        <v/>
      </c>
      <c r="W460" s="94" t="str">
        <f t="shared" si="13"/>
        <v/>
      </c>
      <c r="X460" s="91"/>
      <c r="Z460" s="5"/>
      <c r="AA460"/>
      <c r="AC460" s="373"/>
      <c r="AD460" s="54">
        <v>0.313194444444444</v>
      </c>
      <c r="AK460" s="307"/>
      <c r="AL460" s="5">
        <v>10.9</v>
      </c>
      <c r="AM460" s="5">
        <v>92</v>
      </c>
      <c r="AN460" s="5">
        <v>9.6999999999999993</v>
      </c>
      <c r="AO460" s="5">
        <v>10.9</v>
      </c>
      <c r="AP460" s="5">
        <v>1.8</v>
      </c>
      <c r="AQ460" s="5">
        <v>3.2</v>
      </c>
      <c r="AR460" s="5">
        <v>1026.3</v>
      </c>
      <c r="AS460" s="5">
        <v>0</v>
      </c>
      <c r="AT460" s="5">
        <v>0</v>
      </c>
      <c r="AU460" s="5">
        <v>0</v>
      </c>
      <c r="BB460" s="55">
        <v>0.313194444444444</v>
      </c>
    </row>
    <row r="461" spans="2:54" x14ac:dyDescent="0.25">
      <c r="B461" s="5">
        <v>2.2999999999999998</v>
      </c>
      <c r="C461" s="5">
        <v>93</v>
      </c>
      <c r="D461" s="5">
        <v>1.2</v>
      </c>
      <c r="E461" s="5">
        <v>2.2999999999999998</v>
      </c>
      <c r="F461" s="5">
        <v>2.5</v>
      </c>
      <c r="G461" s="5">
        <v>2.9</v>
      </c>
      <c r="H461" s="5">
        <v>1029.3</v>
      </c>
      <c r="I461" s="5">
        <v>0</v>
      </c>
      <c r="J461" s="5">
        <v>0</v>
      </c>
      <c r="K461" s="5">
        <v>0</v>
      </c>
      <c r="L461" s="5">
        <v>0</v>
      </c>
      <c r="M461" s="5">
        <v>3.4</v>
      </c>
      <c r="N461">
        <v>232</v>
      </c>
      <c r="O461">
        <v>1088</v>
      </c>
      <c r="P461">
        <v>2.4</v>
      </c>
      <c r="Q461">
        <v>2.5</v>
      </c>
      <c r="R461" s="54">
        <v>0.31388888888888899</v>
      </c>
      <c r="T461" s="91">
        <f t="shared" si="12"/>
        <v>2.5</v>
      </c>
      <c r="U461" s="94">
        <f>(T461-B461)-4</f>
        <v>-3.8</v>
      </c>
      <c r="V461" s="90" t="str">
        <f t="shared" si="15"/>
        <v/>
      </c>
      <c r="W461" s="94" t="str">
        <f t="shared" si="13"/>
        <v/>
      </c>
      <c r="X461" s="91"/>
      <c r="Z461" s="5"/>
      <c r="AA461"/>
      <c r="AC461" s="373"/>
      <c r="AD461" s="54">
        <v>0.31388888888888899</v>
      </c>
      <c r="AK461" s="307"/>
      <c r="AL461" s="5">
        <v>10.9</v>
      </c>
      <c r="AM461" s="5">
        <v>92</v>
      </c>
      <c r="AN461" s="5">
        <v>9.6999999999999993</v>
      </c>
      <c r="AO461" s="5">
        <v>10.9</v>
      </c>
      <c r="AP461" s="5">
        <v>0</v>
      </c>
      <c r="AQ461" s="5">
        <v>2.5</v>
      </c>
      <c r="AR461" s="5">
        <v>1026.4000000000001</v>
      </c>
      <c r="AS461" s="5">
        <v>0</v>
      </c>
      <c r="AT461" s="5">
        <v>0</v>
      </c>
      <c r="AU461" s="5">
        <v>0</v>
      </c>
      <c r="BB461" s="55">
        <v>0.31388888888888899</v>
      </c>
    </row>
    <row r="462" spans="2:54" x14ac:dyDescent="0.25">
      <c r="B462" s="5">
        <v>2.2999999999999998</v>
      </c>
      <c r="C462" s="5">
        <v>93</v>
      </c>
      <c r="D462" s="5">
        <v>1.2</v>
      </c>
      <c r="E462" s="5">
        <v>0.2</v>
      </c>
      <c r="F462" s="5">
        <v>7.2</v>
      </c>
      <c r="G462" s="5">
        <v>7.2</v>
      </c>
      <c r="H462" s="5">
        <v>1029.4000000000001</v>
      </c>
      <c r="I462" s="5">
        <v>0</v>
      </c>
      <c r="J462" s="5">
        <v>0</v>
      </c>
      <c r="K462" s="5">
        <v>0</v>
      </c>
      <c r="L462" s="5">
        <v>0</v>
      </c>
      <c r="M462" s="5">
        <v>3.4</v>
      </c>
      <c r="N462">
        <v>232</v>
      </c>
      <c r="O462">
        <v>1088</v>
      </c>
      <c r="P462">
        <v>2.4</v>
      </c>
      <c r="Q462">
        <v>2.5</v>
      </c>
      <c r="R462" s="54">
        <v>0.31458333333333299</v>
      </c>
      <c r="T462" s="91">
        <f t="shared" si="12"/>
        <v>2.5</v>
      </c>
      <c r="U462" s="94">
        <f t="shared" ref="U462:U525" si="16">(T462-B462)-4</f>
        <v>-3.8</v>
      </c>
      <c r="V462" s="90" t="str">
        <f t="shared" si="15"/>
        <v/>
      </c>
      <c r="W462" s="94" t="str">
        <f t="shared" si="13"/>
        <v/>
      </c>
      <c r="X462" s="91"/>
      <c r="Z462" s="5"/>
      <c r="AA462"/>
      <c r="AC462" s="373"/>
      <c r="AD462" s="54">
        <v>0.31458333333333299</v>
      </c>
      <c r="AK462" s="307"/>
      <c r="AL462" s="5">
        <v>10.9</v>
      </c>
      <c r="AM462" s="5">
        <v>92</v>
      </c>
      <c r="AN462" s="5">
        <v>9.6999999999999993</v>
      </c>
      <c r="AO462" s="5">
        <v>10.9</v>
      </c>
      <c r="AP462" s="5">
        <v>2.2000000000000002</v>
      </c>
      <c r="AQ462" s="5">
        <v>4.7</v>
      </c>
      <c r="AR462" s="5">
        <v>1026.0999999999999</v>
      </c>
      <c r="AS462" s="5">
        <v>0</v>
      </c>
      <c r="AT462" s="5">
        <v>0</v>
      </c>
      <c r="AU462" s="5">
        <v>0</v>
      </c>
      <c r="BB462" s="55">
        <v>0.31458333333333299</v>
      </c>
    </row>
    <row r="463" spans="2:54" x14ac:dyDescent="0.25">
      <c r="B463" s="5">
        <v>2.2999999999999998</v>
      </c>
      <c r="C463" s="5">
        <v>94</v>
      </c>
      <c r="D463" s="5">
        <v>1.3</v>
      </c>
      <c r="E463" s="5">
        <v>2.2999999999999998</v>
      </c>
      <c r="F463" s="5">
        <v>2.2000000000000002</v>
      </c>
      <c r="G463" s="5">
        <v>2.9</v>
      </c>
      <c r="H463" s="5">
        <v>1029.3</v>
      </c>
      <c r="I463" s="5">
        <v>0</v>
      </c>
      <c r="J463" s="5">
        <v>0</v>
      </c>
      <c r="K463" s="5">
        <v>0</v>
      </c>
      <c r="L463" s="5">
        <v>0</v>
      </c>
      <c r="M463" s="5">
        <v>3.4</v>
      </c>
      <c r="N463">
        <v>232</v>
      </c>
      <c r="O463">
        <v>1088</v>
      </c>
      <c r="P463">
        <v>2.4</v>
      </c>
      <c r="Q463">
        <v>2.5</v>
      </c>
      <c r="R463" s="54">
        <v>0.31527777777777799</v>
      </c>
      <c r="T463" s="91">
        <f t="shared" si="12"/>
        <v>2.5</v>
      </c>
      <c r="U463" s="94">
        <f t="shared" si="16"/>
        <v>-3.8</v>
      </c>
      <c r="V463" s="90" t="str">
        <f t="shared" si="15"/>
        <v/>
      </c>
      <c r="W463" s="94" t="str">
        <f t="shared" si="13"/>
        <v/>
      </c>
      <c r="X463" s="91"/>
      <c r="Z463" s="5"/>
      <c r="AA463"/>
      <c r="AC463" s="373"/>
      <c r="AD463" s="54">
        <v>0.31527777777777799</v>
      </c>
      <c r="AK463" s="307"/>
      <c r="AL463" s="5">
        <v>10.9</v>
      </c>
      <c r="AM463" s="5">
        <v>92</v>
      </c>
      <c r="AN463" s="5">
        <v>9.6999999999999993</v>
      </c>
      <c r="AO463" s="5">
        <v>10.9</v>
      </c>
      <c r="AP463" s="5">
        <v>2.2000000000000002</v>
      </c>
      <c r="AQ463" s="5">
        <v>2.5</v>
      </c>
      <c r="AR463" s="5">
        <v>1026.4000000000001</v>
      </c>
      <c r="AS463" s="5">
        <v>0</v>
      </c>
      <c r="AT463" s="5">
        <v>0</v>
      </c>
      <c r="AU463" s="5">
        <v>0</v>
      </c>
      <c r="BB463" s="55">
        <v>0.31527777777777799</v>
      </c>
    </row>
    <row r="464" spans="2:54" x14ac:dyDescent="0.25">
      <c r="B464" s="5">
        <v>2.4</v>
      </c>
      <c r="C464" s="5">
        <v>93</v>
      </c>
      <c r="D464" s="5">
        <v>1.3</v>
      </c>
      <c r="E464" s="5">
        <v>1.1000000000000001</v>
      </c>
      <c r="F464" s="5">
        <v>5</v>
      </c>
      <c r="G464" s="5">
        <v>5.4</v>
      </c>
      <c r="H464" s="5">
        <v>1029.4000000000001</v>
      </c>
      <c r="I464" s="5">
        <v>0</v>
      </c>
      <c r="J464" s="5">
        <v>0</v>
      </c>
      <c r="K464" s="5">
        <v>0</v>
      </c>
      <c r="L464" s="5">
        <v>0</v>
      </c>
      <c r="M464" s="5">
        <v>3.4</v>
      </c>
      <c r="N464">
        <v>232</v>
      </c>
      <c r="O464">
        <v>1088</v>
      </c>
      <c r="P464">
        <v>2.5</v>
      </c>
      <c r="Q464">
        <v>2.5</v>
      </c>
      <c r="R464" s="54">
        <v>0.31597222222222199</v>
      </c>
      <c r="T464" s="91">
        <f t="shared" si="12"/>
        <v>2.5</v>
      </c>
      <c r="U464" s="94">
        <f t="shared" si="16"/>
        <v>-3.9</v>
      </c>
      <c r="V464" s="90" t="str">
        <f t="shared" si="15"/>
        <v/>
      </c>
      <c r="W464" s="94" t="str">
        <f t="shared" si="13"/>
        <v/>
      </c>
      <c r="X464" s="91"/>
      <c r="Z464" s="5"/>
      <c r="AA464"/>
      <c r="AC464" s="373"/>
      <c r="AD464" s="54">
        <v>0.31597222222222199</v>
      </c>
      <c r="AK464" s="307"/>
      <c r="AL464" s="5">
        <v>10.9</v>
      </c>
      <c r="AM464" s="5">
        <v>92</v>
      </c>
      <c r="AN464" s="5">
        <v>9.6999999999999993</v>
      </c>
      <c r="AO464" s="5">
        <v>10.9</v>
      </c>
      <c r="AP464" s="5">
        <v>2.9</v>
      </c>
      <c r="AQ464" s="5">
        <v>2.9</v>
      </c>
      <c r="AR464" s="5">
        <v>1026.5999999999999</v>
      </c>
      <c r="AS464" s="5">
        <v>0</v>
      </c>
      <c r="AT464" s="5">
        <v>0</v>
      </c>
      <c r="AU464" s="5">
        <v>0</v>
      </c>
      <c r="BB464" s="55">
        <v>0.31597222222222199</v>
      </c>
    </row>
    <row r="465" spans="2:54" x14ac:dyDescent="0.25">
      <c r="B465" s="5">
        <v>2.2999999999999998</v>
      </c>
      <c r="C465" s="5">
        <v>94</v>
      </c>
      <c r="D465" s="5">
        <v>1.3</v>
      </c>
      <c r="E465" s="5">
        <v>2.2999999999999998</v>
      </c>
      <c r="F465" s="5">
        <v>4.7</v>
      </c>
      <c r="G465" s="5">
        <v>5.8</v>
      </c>
      <c r="H465" s="5">
        <v>1029.5</v>
      </c>
      <c r="I465" s="5">
        <v>0</v>
      </c>
      <c r="J465" s="5">
        <v>0</v>
      </c>
      <c r="K465" s="5">
        <v>0</v>
      </c>
      <c r="L465" s="5">
        <v>0</v>
      </c>
      <c r="M465" s="5">
        <v>3.4</v>
      </c>
      <c r="N465">
        <v>232</v>
      </c>
      <c r="O465">
        <v>1088</v>
      </c>
      <c r="P465">
        <v>2.5</v>
      </c>
      <c r="Q465">
        <v>2.5</v>
      </c>
      <c r="R465" s="54">
        <v>0.31666666666666698</v>
      </c>
      <c r="T465" s="91">
        <f t="shared" si="12"/>
        <v>2.5</v>
      </c>
      <c r="U465" s="94">
        <f t="shared" si="16"/>
        <v>-3.8</v>
      </c>
      <c r="V465" s="90" t="str">
        <f t="shared" si="15"/>
        <v/>
      </c>
      <c r="W465" s="94" t="str">
        <f t="shared" si="13"/>
        <v/>
      </c>
      <c r="X465" s="91"/>
      <c r="Z465" s="5"/>
      <c r="AA465"/>
      <c r="AC465" s="373"/>
      <c r="AD465" s="54">
        <v>0.31666666666666698</v>
      </c>
      <c r="AK465" s="307"/>
      <c r="AL465" s="5">
        <v>10.9</v>
      </c>
      <c r="AM465" s="5">
        <v>92</v>
      </c>
      <c r="AN465" s="5">
        <v>9.6999999999999993</v>
      </c>
      <c r="AO465" s="5">
        <v>10.9</v>
      </c>
      <c r="AP465" s="5">
        <v>2.9</v>
      </c>
      <c r="AQ465" s="5">
        <v>4</v>
      </c>
      <c r="AR465" s="5">
        <v>1026.3</v>
      </c>
      <c r="AS465" s="5">
        <v>0</v>
      </c>
      <c r="AT465" s="5">
        <v>0</v>
      </c>
      <c r="AU465" s="5">
        <v>0</v>
      </c>
      <c r="BB465" s="55">
        <v>0.31666666666666698</v>
      </c>
    </row>
    <row r="466" spans="2:54" x14ac:dyDescent="0.25">
      <c r="B466" s="5">
        <v>2.2999999999999998</v>
      </c>
      <c r="C466" s="5">
        <v>93</v>
      </c>
      <c r="D466" s="5">
        <v>1.2</v>
      </c>
      <c r="E466" s="5">
        <v>2.2999999999999998</v>
      </c>
      <c r="F466" s="5">
        <v>3.6</v>
      </c>
      <c r="G466" s="5">
        <v>4.7</v>
      </c>
      <c r="H466" s="5">
        <v>1029.3</v>
      </c>
      <c r="I466" s="5">
        <v>0</v>
      </c>
      <c r="J466" s="5">
        <v>0</v>
      </c>
      <c r="K466" s="5">
        <v>0</v>
      </c>
      <c r="L466" s="5">
        <v>0</v>
      </c>
      <c r="M466" s="5">
        <v>3.4</v>
      </c>
      <c r="N466">
        <v>232</v>
      </c>
      <c r="O466">
        <v>1088</v>
      </c>
      <c r="P466">
        <v>2.5</v>
      </c>
      <c r="Q466">
        <v>2.5</v>
      </c>
      <c r="R466" s="54">
        <v>0.31736111111111098</v>
      </c>
      <c r="T466" s="91">
        <f t="shared" si="12"/>
        <v>2.5</v>
      </c>
      <c r="U466" s="94">
        <f t="shared" si="16"/>
        <v>-3.8</v>
      </c>
      <c r="V466" s="90" t="str">
        <f t="shared" si="15"/>
        <v/>
      </c>
      <c r="W466" s="94" t="str">
        <f t="shared" si="13"/>
        <v/>
      </c>
      <c r="X466" s="91"/>
      <c r="Z466" s="5"/>
      <c r="AA466"/>
      <c r="AC466" s="373"/>
      <c r="AD466" s="54">
        <v>0.31736111111111098</v>
      </c>
      <c r="AK466" s="307"/>
      <c r="AL466" s="5">
        <v>10.9</v>
      </c>
      <c r="AM466" s="5">
        <v>92</v>
      </c>
      <c r="AN466" s="5">
        <v>9.6999999999999993</v>
      </c>
      <c r="AO466" s="5">
        <v>10.9</v>
      </c>
      <c r="AP466" s="5">
        <v>2.5</v>
      </c>
      <c r="AQ466" s="5">
        <v>3.2</v>
      </c>
      <c r="AR466" s="5">
        <v>1026.2</v>
      </c>
      <c r="AS466" s="5">
        <v>0</v>
      </c>
      <c r="AT466" s="5">
        <v>0</v>
      </c>
      <c r="AU466" s="5">
        <v>0</v>
      </c>
      <c r="BB466" s="55">
        <v>0.31736111111111098</v>
      </c>
    </row>
    <row r="467" spans="2:54" x14ac:dyDescent="0.25">
      <c r="B467" s="5">
        <v>2.2999999999999998</v>
      </c>
      <c r="C467" s="5">
        <v>94</v>
      </c>
      <c r="D467" s="5">
        <v>1.3</v>
      </c>
      <c r="E467" s="5">
        <v>2.2999999999999998</v>
      </c>
      <c r="F467" s="5">
        <v>1.8</v>
      </c>
      <c r="G467" s="5">
        <v>4.7</v>
      </c>
      <c r="H467" s="5">
        <v>1029.3</v>
      </c>
      <c r="I467" s="5">
        <v>0</v>
      </c>
      <c r="J467" s="5">
        <v>0</v>
      </c>
      <c r="K467" s="5">
        <v>0</v>
      </c>
      <c r="L467" s="5">
        <v>0</v>
      </c>
      <c r="M467" s="5">
        <v>3.4</v>
      </c>
      <c r="N467">
        <v>232</v>
      </c>
      <c r="O467">
        <v>1088</v>
      </c>
      <c r="P467">
        <v>2.5</v>
      </c>
      <c r="Q467">
        <v>2.5</v>
      </c>
      <c r="R467" s="54">
        <v>0.31805555555555598</v>
      </c>
      <c r="T467" s="91">
        <f t="shared" si="12"/>
        <v>2.5</v>
      </c>
      <c r="U467" s="94">
        <f t="shared" si="16"/>
        <v>-3.8</v>
      </c>
      <c r="V467" s="90" t="str">
        <f t="shared" si="15"/>
        <v/>
      </c>
      <c r="W467" s="94" t="str">
        <f t="shared" si="13"/>
        <v/>
      </c>
      <c r="X467" s="91"/>
      <c r="Z467" s="5"/>
      <c r="AA467"/>
      <c r="AC467" s="373"/>
      <c r="AD467" s="54">
        <v>0.31805555555555598</v>
      </c>
      <c r="AK467" s="307"/>
      <c r="AL467" s="5">
        <v>10.9</v>
      </c>
      <c r="AM467" s="5">
        <v>92</v>
      </c>
      <c r="AN467" s="5">
        <v>9.6999999999999993</v>
      </c>
      <c r="AO467" s="5">
        <v>10.9</v>
      </c>
      <c r="AP467" s="5">
        <v>2.5</v>
      </c>
      <c r="AQ467" s="5">
        <v>3.2</v>
      </c>
      <c r="AR467" s="5">
        <v>1026.5</v>
      </c>
      <c r="AS467" s="5">
        <v>0</v>
      </c>
      <c r="AT467" s="5">
        <v>0</v>
      </c>
      <c r="AU467" s="5">
        <v>0</v>
      </c>
      <c r="BB467" s="55">
        <v>0.31805555555555598</v>
      </c>
    </row>
    <row r="468" spans="2:54" x14ac:dyDescent="0.25">
      <c r="B468" s="5">
        <v>2.2999999999999998</v>
      </c>
      <c r="C468" s="5">
        <v>94</v>
      </c>
      <c r="D468" s="5">
        <v>1.3</v>
      </c>
      <c r="E468" s="5">
        <v>2.2999999999999998</v>
      </c>
      <c r="F468" s="5">
        <v>2.5</v>
      </c>
      <c r="G468" s="5">
        <v>4</v>
      </c>
      <c r="H468" s="5">
        <v>1029.4000000000001</v>
      </c>
      <c r="I468" s="5">
        <v>0</v>
      </c>
      <c r="J468" s="5">
        <v>0</v>
      </c>
      <c r="K468" s="5">
        <v>0</v>
      </c>
      <c r="L468" s="5">
        <v>0</v>
      </c>
      <c r="M468" s="5">
        <v>3.4</v>
      </c>
      <c r="N468">
        <v>232</v>
      </c>
      <c r="O468">
        <v>1088</v>
      </c>
      <c r="P468">
        <v>2.5</v>
      </c>
      <c r="Q468">
        <v>2.5</v>
      </c>
      <c r="R468" s="54">
        <v>0.31874999999999998</v>
      </c>
      <c r="T468" s="91">
        <f t="shared" si="12"/>
        <v>2.5</v>
      </c>
      <c r="U468" s="94">
        <f t="shared" si="16"/>
        <v>-3.8</v>
      </c>
      <c r="V468" s="90" t="str">
        <f t="shared" si="15"/>
        <v/>
      </c>
      <c r="W468" s="94" t="str">
        <f t="shared" si="13"/>
        <v/>
      </c>
      <c r="X468" s="91"/>
      <c r="Z468" s="5"/>
      <c r="AA468"/>
      <c r="AC468" s="373"/>
      <c r="AD468" s="54">
        <v>0.31874999999999998</v>
      </c>
      <c r="AK468" s="307"/>
      <c r="AL468" s="5">
        <v>10.9</v>
      </c>
      <c r="AM468" s="5">
        <v>92</v>
      </c>
      <c r="AN468" s="5">
        <v>9.6999999999999993</v>
      </c>
      <c r="AO468" s="5">
        <v>10.9</v>
      </c>
      <c r="AP468" s="5">
        <v>4.3</v>
      </c>
      <c r="AQ468" s="5">
        <v>4.7</v>
      </c>
      <c r="AR468" s="5">
        <v>1026.4000000000001</v>
      </c>
      <c r="AS468" s="5">
        <v>0</v>
      </c>
      <c r="AT468" s="5">
        <v>0</v>
      </c>
      <c r="AU468" s="5">
        <v>0</v>
      </c>
      <c r="BB468" s="55">
        <v>0.31874999999999998</v>
      </c>
    </row>
    <row r="469" spans="2:54" x14ac:dyDescent="0.25">
      <c r="B469" s="5">
        <v>2.4</v>
      </c>
      <c r="C469" s="5">
        <v>94</v>
      </c>
      <c r="D469" s="5">
        <v>1.4</v>
      </c>
      <c r="E469" s="5">
        <v>2.4</v>
      </c>
      <c r="F469" s="5">
        <v>3.2</v>
      </c>
      <c r="G469" s="5">
        <v>3.2</v>
      </c>
      <c r="H469" s="5">
        <v>1029.4000000000001</v>
      </c>
      <c r="I469" s="5">
        <v>0</v>
      </c>
      <c r="J469" s="5">
        <v>0</v>
      </c>
      <c r="K469" s="5">
        <v>0</v>
      </c>
      <c r="L469" s="5">
        <v>0</v>
      </c>
      <c r="M469" s="5">
        <v>3.4</v>
      </c>
      <c r="N469">
        <v>232</v>
      </c>
      <c r="O469">
        <v>1088</v>
      </c>
      <c r="P469">
        <v>2.5</v>
      </c>
      <c r="Q469">
        <v>2.6</v>
      </c>
      <c r="R469" s="54">
        <v>0.31944444444444398</v>
      </c>
      <c r="T469" s="91">
        <f t="shared" si="12"/>
        <v>2.6</v>
      </c>
      <c r="U469" s="94">
        <f t="shared" si="16"/>
        <v>-3.8</v>
      </c>
      <c r="V469" s="90" t="str">
        <f t="shared" si="15"/>
        <v/>
      </c>
      <c r="W469" s="94" t="str">
        <f t="shared" si="13"/>
        <v/>
      </c>
      <c r="X469" s="91"/>
      <c r="Z469" s="5"/>
      <c r="AA469"/>
      <c r="AC469" s="373"/>
      <c r="AD469" s="54">
        <v>0.31944444444444398</v>
      </c>
      <c r="AK469" s="307"/>
      <c r="AL469" s="5">
        <v>10.9</v>
      </c>
      <c r="AM469" s="5">
        <v>92</v>
      </c>
      <c r="AN469" s="5">
        <v>9.6999999999999993</v>
      </c>
      <c r="AO469" s="5">
        <v>10.9</v>
      </c>
      <c r="AP469" s="5">
        <v>2.9</v>
      </c>
      <c r="AQ469" s="5">
        <v>5</v>
      </c>
      <c r="AR469" s="5">
        <v>1026.5999999999999</v>
      </c>
      <c r="AS469" s="5">
        <v>0</v>
      </c>
      <c r="AT469" s="5">
        <v>0</v>
      </c>
      <c r="AU469" s="5">
        <v>0</v>
      </c>
      <c r="BB469" s="55">
        <v>0.31944444444444398</v>
      </c>
    </row>
    <row r="470" spans="2:54" x14ac:dyDescent="0.25">
      <c r="B470" s="5">
        <v>2.4</v>
      </c>
      <c r="C470" s="5">
        <v>94</v>
      </c>
      <c r="D470" s="5">
        <v>1.4</v>
      </c>
      <c r="E470" s="5">
        <v>2.4</v>
      </c>
      <c r="F470" s="5">
        <v>2.9</v>
      </c>
      <c r="G470" s="5">
        <v>4</v>
      </c>
      <c r="H470" s="5">
        <v>1029.4000000000001</v>
      </c>
      <c r="I470" s="5">
        <v>0</v>
      </c>
      <c r="J470" s="5">
        <v>0</v>
      </c>
      <c r="K470" s="5">
        <v>0</v>
      </c>
      <c r="L470" s="5">
        <v>0</v>
      </c>
      <c r="M470" s="5">
        <v>3.4</v>
      </c>
      <c r="N470">
        <v>232</v>
      </c>
      <c r="O470">
        <v>1088</v>
      </c>
      <c r="P470">
        <v>2.5</v>
      </c>
      <c r="Q470">
        <v>2.6</v>
      </c>
      <c r="R470" s="54">
        <v>0.32013888888888897</v>
      </c>
      <c r="T470" s="91">
        <f t="shared" si="12"/>
        <v>2.6</v>
      </c>
      <c r="U470" s="94">
        <f t="shared" si="16"/>
        <v>-3.8</v>
      </c>
      <c r="V470" s="90" t="str">
        <f t="shared" si="15"/>
        <v/>
      </c>
      <c r="W470" s="94" t="str">
        <f t="shared" si="13"/>
        <v/>
      </c>
      <c r="X470" s="91"/>
      <c r="Z470" s="5"/>
      <c r="AA470"/>
      <c r="AC470" s="373"/>
      <c r="AD470" s="54">
        <v>0.32013888888888897</v>
      </c>
      <c r="AK470" s="307"/>
      <c r="AL470" s="5">
        <v>10.9</v>
      </c>
      <c r="AM470" s="5">
        <v>92</v>
      </c>
      <c r="AN470" s="5">
        <v>9.6999999999999993</v>
      </c>
      <c r="AO470" s="5">
        <v>10.9</v>
      </c>
      <c r="AP470" s="5">
        <v>3.2</v>
      </c>
      <c r="AQ470" s="5">
        <v>4.7</v>
      </c>
      <c r="AR470" s="5">
        <v>1026.4000000000001</v>
      </c>
      <c r="AS470" s="5">
        <v>0</v>
      </c>
      <c r="AT470" s="5">
        <v>0</v>
      </c>
      <c r="AU470" s="5">
        <v>0</v>
      </c>
      <c r="BB470" s="55">
        <v>0.32013888888888897</v>
      </c>
    </row>
    <row r="471" spans="2:54" x14ac:dyDescent="0.25">
      <c r="B471" s="5">
        <v>2.4</v>
      </c>
      <c r="C471" s="5">
        <v>94</v>
      </c>
      <c r="D471" s="5">
        <v>1.4</v>
      </c>
      <c r="E471" s="5">
        <v>2.4</v>
      </c>
      <c r="F471" s="5">
        <v>1.8</v>
      </c>
      <c r="G471" s="5">
        <v>4</v>
      </c>
      <c r="H471" s="5">
        <v>1029.5</v>
      </c>
      <c r="I471" s="5">
        <v>0</v>
      </c>
      <c r="J471" s="5">
        <v>0</v>
      </c>
      <c r="K471" s="5">
        <v>0</v>
      </c>
      <c r="L471" s="5">
        <v>0</v>
      </c>
      <c r="M471" s="5">
        <v>3.4</v>
      </c>
      <c r="N471">
        <v>232</v>
      </c>
      <c r="O471">
        <v>1088</v>
      </c>
      <c r="P471">
        <v>2.5</v>
      </c>
      <c r="Q471">
        <v>2.6</v>
      </c>
      <c r="R471" s="54">
        <v>0.32083333333333303</v>
      </c>
      <c r="T471" s="91">
        <f t="shared" si="12"/>
        <v>2.6</v>
      </c>
      <c r="U471" s="94">
        <f t="shared" si="16"/>
        <v>-3.8</v>
      </c>
      <c r="V471" s="90"/>
      <c r="W471" s="94" t="str">
        <f t="shared" si="13"/>
        <v/>
      </c>
      <c r="X471" s="91"/>
      <c r="Z471" s="5"/>
      <c r="AA471"/>
      <c r="AC471" s="373"/>
      <c r="AD471" s="54">
        <v>0.32083333333333303</v>
      </c>
      <c r="AK471" s="307"/>
      <c r="AL471" s="5">
        <v>10.9</v>
      </c>
      <c r="AM471" s="5">
        <v>92</v>
      </c>
      <c r="AN471" s="5">
        <v>9.6999999999999993</v>
      </c>
      <c r="AO471" s="5">
        <v>10.9</v>
      </c>
      <c r="AP471" s="5">
        <v>0</v>
      </c>
      <c r="AQ471" s="5">
        <v>2.5</v>
      </c>
      <c r="AR471" s="5">
        <v>1026.3</v>
      </c>
      <c r="AS471" s="5">
        <v>0</v>
      </c>
      <c r="AT471" s="5">
        <v>0</v>
      </c>
      <c r="AU471" s="5">
        <v>0</v>
      </c>
      <c r="BB471" s="55">
        <v>0.32083333333333303</v>
      </c>
    </row>
    <row r="472" spans="2:54" x14ac:dyDescent="0.25">
      <c r="B472" s="5">
        <v>2.4</v>
      </c>
      <c r="C472" s="5">
        <v>94</v>
      </c>
      <c r="D472" s="5">
        <v>1.4</v>
      </c>
      <c r="E472" s="5">
        <v>2.4</v>
      </c>
      <c r="F472" s="5">
        <v>0</v>
      </c>
      <c r="G472" s="5">
        <v>4.3</v>
      </c>
      <c r="H472" s="5">
        <v>1029.4000000000001</v>
      </c>
      <c r="I472" s="5">
        <v>0</v>
      </c>
      <c r="J472" s="5">
        <v>0</v>
      </c>
      <c r="K472" s="5">
        <v>0</v>
      </c>
      <c r="L472" s="5">
        <v>0</v>
      </c>
      <c r="M472" s="5">
        <v>3.4</v>
      </c>
      <c r="N472">
        <v>232</v>
      </c>
      <c r="O472">
        <v>1088</v>
      </c>
      <c r="P472">
        <v>2.6</v>
      </c>
      <c r="Q472">
        <v>2.6</v>
      </c>
      <c r="R472" s="54">
        <v>0.32152777777777802</v>
      </c>
      <c r="T472" s="91">
        <f t="shared" si="12"/>
        <v>2.6</v>
      </c>
      <c r="U472" s="94">
        <f t="shared" si="16"/>
        <v>-3.8</v>
      </c>
      <c r="V472" s="90" t="str">
        <f t="shared" si="15"/>
        <v/>
      </c>
      <c r="W472" s="94" t="str">
        <f t="shared" si="13"/>
        <v/>
      </c>
      <c r="X472" s="91"/>
      <c r="Z472" s="5"/>
      <c r="AA472"/>
      <c r="AC472" s="373"/>
      <c r="AD472" s="54">
        <v>0.32152777777777802</v>
      </c>
      <c r="AK472" s="307"/>
      <c r="AL472" s="5">
        <v>10.9</v>
      </c>
      <c r="AM472" s="5">
        <v>92</v>
      </c>
      <c r="AN472" s="5">
        <v>9.6999999999999993</v>
      </c>
      <c r="AO472" s="5">
        <v>10.9</v>
      </c>
      <c r="AP472" s="5">
        <v>0</v>
      </c>
      <c r="AQ472" s="5">
        <v>2.2000000000000002</v>
      </c>
      <c r="AR472" s="5">
        <v>1026.4000000000001</v>
      </c>
      <c r="AS472" s="5">
        <v>0</v>
      </c>
      <c r="AT472" s="5">
        <v>0</v>
      </c>
      <c r="AU472" s="5">
        <v>0</v>
      </c>
      <c r="BB472" s="55">
        <v>0.32152777777777802</v>
      </c>
    </row>
    <row r="473" spans="2:54" x14ac:dyDescent="0.25">
      <c r="B473" s="5">
        <v>2.4</v>
      </c>
      <c r="C473" s="5">
        <v>94</v>
      </c>
      <c r="D473" s="5">
        <v>1.4</v>
      </c>
      <c r="E473" s="5">
        <v>2.4</v>
      </c>
      <c r="F473" s="5">
        <v>3.6</v>
      </c>
      <c r="G473" s="5">
        <v>5.4</v>
      </c>
      <c r="H473" s="5">
        <v>1029.4000000000001</v>
      </c>
      <c r="I473" s="5">
        <v>0</v>
      </c>
      <c r="J473" s="5">
        <v>0</v>
      </c>
      <c r="K473" s="5">
        <v>0</v>
      </c>
      <c r="L473" s="5">
        <v>0</v>
      </c>
      <c r="M473" s="5">
        <v>3.4</v>
      </c>
      <c r="N473">
        <v>232</v>
      </c>
      <c r="O473">
        <v>1088</v>
      </c>
      <c r="P473">
        <v>2.5</v>
      </c>
      <c r="Q473">
        <v>2.6</v>
      </c>
      <c r="R473" s="54">
        <v>0.32222222222222202</v>
      </c>
      <c r="T473" s="91">
        <f t="shared" si="12"/>
        <v>2.6</v>
      </c>
      <c r="U473" s="94">
        <f t="shared" si="16"/>
        <v>-3.8</v>
      </c>
      <c r="V473" s="90" t="str">
        <f t="shared" si="15"/>
        <v/>
      </c>
      <c r="W473" s="94" t="str">
        <f t="shared" si="13"/>
        <v/>
      </c>
      <c r="X473" s="91"/>
      <c r="Z473" s="5"/>
      <c r="AA473"/>
      <c r="AC473" s="373"/>
      <c r="AD473" s="54">
        <v>0.32222222222222202</v>
      </c>
      <c r="AK473" s="703"/>
      <c r="AL473" s="5">
        <v>10.9</v>
      </c>
      <c r="AM473" s="5">
        <v>92</v>
      </c>
      <c r="AN473" s="5">
        <v>9.6999999999999993</v>
      </c>
      <c r="AO473" s="5">
        <v>10.9</v>
      </c>
      <c r="AP473" s="5">
        <v>2.2000000000000002</v>
      </c>
      <c r="AQ473" s="5">
        <v>2.2000000000000002</v>
      </c>
      <c r="AR473" s="5">
        <v>1026.3</v>
      </c>
      <c r="AS473" s="5">
        <v>0</v>
      </c>
      <c r="AT473" s="5">
        <v>0</v>
      </c>
      <c r="AU473" s="5">
        <v>0</v>
      </c>
      <c r="AV473" s="5">
        <v>2.9</v>
      </c>
      <c r="AW473" s="5">
        <v>3.4</v>
      </c>
      <c r="AX473">
        <v>232</v>
      </c>
      <c r="AY473">
        <v>1088</v>
      </c>
      <c r="AZ473">
        <v>11</v>
      </c>
      <c r="BA473">
        <v>11.1</v>
      </c>
      <c r="BB473" s="55">
        <v>0.32222222222222302</v>
      </c>
    </row>
    <row r="474" spans="2:54" x14ac:dyDescent="0.25">
      <c r="B474" s="5">
        <v>2.4</v>
      </c>
      <c r="C474" s="5">
        <v>94</v>
      </c>
      <c r="D474" s="5">
        <v>1.4</v>
      </c>
      <c r="E474" s="5">
        <v>2.4</v>
      </c>
      <c r="F474" s="5">
        <v>4.3</v>
      </c>
      <c r="G474" s="5">
        <v>5.4</v>
      </c>
      <c r="H474" s="5">
        <v>1029.4000000000001</v>
      </c>
      <c r="I474" s="5">
        <v>0</v>
      </c>
      <c r="J474" s="5">
        <v>0</v>
      </c>
      <c r="K474" s="5">
        <v>0</v>
      </c>
      <c r="L474" s="5">
        <v>0</v>
      </c>
      <c r="M474" s="5">
        <v>3.4</v>
      </c>
      <c r="N474">
        <v>232</v>
      </c>
      <c r="O474">
        <v>1088</v>
      </c>
      <c r="P474">
        <v>2.6</v>
      </c>
      <c r="Q474">
        <v>2.6</v>
      </c>
      <c r="R474" s="54">
        <v>0.32291666666666702</v>
      </c>
      <c r="T474" s="91">
        <f t="shared" si="12"/>
        <v>2.6</v>
      </c>
      <c r="U474" s="94">
        <f t="shared" si="16"/>
        <v>-3.8</v>
      </c>
      <c r="V474" s="90" t="str">
        <f t="shared" si="15"/>
        <v/>
      </c>
      <c r="W474" s="94" t="str">
        <f t="shared" si="13"/>
        <v/>
      </c>
      <c r="X474" s="91"/>
      <c r="Z474" s="5"/>
      <c r="AA474"/>
      <c r="AC474" s="373"/>
      <c r="AD474" s="54">
        <v>0.32291666666666702</v>
      </c>
      <c r="AK474" s="307"/>
      <c r="AL474" s="5">
        <v>10.9</v>
      </c>
      <c r="AM474" s="5">
        <v>92</v>
      </c>
      <c r="AN474" s="5">
        <v>9.6999999999999993</v>
      </c>
      <c r="AO474" s="5">
        <v>10.9</v>
      </c>
      <c r="AP474" s="5">
        <v>1.8</v>
      </c>
      <c r="AQ474" s="5">
        <v>3.2</v>
      </c>
      <c r="AR474" s="5">
        <v>1026.3</v>
      </c>
      <c r="AS474" s="5">
        <v>0</v>
      </c>
      <c r="AT474" s="5">
        <v>0</v>
      </c>
      <c r="AU474" s="5">
        <v>0</v>
      </c>
      <c r="AV474" s="5">
        <v>2.9</v>
      </c>
      <c r="AW474" s="5">
        <v>3.4</v>
      </c>
      <c r="AX474">
        <v>232</v>
      </c>
      <c r="AY474">
        <v>1088</v>
      </c>
      <c r="AZ474">
        <v>11</v>
      </c>
      <c r="BA474">
        <v>11.2</v>
      </c>
      <c r="BB474" s="55">
        <v>0.32291666666666802</v>
      </c>
    </row>
    <row r="475" spans="2:54" x14ac:dyDescent="0.25">
      <c r="B475" s="5">
        <v>2.4</v>
      </c>
      <c r="C475" s="5">
        <v>94</v>
      </c>
      <c r="D475" s="5">
        <v>1.4</v>
      </c>
      <c r="E475" s="5">
        <v>2.4</v>
      </c>
      <c r="F475" s="5">
        <v>3.6</v>
      </c>
      <c r="G475" s="5">
        <v>5</v>
      </c>
      <c r="H475" s="5">
        <v>1029.5</v>
      </c>
      <c r="I475" s="5">
        <v>0</v>
      </c>
      <c r="J475" s="5">
        <v>0</v>
      </c>
      <c r="K475" s="5">
        <v>0</v>
      </c>
      <c r="L475" s="5">
        <v>0</v>
      </c>
      <c r="M475" s="5">
        <v>3.4</v>
      </c>
      <c r="N475">
        <v>232</v>
      </c>
      <c r="O475">
        <v>1088</v>
      </c>
      <c r="P475">
        <v>2.6</v>
      </c>
      <c r="Q475">
        <v>2.6</v>
      </c>
      <c r="R475" s="54">
        <v>0.32361111111111102</v>
      </c>
      <c r="T475" s="91">
        <f t="shared" si="12"/>
        <v>2.6</v>
      </c>
      <c r="U475" s="94">
        <f t="shared" si="16"/>
        <v>-3.8</v>
      </c>
      <c r="V475" s="90" t="str">
        <f t="shared" si="15"/>
        <v/>
      </c>
      <c r="W475" s="94" t="str">
        <f t="shared" si="13"/>
        <v/>
      </c>
      <c r="X475" s="91"/>
      <c r="Z475" s="5"/>
      <c r="AA475"/>
      <c r="AC475" s="373"/>
      <c r="AD475" s="54">
        <v>0.32361111111111102</v>
      </c>
      <c r="AK475" s="307"/>
      <c r="AL475" s="5">
        <v>10.9</v>
      </c>
      <c r="AM475" s="5">
        <v>92</v>
      </c>
      <c r="AN475" s="5">
        <v>9.6999999999999993</v>
      </c>
      <c r="AO475" s="5">
        <v>10.9</v>
      </c>
      <c r="AP475" s="5">
        <v>0</v>
      </c>
      <c r="AQ475" s="5">
        <v>2.5</v>
      </c>
      <c r="AR475" s="5">
        <v>1026.4000000000001</v>
      </c>
      <c r="AS475" s="5">
        <v>0</v>
      </c>
      <c r="AT475" s="5">
        <v>0</v>
      </c>
      <c r="AU475" s="5">
        <v>0</v>
      </c>
      <c r="AV475" s="5">
        <v>2.9</v>
      </c>
      <c r="AW475" s="5">
        <v>3.4</v>
      </c>
      <c r="AX475">
        <v>232</v>
      </c>
      <c r="AY475">
        <v>1088</v>
      </c>
      <c r="AZ475">
        <v>11</v>
      </c>
      <c r="BA475">
        <v>11.1</v>
      </c>
      <c r="BB475" s="55">
        <v>0.32361111111111301</v>
      </c>
    </row>
    <row r="476" spans="2:54" x14ac:dyDescent="0.25"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/>
      <c r="O476"/>
      <c r="P476"/>
      <c r="Q476"/>
      <c r="R476" s="54"/>
      <c r="T476" s="91">
        <f t="shared" si="12"/>
        <v>0</v>
      </c>
      <c r="U476" s="94">
        <f t="shared" si="16"/>
        <v>-4</v>
      </c>
      <c r="V476" s="90" t="str">
        <f t="shared" si="15"/>
        <v/>
      </c>
      <c r="W476" s="94" t="str">
        <f t="shared" si="13"/>
        <v/>
      </c>
      <c r="X476" s="91"/>
      <c r="Z476" s="5"/>
      <c r="AA476"/>
      <c r="AC476" s="373"/>
      <c r="AD476" s="54">
        <v>0.32430555555555601</v>
      </c>
      <c r="AK476" s="307"/>
      <c r="AL476" s="5">
        <v>10.9</v>
      </c>
      <c r="AM476" s="5">
        <v>92</v>
      </c>
      <c r="AN476" s="5">
        <v>9.6999999999999993</v>
      </c>
      <c r="AO476" s="5">
        <v>10.9</v>
      </c>
      <c r="AP476" s="5">
        <v>2.2000000000000002</v>
      </c>
      <c r="AQ476" s="5">
        <v>4.7</v>
      </c>
      <c r="AR476" s="5">
        <v>1026.0999999999999</v>
      </c>
      <c r="AS476" s="5">
        <v>0</v>
      </c>
      <c r="AT476" s="5">
        <v>0</v>
      </c>
      <c r="AU476" s="5">
        <v>0</v>
      </c>
      <c r="AV476" s="5">
        <v>2.9</v>
      </c>
      <c r="AW476" s="5">
        <v>3.4</v>
      </c>
      <c r="AX476">
        <v>232</v>
      </c>
      <c r="AY476">
        <v>1088</v>
      </c>
      <c r="AZ476">
        <v>11</v>
      </c>
      <c r="BA476">
        <v>11.1</v>
      </c>
      <c r="BB476" s="55">
        <v>0.32430555555555801</v>
      </c>
    </row>
    <row r="477" spans="2:54" x14ac:dyDescent="0.25"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/>
      <c r="O477"/>
      <c r="P477"/>
      <c r="Q477"/>
      <c r="R477" s="54"/>
      <c r="T477" s="91">
        <f t="shared" si="12"/>
        <v>0</v>
      </c>
      <c r="U477" s="94">
        <f t="shared" si="16"/>
        <v>-4</v>
      </c>
      <c r="V477" s="90" t="str">
        <f t="shared" si="15"/>
        <v/>
      </c>
      <c r="W477" s="94" t="str">
        <f t="shared" si="13"/>
        <v/>
      </c>
      <c r="X477" s="91"/>
      <c r="Z477" s="5"/>
      <c r="AA477"/>
      <c r="AC477" s="373"/>
      <c r="AD477" s="54">
        <v>0.32500000000000001</v>
      </c>
      <c r="AK477" s="307"/>
      <c r="AL477" s="5">
        <v>10.9</v>
      </c>
      <c r="AM477" s="5">
        <v>92</v>
      </c>
      <c r="AN477" s="5">
        <v>9.6999999999999993</v>
      </c>
      <c r="AO477" s="5">
        <v>10.9</v>
      </c>
      <c r="AP477" s="5">
        <v>2.2000000000000002</v>
      </c>
      <c r="AQ477" s="5">
        <v>2.5</v>
      </c>
      <c r="AR477" s="5">
        <v>1026.4000000000001</v>
      </c>
      <c r="AS477" s="5">
        <v>0</v>
      </c>
      <c r="AT477" s="5">
        <v>0</v>
      </c>
      <c r="AU477" s="5">
        <v>0</v>
      </c>
      <c r="AV477" s="5">
        <v>2.9</v>
      </c>
      <c r="AW477" s="5">
        <v>3.4</v>
      </c>
      <c r="AX477">
        <v>232</v>
      </c>
      <c r="AY477">
        <v>1088</v>
      </c>
      <c r="AZ477">
        <v>11</v>
      </c>
      <c r="BA477">
        <v>11.1</v>
      </c>
      <c r="BB477" s="55">
        <v>0.32500000000000301</v>
      </c>
    </row>
    <row r="478" spans="2:54" x14ac:dyDescent="0.25"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/>
      <c r="O478"/>
      <c r="P478"/>
      <c r="Q478"/>
      <c r="R478" s="54"/>
      <c r="T478" s="91">
        <f t="shared" si="12"/>
        <v>0</v>
      </c>
      <c r="U478" s="94">
        <f t="shared" si="16"/>
        <v>-4</v>
      </c>
      <c r="V478" s="90" t="str">
        <f t="shared" si="15"/>
        <v/>
      </c>
      <c r="W478" s="94" t="str">
        <f t="shared" si="13"/>
        <v/>
      </c>
      <c r="X478" s="91"/>
      <c r="Z478" s="5"/>
      <c r="AA478"/>
      <c r="AC478" s="373"/>
      <c r="AD478" s="54">
        <v>0.32569444444444401</v>
      </c>
      <c r="AK478" s="307"/>
      <c r="AL478" s="5">
        <v>10.9</v>
      </c>
      <c r="AM478" s="5">
        <v>92</v>
      </c>
      <c r="AN478" s="5">
        <v>9.6999999999999993</v>
      </c>
      <c r="AO478" s="5">
        <v>10.9</v>
      </c>
      <c r="AP478" s="5">
        <v>2.9</v>
      </c>
      <c r="AQ478" s="5">
        <v>2.9</v>
      </c>
      <c r="AR478" s="5">
        <v>1026.5999999999999</v>
      </c>
      <c r="AS478" s="5">
        <v>0</v>
      </c>
      <c r="AT478" s="5">
        <v>0</v>
      </c>
      <c r="AU478" s="5">
        <v>0</v>
      </c>
      <c r="AV478" s="5">
        <v>2.9</v>
      </c>
      <c r="AW478" s="5">
        <v>3.4</v>
      </c>
      <c r="AX478">
        <v>232</v>
      </c>
      <c r="AY478">
        <v>1088</v>
      </c>
      <c r="AZ478">
        <v>11</v>
      </c>
      <c r="BA478">
        <v>11.1</v>
      </c>
      <c r="BB478" s="55">
        <v>0.32569444444444801</v>
      </c>
    </row>
    <row r="479" spans="2:54" x14ac:dyDescent="0.25"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/>
      <c r="O479"/>
      <c r="P479"/>
      <c r="Q479"/>
      <c r="R479" s="54"/>
      <c r="T479" s="91">
        <f t="shared" si="12"/>
        <v>0</v>
      </c>
      <c r="U479" s="94">
        <f t="shared" si="16"/>
        <v>-4</v>
      </c>
      <c r="V479" s="90" t="str">
        <f t="shared" si="15"/>
        <v/>
      </c>
      <c r="W479" s="94" t="str">
        <f t="shared" si="13"/>
        <v/>
      </c>
      <c r="X479" s="91"/>
      <c r="Z479" s="5"/>
      <c r="AA479"/>
      <c r="AC479" s="373"/>
      <c r="AD479" s="54">
        <v>0.32638888888888901</v>
      </c>
      <c r="AK479" s="307"/>
      <c r="AL479" s="5">
        <v>10.9</v>
      </c>
      <c r="AM479" s="5">
        <v>92</v>
      </c>
      <c r="AN479" s="5">
        <v>9.6999999999999993</v>
      </c>
      <c r="AO479" s="5">
        <v>10.9</v>
      </c>
      <c r="AP479" s="5">
        <v>2.9</v>
      </c>
      <c r="AQ479" s="5">
        <v>4</v>
      </c>
      <c r="AR479" s="5">
        <v>1026.3</v>
      </c>
      <c r="AS479" s="5">
        <v>0</v>
      </c>
      <c r="AT479" s="5">
        <v>0</v>
      </c>
      <c r="AU479" s="5">
        <v>0</v>
      </c>
      <c r="AV479" s="5">
        <v>2.9</v>
      </c>
      <c r="AW479" s="5">
        <v>3.4</v>
      </c>
      <c r="AX479">
        <v>232</v>
      </c>
      <c r="AY479">
        <v>1088</v>
      </c>
      <c r="AZ479">
        <v>11</v>
      </c>
      <c r="BA479">
        <v>11.1</v>
      </c>
      <c r="BB479" s="55">
        <v>0.326388888888893</v>
      </c>
    </row>
    <row r="480" spans="2:54" x14ac:dyDescent="0.25"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/>
      <c r="O480"/>
      <c r="P480"/>
      <c r="Q480"/>
      <c r="R480" s="54"/>
      <c r="T480" s="91">
        <f t="shared" si="12"/>
        <v>0</v>
      </c>
      <c r="U480" s="94">
        <f t="shared" si="16"/>
        <v>-4</v>
      </c>
      <c r="V480" s="90" t="str">
        <f t="shared" si="15"/>
        <v/>
      </c>
      <c r="W480" s="94" t="str">
        <f t="shared" si="13"/>
        <v/>
      </c>
      <c r="X480" s="91"/>
      <c r="Z480" s="5"/>
      <c r="AA480"/>
      <c r="AC480" s="373"/>
      <c r="AD480" s="54">
        <v>0.327083333333333</v>
      </c>
      <c r="AK480" s="307"/>
      <c r="AL480" s="5">
        <v>10.9</v>
      </c>
      <c r="AM480" s="5">
        <v>92</v>
      </c>
      <c r="AN480" s="5">
        <v>9.6999999999999993</v>
      </c>
      <c r="AO480" s="5">
        <v>10.9</v>
      </c>
      <c r="AP480" s="5">
        <v>2.5</v>
      </c>
      <c r="AQ480" s="5">
        <v>3.2</v>
      </c>
      <c r="AR480" s="5">
        <v>1026.2</v>
      </c>
      <c r="AS480" s="5">
        <v>0</v>
      </c>
      <c r="AT480" s="5">
        <v>0</v>
      </c>
      <c r="AU480" s="5">
        <v>0</v>
      </c>
      <c r="AV480" s="5">
        <v>2.9</v>
      </c>
      <c r="AW480" s="5">
        <v>3.4</v>
      </c>
      <c r="AX480">
        <v>232</v>
      </c>
      <c r="AY480">
        <v>1088</v>
      </c>
      <c r="AZ480">
        <v>11</v>
      </c>
      <c r="BA480">
        <v>11.1</v>
      </c>
      <c r="BB480" s="55">
        <v>0.327083333333338</v>
      </c>
    </row>
    <row r="481" spans="2:54" x14ac:dyDescent="0.25"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/>
      <c r="O481"/>
      <c r="P481"/>
      <c r="Q481"/>
      <c r="R481" s="54"/>
      <c r="T481" s="91">
        <f t="shared" si="12"/>
        <v>0</v>
      </c>
      <c r="U481" s="94">
        <f t="shared" si="16"/>
        <v>-4</v>
      </c>
      <c r="V481" s="90" t="str">
        <f t="shared" si="15"/>
        <v/>
      </c>
      <c r="W481" s="94" t="str">
        <f t="shared" si="13"/>
        <v/>
      </c>
      <c r="X481" s="91"/>
      <c r="Z481" s="5"/>
      <c r="AA481"/>
      <c r="AC481" s="373"/>
      <c r="AD481" s="54">
        <v>0.327777777777778</v>
      </c>
      <c r="AK481" s="307"/>
      <c r="AL481" s="5">
        <v>10.9</v>
      </c>
      <c r="AM481" s="5">
        <v>92</v>
      </c>
      <c r="AN481" s="5">
        <v>9.6999999999999993</v>
      </c>
      <c r="AO481" s="5">
        <v>10.9</v>
      </c>
      <c r="AP481" s="5">
        <v>2.5</v>
      </c>
      <c r="AQ481" s="5">
        <v>3.2</v>
      </c>
      <c r="AR481" s="5">
        <v>1026.5</v>
      </c>
      <c r="AS481" s="5">
        <v>0</v>
      </c>
      <c r="AT481" s="5">
        <v>0</v>
      </c>
      <c r="AU481" s="5">
        <v>0</v>
      </c>
      <c r="AV481" s="5">
        <v>2.9</v>
      </c>
      <c r="AW481" s="5">
        <v>3.4</v>
      </c>
      <c r="AX481">
        <v>232</v>
      </c>
      <c r="AY481">
        <v>1088</v>
      </c>
      <c r="AZ481">
        <v>11</v>
      </c>
      <c r="BA481">
        <v>11.1</v>
      </c>
      <c r="BB481" s="55">
        <v>0.327777777777783</v>
      </c>
    </row>
    <row r="482" spans="2:54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/>
      <c r="O482"/>
      <c r="P482"/>
      <c r="Q482"/>
      <c r="R482" s="54"/>
      <c r="T482" s="91">
        <f t="shared" si="12"/>
        <v>0</v>
      </c>
      <c r="U482" s="94">
        <f t="shared" si="16"/>
        <v>-4</v>
      </c>
      <c r="V482" s="90" t="str">
        <f t="shared" si="15"/>
        <v/>
      </c>
      <c r="W482" s="94" t="str">
        <f t="shared" si="13"/>
        <v/>
      </c>
      <c r="X482" s="91"/>
      <c r="Z482" s="5"/>
      <c r="AA482"/>
      <c r="AC482" s="373"/>
      <c r="AD482" s="54">
        <v>0.328472222222222</v>
      </c>
      <c r="AK482" s="307"/>
      <c r="AL482" s="5">
        <v>10.9</v>
      </c>
      <c r="AM482" s="5">
        <v>92</v>
      </c>
      <c r="AN482" s="5">
        <v>9.6999999999999993</v>
      </c>
      <c r="AO482" s="5">
        <v>10.9</v>
      </c>
      <c r="AP482" s="5">
        <v>4.3</v>
      </c>
      <c r="AQ482" s="5">
        <v>4.7</v>
      </c>
      <c r="AR482" s="5">
        <v>1026.4000000000001</v>
      </c>
      <c r="AS482" s="5">
        <v>0</v>
      </c>
      <c r="AT482" s="5">
        <v>0</v>
      </c>
      <c r="AU482" s="5">
        <v>0</v>
      </c>
      <c r="AV482" s="5">
        <v>2.9</v>
      </c>
      <c r="AW482" s="5">
        <v>3.4</v>
      </c>
      <c r="AX482">
        <v>232</v>
      </c>
      <c r="AY482">
        <v>1088</v>
      </c>
      <c r="AZ482">
        <v>11</v>
      </c>
      <c r="BA482">
        <v>11.1</v>
      </c>
      <c r="BB482" s="55">
        <v>0.32847222222222799</v>
      </c>
    </row>
    <row r="483" spans="2:54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4"/>
      <c r="T483" s="91">
        <f t="shared" si="12"/>
        <v>0</v>
      </c>
      <c r="U483" s="94">
        <f t="shared" si="16"/>
        <v>-4</v>
      </c>
      <c r="V483" s="90" t="str">
        <f t="shared" si="15"/>
        <v/>
      </c>
      <c r="W483" s="94" t="str">
        <f t="shared" si="13"/>
        <v/>
      </c>
      <c r="X483" s="91"/>
      <c r="Z483" s="5"/>
      <c r="AA483"/>
      <c r="AC483" s="373"/>
      <c r="AD483" s="54">
        <v>0.329166666666667</v>
      </c>
      <c r="AK483" s="307"/>
      <c r="AL483" s="5">
        <v>10.9</v>
      </c>
      <c r="AM483" s="5">
        <v>92</v>
      </c>
      <c r="AN483" s="5">
        <v>9.6999999999999993</v>
      </c>
      <c r="AO483" s="5">
        <v>10.9</v>
      </c>
      <c r="AP483" s="5">
        <v>2.9</v>
      </c>
      <c r="AQ483" s="5">
        <v>5</v>
      </c>
      <c r="AR483" s="5">
        <v>1026.5999999999999</v>
      </c>
      <c r="AS483" s="5">
        <v>0</v>
      </c>
      <c r="AT483" s="5">
        <v>0</v>
      </c>
      <c r="AU483" s="5">
        <v>0</v>
      </c>
      <c r="AV483" s="5">
        <v>2.9</v>
      </c>
      <c r="AW483" s="5">
        <v>3.4</v>
      </c>
      <c r="AX483">
        <v>232</v>
      </c>
      <c r="AY483">
        <v>1088</v>
      </c>
      <c r="AZ483">
        <v>11</v>
      </c>
      <c r="BA483">
        <v>11.1</v>
      </c>
      <c r="BB483" s="55">
        <v>0.32916666666667299</v>
      </c>
    </row>
    <row r="484" spans="2:54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4"/>
      <c r="T484" s="91">
        <f t="shared" si="12"/>
        <v>0</v>
      </c>
      <c r="U484" s="94">
        <f t="shared" si="16"/>
        <v>-4</v>
      </c>
      <c r="V484" s="90" t="str">
        <f t="shared" si="15"/>
        <v/>
      </c>
      <c r="W484" s="94" t="str">
        <f t="shared" si="13"/>
        <v/>
      </c>
      <c r="X484" s="91"/>
      <c r="Z484" s="5"/>
      <c r="AA484"/>
      <c r="AC484" s="373"/>
      <c r="AD484" s="54">
        <v>0.32986111111111099</v>
      </c>
      <c r="AK484" s="307"/>
      <c r="AL484" s="5">
        <v>10.9</v>
      </c>
      <c r="AM484" s="5">
        <v>92</v>
      </c>
      <c r="AN484" s="5">
        <v>9.6999999999999993</v>
      </c>
      <c r="AO484" s="5">
        <v>10.9</v>
      </c>
      <c r="AP484" s="5">
        <v>3.2</v>
      </c>
      <c r="AQ484" s="5">
        <v>4.7</v>
      </c>
      <c r="AR484" s="5">
        <v>1026.4000000000001</v>
      </c>
      <c r="AS484" s="5">
        <v>0</v>
      </c>
      <c r="AT484" s="5">
        <v>0</v>
      </c>
      <c r="AU484" s="5">
        <v>0</v>
      </c>
      <c r="AV484" s="5">
        <v>2.9</v>
      </c>
      <c r="AW484" s="5">
        <v>3.4</v>
      </c>
      <c r="AX484">
        <v>232</v>
      </c>
      <c r="AY484">
        <v>1088</v>
      </c>
      <c r="AZ484">
        <v>11</v>
      </c>
      <c r="BA484">
        <v>11.1</v>
      </c>
      <c r="BB484" s="55">
        <v>0.32986111111111799</v>
      </c>
    </row>
    <row r="485" spans="2:54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4"/>
      <c r="T485" s="91">
        <f t="shared" si="12"/>
        <v>0</v>
      </c>
      <c r="U485" s="94">
        <f t="shared" si="16"/>
        <v>-4</v>
      </c>
      <c r="V485" s="90" t="str">
        <f t="shared" si="15"/>
        <v/>
      </c>
      <c r="W485" s="94" t="str">
        <f t="shared" si="13"/>
        <v/>
      </c>
      <c r="X485" s="91"/>
      <c r="Z485" s="5"/>
      <c r="AA485"/>
      <c r="AC485" s="373"/>
      <c r="AD485" s="54">
        <v>0.33055555555555599</v>
      </c>
      <c r="AK485" s="307"/>
      <c r="AL485" s="5">
        <v>10.9</v>
      </c>
      <c r="AM485" s="5">
        <v>92</v>
      </c>
      <c r="AN485" s="5">
        <v>9.6999999999999993</v>
      </c>
      <c r="AO485" s="5">
        <v>10.9</v>
      </c>
      <c r="AP485" s="5">
        <v>0</v>
      </c>
      <c r="AQ485" s="5">
        <v>2.5</v>
      </c>
      <c r="AR485" s="5">
        <v>1026.3</v>
      </c>
      <c r="AS485" s="5">
        <v>0</v>
      </c>
      <c r="AT485" s="5">
        <v>0</v>
      </c>
      <c r="AU485" s="5">
        <v>0</v>
      </c>
      <c r="AV485" s="5">
        <v>2.9</v>
      </c>
      <c r="AW485" s="5">
        <v>3.4</v>
      </c>
      <c r="AX485">
        <v>232</v>
      </c>
      <c r="AY485">
        <v>1088</v>
      </c>
      <c r="AZ485">
        <v>11</v>
      </c>
      <c r="BA485">
        <v>11.1</v>
      </c>
      <c r="BB485" s="55">
        <v>0.33055555555556299</v>
      </c>
    </row>
    <row r="486" spans="2:54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4"/>
      <c r="T486" s="91">
        <f t="shared" si="12"/>
        <v>0</v>
      </c>
      <c r="U486" s="94">
        <f t="shared" si="16"/>
        <v>-4</v>
      </c>
      <c r="V486" s="90" t="str">
        <f t="shared" si="15"/>
        <v/>
      </c>
      <c r="W486" s="94" t="str">
        <f t="shared" si="13"/>
        <v/>
      </c>
      <c r="X486" s="91"/>
      <c r="Z486" s="5"/>
      <c r="AA486"/>
      <c r="AC486" s="373"/>
      <c r="AD486" s="54">
        <v>0.33124999999999999</v>
      </c>
      <c r="AK486" s="307"/>
      <c r="AL486" s="5">
        <v>10.9</v>
      </c>
      <c r="AM486" s="5">
        <v>92</v>
      </c>
      <c r="AN486" s="5">
        <v>9.6999999999999993</v>
      </c>
      <c r="AO486" s="5">
        <v>10.9</v>
      </c>
      <c r="AP486" s="5">
        <v>0</v>
      </c>
      <c r="AQ486" s="5">
        <v>2.2000000000000002</v>
      </c>
      <c r="AR486" s="5">
        <v>1026.4000000000001</v>
      </c>
      <c r="AS486" s="5">
        <v>0</v>
      </c>
      <c r="AT486" s="5">
        <v>0</v>
      </c>
      <c r="AU486" s="5">
        <v>0</v>
      </c>
      <c r="AV486" s="5">
        <v>2.9</v>
      </c>
      <c r="AW486" s="5">
        <v>3.4</v>
      </c>
      <c r="AX486">
        <v>232</v>
      </c>
      <c r="AY486">
        <v>1088</v>
      </c>
      <c r="AZ486">
        <v>11</v>
      </c>
      <c r="BA486">
        <v>11.1</v>
      </c>
      <c r="BB486" s="55">
        <v>0.33125000000000798</v>
      </c>
    </row>
    <row r="487" spans="2:54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4"/>
      <c r="T487" s="91">
        <f t="shared" si="12"/>
        <v>0</v>
      </c>
      <c r="U487" s="94">
        <f t="shared" si="16"/>
        <v>-4</v>
      </c>
      <c r="V487" s="90" t="str">
        <f t="shared" si="15"/>
        <v/>
      </c>
      <c r="W487" s="94" t="str">
        <f t="shared" si="13"/>
        <v/>
      </c>
      <c r="X487" s="91"/>
      <c r="Z487" s="5"/>
      <c r="AA487"/>
      <c r="AC487" s="373"/>
      <c r="AD487" s="54">
        <v>0.33194444444444399</v>
      </c>
      <c r="AK487" s="307"/>
      <c r="AL487" s="5">
        <v>10.9</v>
      </c>
      <c r="AM487" s="5">
        <v>92</v>
      </c>
      <c r="AN487" s="5">
        <v>9.6999999999999993</v>
      </c>
      <c r="AO487" s="5">
        <v>10.9</v>
      </c>
      <c r="AP487" s="5">
        <v>2.2000000000000002</v>
      </c>
      <c r="AQ487" s="5">
        <v>2.5</v>
      </c>
      <c r="AR487" s="5">
        <v>1026.5999999999999</v>
      </c>
      <c r="AS487" s="5">
        <v>0</v>
      </c>
      <c r="AT487" s="5">
        <v>0</v>
      </c>
      <c r="AU487" s="5">
        <v>0</v>
      </c>
      <c r="AV487" s="5">
        <v>2.9</v>
      </c>
      <c r="AW487" s="5">
        <v>3.4</v>
      </c>
      <c r="AX487">
        <v>232</v>
      </c>
      <c r="AY487">
        <v>1088</v>
      </c>
      <c r="AZ487">
        <v>11</v>
      </c>
      <c r="BA487">
        <v>11.1</v>
      </c>
      <c r="BB487" s="55">
        <v>0.33194444444445298</v>
      </c>
    </row>
    <row r="488" spans="2:54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4"/>
      <c r="T488" s="91">
        <f t="shared" si="12"/>
        <v>0</v>
      </c>
      <c r="U488" s="94">
        <f t="shared" si="16"/>
        <v>-4</v>
      </c>
      <c r="V488" s="90" t="str">
        <f t="shared" si="15"/>
        <v/>
      </c>
      <c r="W488" s="94" t="str">
        <f t="shared" si="13"/>
        <v/>
      </c>
      <c r="X488" s="91"/>
      <c r="Z488" s="5"/>
      <c r="AA488"/>
      <c r="AC488" s="373"/>
      <c r="AD488" s="54">
        <v>0.33263888888888898</v>
      </c>
      <c r="AK488" s="307"/>
      <c r="AL488" s="5">
        <v>10.9</v>
      </c>
      <c r="AM488" s="5">
        <v>92</v>
      </c>
      <c r="AN488" s="5">
        <v>9.6999999999999993</v>
      </c>
      <c r="AO488" s="5">
        <v>10.9</v>
      </c>
      <c r="AP488" s="5">
        <v>0</v>
      </c>
      <c r="AQ488" s="5">
        <v>2.2000000000000002</v>
      </c>
      <c r="AR488" s="5">
        <v>1026.3</v>
      </c>
      <c r="AS488" s="5">
        <v>0</v>
      </c>
      <c r="AT488" s="5">
        <v>0</v>
      </c>
      <c r="AU488" s="5">
        <v>0</v>
      </c>
      <c r="AV488" s="5">
        <v>2.9</v>
      </c>
      <c r="AW488" s="5">
        <v>3.4</v>
      </c>
      <c r="AX488">
        <v>232</v>
      </c>
      <c r="AY488">
        <v>1088</v>
      </c>
      <c r="AZ488">
        <v>11</v>
      </c>
      <c r="BA488">
        <v>11.1</v>
      </c>
      <c r="BB488" s="55">
        <v>0.33263888888889798</v>
      </c>
    </row>
    <row r="489" spans="2:54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4"/>
      <c r="T489" s="91">
        <f t="shared" si="12"/>
        <v>0</v>
      </c>
      <c r="U489" s="94">
        <f t="shared" si="16"/>
        <v>-4</v>
      </c>
      <c r="V489" s="90" t="str">
        <f t="shared" si="15"/>
        <v/>
      </c>
      <c r="W489" s="94" t="str">
        <f t="shared" si="13"/>
        <v/>
      </c>
      <c r="X489" s="91"/>
      <c r="Z489" s="5"/>
      <c r="AA489"/>
      <c r="AC489" s="373"/>
      <c r="AD489" s="54">
        <v>0.33333333333333298</v>
      </c>
      <c r="AK489" s="307"/>
      <c r="AL489" s="5">
        <v>10.9</v>
      </c>
      <c r="AM489" s="5">
        <v>92</v>
      </c>
      <c r="AN489" s="5">
        <v>9.6999999999999993</v>
      </c>
      <c r="AO489" s="5">
        <v>10.9</v>
      </c>
      <c r="AP489" s="5">
        <v>0</v>
      </c>
      <c r="AQ489" s="5">
        <v>0</v>
      </c>
      <c r="AR489" s="5">
        <v>1026.5</v>
      </c>
      <c r="AS489" s="5">
        <v>0</v>
      </c>
      <c r="AT489" s="5">
        <v>0</v>
      </c>
      <c r="AU489" s="5">
        <v>0</v>
      </c>
      <c r="AV489" s="5">
        <v>2.9</v>
      </c>
      <c r="AW489" s="5">
        <v>3.4</v>
      </c>
      <c r="AX489">
        <v>232</v>
      </c>
      <c r="AY489">
        <v>1088</v>
      </c>
      <c r="AZ489">
        <v>11</v>
      </c>
      <c r="BA489">
        <v>11.1</v>
      </c>
      <c r="BB489" s="55">
        <v>0.33333333333334297</v>
      </c>
    </row>
    <row r="490" spans="2:54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4"/>
      <c r="T490" s="91">
        <f t="shared" si="12"/>
        <v>0</v>
      </c>
      <c r="U490" s="94">
        <f t="shared" si="16"/>
        <v>-4</v>
      </c>
      <c r="V490" s="90" t="str">
        <f t="shared" si="15"/>
        <v/>
      </c>
      <c r="W490" s="94" t="str">
        <f t="shared" si="13"/>
        <v/>
      </c>
      <c r="X490" s="91"/>
      <c r="Z490" s="5"/>
      <c r="AA490"/>
      <c r="AC490" s="373"/>
      <c r="AD490" s="54">
        <v>0.33402777777777798</v>
      </c>
      <c r="AK490" s="307"/>
      <c r="AL490" s="5">
        <v>10.9</v>
      </c>
      <c r="AM490" s="5">
        <v>92</v>
      </c>
      <c r="AN490" s="5">
        <v>9.6999999999999993</v>
      </c>
      <c r="AO490" s="5">
        <v>10.9</v>
      </c>
      <c r="AP490" s="5">
        <v>0</v>
      </c>
      <c r="AQ490" s="5">
        <v>4</v>
      </c>
      <c r="AR490" s="5">
        <v>1026.3</v>
      </c>
      <c r="AS490" s="5">
        <v>0</v>
      </c>
      <c r="AT490" s="5">
        <v>0</v>
      </c>
      <c r="AU490" s="5">
        <v>0</v>
      </c>
      <c r="AV490" s="5">
        <v>2.9</v>
      </c>
      <c r="AW490" s="5">
        <v>3.4</v>
      </c>
      <c r="AX490">
        <v>232</v>
      </c>
      <c r="AY490">
        <v>1088</v>
      </c>
      <c r="AZ490">
        <v>11</v>
      </c>
      <c r="BA490">
        <v>11.1</v>
      </c>
      <c r="BB490" s="55">
        <v>0.33402777777778803</v>
      </c>
    </row>
    <row r="491" spans="2:54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4"/>
      <c r="T491" s="91">
        <f t="shared" si="12"/>
        <v>0</v>
      </c>
      <c r="U491" s="94">
        <f t="shared" si="16"/>
        <v>-4</v>
      </c>
      <c r="V491" s="90" t="str">
        <f t="shared" si="15"/>
        <v/>
      </c>
      <c r="W491" s="94" t="str">
        <f t="shared" si="13"/>
        <v/>
      </c>
      <c r="X491" s="91"/>
      <c r="Z491" s="5"/>
      <c r="AA491"/>
      <c r="AC491" s="373"/>
      <c r="AD491" s="54">
        <v>0.33472222222222198</v>
      </c>
      <c r="AK491" s="307"/>
      <c r="AL491" s="5">
        <v>10.9</v>
      </c>
      <c r="AM491" s="5">
        <v>92</v>
      </c>
      <c r="AN491" s="5">
        <v>9.6999999999999993</v>
      </c>
      <c r="AO491" s="5">
        <v>10.9</v>
      </c>
      <c r="AP491" s="5">
        <v>1.8</v>
      </c>
      <c r="AQ491" s="5">
        <v>3.2</v>
      </c>
      <c r="AR491" s="5">
        <v>1026.5</v>
      </c>
      <c r="AS491" s="5">
        <v>0</v>
      </c>
      <c r="AT491" s="5">
        <v>0</v>
      </c>
      <c r="AU491" s="5">
        <v>0</v>
      </c>
      <c r="AV491" s="5">
        <v>2.9</v>
      </c>
      <c r="AW491" s="5">
        <v>3.4</v>
      </c>
      <c r="AX491">
        <v>232</v>
      </c>
      <c r="AY491">
        <v>1088</v>
      </c>
      <c r="AZ491">
        <v>11</v>
      </c>
      <c r="BA491">
        <v>11.1</v>
      </c>
      <c r="BB491" s="55">
        <v>0.33472222222223302</v>
      </c>
    </row>
    <row r="492" spans="2:54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4"/>
      <c r="T492" s="91">
        <f t="shared" si="12"/>
        <v>0</v>
      </c>
      <c r="U492" s="94">
        <f>(T492-B492)-4</f>
        <v>-4</v>
      </c>
      <c r="V492" s="90" t="str">
        <f t="shared" si="15"/>
        <v/>
      </c>
      <c r="W492" s="94" t="str">
        <f t="shared" si="13"/>
        <v/>
      </c>
      <c r="X492" s="91"/>
      <c r="Z492" s="5"/>
      <c r="AA492"/>
      <c r="AC492" s="373"/>
      <c r="AD492" s="54">
        <v>0.33541666666666697</v>
      </c>
      <c r="AK492" s="307"/>
      <c r="AL492" s="5">
        <v>10.9</v>
      </c>
      <c r="AM492" s="5">
        <v>92</v>
      </c>
      <c r="AN492" s="5">
        <v>9.6999999999999993</v>
      </c>
      <c r="AO492" s="5">
        <v>10.9</v>
      </c>
      <c r="AP492" s="5">
        <v>0</v>
      </c>
      <c r="AQ492" s="5">
        <v>2.5</v>
      </c>
      <c r="AR492" s="5">
        <v>1026.5</v>
      </c>
      <c r="AS492" s="5">
        <v>0</v>
      </c>
      <c r="AT492" s="5">
        <v>0</v>
      </c>
      <c r="AU492" s="5">
        <v>0</v>
      </c>
      <c r="AV492" s="5">
        <v>2.9</v>
      </c>
      <c r="AW492" s="5">
        <v>3.4</v>
      </c>
      <c r="AX492">
        <v>232</v>
      </c>
      <c r="AY492">
        <v>1088</v>
      </c>
      <c r="AZ492">
        <v>11</v>
      </c>
      <c r="BA492">
        <v>11.1</v>
      </c>
      <c r="BB492" s="55">
        <v>0.33541666666667802</v>
      </c>
    </row>
    <row r="493" spans="2:54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4"/>
      <c r="T493" s="91">
        <f t="shared" si="12"/>
        <v>0</v>
      </c>
      <c r="U493" s="94">
        <f t="shared" si="16"/>
        <v>-4</v>
      </c>
      <c r="V493" s="90" t="str">
        <f t="shared" si="15"/>
        <v/>
      </c>
      <c r="W493" s="94" t="str">
        <f t="shared" si="13"/>
        <v/>
      </c>
      <c r="X493" s="91"/>
      <c r="Z493" s="5"/>
      <c r="AA493"/>
      <c r="AC493" s="373"/>
      <c r="AD493" s="54">
        <v>0.33611111111111103</v>
      </c>
      <c r="AK493" s="307"/>
      <c r="AL493" s="5">
        <v>10.9</v>
      </c>
      <c r="AM493" s="5">
        <v>92</v>
      </c>
      <c r="AN493" s="5">
        <v>9.6999999999999993</v>
      </c>
      <c r="AO493" s="5">
        <v>10.9</v>
      </c>
      <c r="AP493" s="5">
        <v>0</v>
      </c>
      <c r="AQ493" s="5">
        <v>2.9</v>
      </c>
      <c r="AR493" s="5">
        <v>1026.5</v>
      </c>
      <c r="AS493" s="5">
        <v>0</v>
      </c>
      <c r="AT493" s="5">
        <v>0</v>
      </c>
      <c r="AU493" s="5">
        <v>0</v>
      </c>
      <c r="AV493" s="5">
        <v>2.9</v>
      </c>
      <c r="AW493" s="5">
        <v>3.4</v>
      </c>
      <c r="AX493">
        <v>232</v>
      </c>
      <c r="AY493">
        <v>1088</v>
      </c>
      <c r="AZ493">
        <v>11</v>
      </c>
      <c r="BA493">
        <v>11.1</v>
      </c>
      <c r="BB493" s="55">
        <v>0.33611111111112302</v>
      </c>
    </row>
    <row r="494" spans="2:54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4"/>
      <c r="T494" s="91">
        <f t="shared" si="12"/>
        <v>0</v>
      </c>
      <c r="U494" s="94">
        <f t="shared" si="16"/>
        <v>-4</v>
      </c>
      <c r="V494" s="90" t="str">
        <f t="shared" si="15"/>
        <v/>
      </c>
      <c r="W494" s="94" t="str">
        <f t="shared" si="13"/>
        <v/>
      </c>
      <c r="X494" s="91"/>
      <c r="Z494" s="5"/>
      <c r="AA494"/>
      <c r="AC494" s="373"/>
      <c r="AD494" s="54">
        <v>0.33680555555555602</v>
      </c>
      <c r="AK494" s="307"/>
      <c r="AL494" s="5">
        <v>10.9</v>
      </c>
      <c r="AM494" s="5">
        <v>92</v>
      </c>
      <c r="AN494" s="5">
        <v>9.6999999999999993</v>
      </c>
      <c r="AO494" s="5">
        <v>10.9</v>
      </c>
      <c r="AP494" s="5">
        <v>0</v>
      </c>
      <c r="AQ494" s="5">
        <v>5.8</v>
      </c>
      <c r="AR494" s="5">
        <v>1026.4000000000001</v>
      </c>
      <c r="AS494" s="5">
        <v>0</v>
      </c>
      <c r="AT494" s="5">
        <v>0</v>
      </c>
      <c r="AU494" s="5">
        <v>0</v>
      </c>
      <c r="AV494" s="5">
        <v>2.9</v>
      </c>
      <c r="AW494" s="5">
        <v>3.4</v>
      </c>
      <c r="AX494">
        <v>232</v>
      </c>
      <c r="AY494">
        <v>1088</v>
      </c>
      <c r="AZ494">
        <v>11</v>
      </c>
      <c r="BA494">
        <v>11.1</v>
      </c>
      <c r="BB494" s="55">
        <v>0.33680555555556801</v>
      </c>
    </row>
    <row r="495" spans="2:54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4"/>
      <c r="T495" s="91">
        <f t="shared" si="12"/>
        <v>0</v>
      </c>
      <c r="U495" s="94">
        <f t="shared" si="16"/>
        <v>-4</v>
      </c>
      <c r="V495" s="90" t="str">
        <f t="shared" si="15"/>
        <v/>
      </c>
      <c r="W495" s="94" t="str">
        <f t="shared" si="13"/>
        <v/>
      </c>
      <c r="X495" s="91"/>
      <c r="Z495" s="5"/>
      <c r="AA495"/>
      <c r="AC495" s="373"/>
      <c r="AD495" s="54">
        <v>0.33750000000000002</v>
      </c>
      <c r="AK495" s="307"/>
      <c r="AL495" s="5">
        <v>10.9</v>
      </c>
      <c r="AM495" s="5">
        <v>92</v>
      </c>
      <c r="AN495" s="5">
        <v>9.6999999999999993</v>
      </c>
      <c r="AO495" s="5">
        <v>10.9</v>
      </c>
      <c r="AP495" s="5">
        <v>0</v>
      </c>
      <c r="AQ495" s="5">
        <v>2.9</v>
      </c>
      <c r="AR495" s="5">
        <v>1026.5</v>
      </c>
      <c r="AS495" s="5">
        <v>0</v>
      </c>
      <c r="AT495" s="5">
        <v>0</v>
      </c>
      <c r="AU495" s="5">
        <v>0</v>
      </c>
      <c r="AV495" s="5">
        <v>2.9</v>
      </c>
      <c r="AW495" s="5">
        <v>3.4</v>
      </c>
      <c r="AX495">
        <v>232</v>
      </c>
      <c r="AY495">
        <v>1088</v>
      </c>
      <c r="AZ495">
        <v>11</v>
      </c>
      <c r="BA495">
        <v>11.1</v>
      </c>
      <c r="BB495" s="55">
        <v>0.33750000000001301</v>
      </c>
    </row>
    <row r="496" spans="2:54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4"/>
      <c r="T496" s="91">
        <f t="shared" si="12"/>
        <v>0</v>
      </c>
      <c r="U496" s="94">
        <f t="shared" si="16"/>
        <v>-4</v>
      </c>
      <c r="V496" s="90" t="str">
        <f t="shared" si="15"/>
        <v/>
      </c>
      <c r="W496" s="94" t="str">
        <f t="shared" si="13"/>
        <v/>
      </c>
      <c r="X496" s="91"/>
      <c r="Z496" s="5"/>
      <c r="AA496"/>
      <c r="AC496" s="373"/>
      <c r="AD496" s="54">
        <v>0.33819444444444402</v>
      </c>
      <c r="AK496" s="307"/>
      <c r="AL496" s="5">
        <v>10.8</v>
      </c>
      <c r="AM496" s="5">
        <v>92</v>
      </c>
      <c r="AN496" s="5">
        <v>9.6</v>
      </c>
      <c r="AO496" s="5">
        <v>10.8</v>
      </c>
      <c r="AP496" s="5">
        <v>0</v>
      </c>
      <c r="AQ496" s="5">
        <v>2.2000000000000002</v>
      </c>
      <c r="AR496" s="5">
        <v>1026.3</v>
      </c>
      <c r="AS496" s="5">
        <v>0</v>
      </c>
      <c r="AT496" s="5">
        <v>0</v>
      </c>
      <c r="AU496" s="5">
        <v>0</v>
      </c>
      <c r="AV496" s="5">
        <v>2.9</v>
      </c>
      <c r="AW496" s="5">
        <v>3.4</v>
      </c>
      <c r="AX496">
        <v>232</v>
      </c>
      <c r="AY496">
        <v>1088</v>
      </c>
      <c r="AZ496">
        <v>11</v>
      </c>
      <c r="BA496">
        <v>11.1</v>
      </c>
      <c r="BB496" s="55">
        <v>0.33819444444445801</v>
      </c>
    </row>
    <row r="497" spans="2:54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4"/>
      <c r="T497" s="91">
        <f t="shared" si="12"/>
        <v>0</v>
      </c>
      <c r="U497" s="94">
        <f t="shared" si="16"/>
        <v>-4</v>
      </c>
      <c r="V497" s="90" t="str">
        <f t="shared" si="15"/>
        <v/>
      </c>
      <c r="W497" s="94" t="str">
        <f t="shared" si="13"/>
        <v/>
      </c>
      <c r="X497" s="91"/>
      <c r="Z497" s="5"/>
      <c r="AA497"/>
      <c r="AC497" s="373"/>
      <c r="AD497" s="54">
        <v>0.33888888888888902</v>
      </c>
      <c r="AK497" s="307"/>
      <c r="AL497" s="5">
        <v>10.8</v>
      </c>
      <c r="AM497" s="5">
        <v>92</v>
      </c>
      <c r="AN497" s="5">
        <v>9.6</v>
      </c>
      <c r="AO497" s="5">
        <v>10.8</v>
      </c>
      <c r="AP497" s="5">
        <v>0</v>
      </c>
      <c r="AQ497" s="5">
        <v>2.9</v>
      </c>
      <c r="AR497" s="5">
        <v>1026.5999999999999</v>
      </c>
      <c r="AS497" s="5">
        <v>0</v>
      </c>
      <c r="AT497" s="5">
        <v>0</v>
      </c>
      <c r="AU497" s="5">
        <v>0</v>
      </c>
      <c r="AV497" s="5">
        <v>2.9</v>
      </c>
      <c r="AW497" s="5">
        <v>3.4</v>
      </c>
      <c r="AX497">
        <v>232</v>
      </c>
      <c r="AY497">
        <v>1088</v>
      </c>
      <c r="AZ497">
        <v>11</v>
      </c>
      <c r="BA497">
        <v>11.1</v>
      </c>
      <c r="BB497" s="55">
        <v>0.33888888888890301</v>
      </c>
    </row>
    <row r="498" spans="2:54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4"/>
      <c r="T498" s="91">
        <f t="shared" ref="T498:T561" si="17">MAX($P498,$Q498)</f>
        <v>0</v>
      </c>
      <c r="U498" s="94">
        <f t="shared" si="16"/>
        <v>-4</v>
      </c>
      <c r="V498" s="90" t="str">
        <f t="shared" si="15"/>
        <v/>
      </c>
      <c r="W498" s="94" t="str">
        <f t="shared" ref="W498:W561" si="18">IF($T498&gt;$B498+2,1,"")</f>
        <v/>
      </c>
      <c r="X498" s="91"/>
      <c r="Z498" s="5"/>
      <c r="AA498"/>
      <c r="AC498" s="373"/>
      <c r="AD498" s="54">
        <v>0.33958333333333302</v>
      </c>
      <c r="AK498" s="307"/>
      <c r="AL498" s="5">
        <v>10.8</v>
      </c>
      <c r="AM498" s="5">
        <v>92</v>
      </c>
      <c r="AN498" s="5">
        <v>9.6</v>
      </c>
      <c r="AO498" s="5">
        <v>10.8</v>
      </c>
      <c r="AP498" s="5">
        <v>1.8</v>
      </c>
      <c r="AQ498" s="5">
        <v>2.5</v>
      </c>
      <c r="AR498" s="5">
        <v>1026.4000000000001</v>
      </c>
      <c r="AS498" s="5">
        <v>0</v>
      </c>
      <c r="AT498" s="5">
        <v>0</v>
      </c>
      <c r="AU498" s="5">
        <v>0</v>
      </c>
      <c r="AV498" s="5">
        <v>2.9</v>
      </c>
      <c r="AW498" s="5">
        <v>3.4</v>
      </c>
      <c r="AX498">
        <v>232</v>
      </c>
      <c r="AY498">
        <v>1088</v>
      </c>
      <c r="AZ498">
        <v>11</v>
      </c>
      <c r="BA498">
        <v>11.1</v>
      </c>
      <c r="BB498" s="55">
        <v>0.339583333333348</v>
      </c>
    </row>
    <row r="499" spans="2:54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4"/>
      <c r="T499" s="91">
        <f t="shared" si="17"/>
        <v>0</v>
      </c>
      <c r="U499" s="94">
        <f t="shared" si="16"/>
        <v>-4</v>
      </c>
      <c r="V499" s="90" t="str">
        <f t="shared" si="15"/>
        <v/>
      </c>
      <c r="W499" s="94" t="str">
        <f t="shared" si="18"/>
        <v/>
      </c>
      <c r="X499" s="91"/>
      <c r="Z499" s="5"/>
      <c r="AA499"/>
      <c r="AC499" s="373"/>
      <c r="AD499" s="54">
        <v>0.34027777777777801</v>
      </c>
      <c r="AK499" s="307"/>
      <c r="AL499" s="5">
        <v>10.8</v>
      </c>
      <c r="AM499" s="5">
        <v>92</v>
      </c>
      <c r="AN499" s="5">
        <v>9.6</v>
      </c>
      <c r="AO499" s="5">
        <v>10.8</v>
      </c>
      <c r="AP499" s="5">
        <v>2.2000000000000002</v>
      </c>
      <c r="AQ499" s="5">
        <v>3.6</v>
      </c>
      <c r="AR499" s="5">
        <v>1026.5</v>
      </c>
      <c r="AS499" s="5">
        <v>0</v>
      </c>
      <c r="AT499" s="5">
        <v>0</v>
      </c>
      <c r="AU499" s="5">
        <v>0</v>
      </c>
      <c r="AV499" s="5">
        <v>2.9</v>
      </c>
      <c r="AW499" s="5">
        <v>3.4</v>
      </c>
      <c r="AX499">
        <v>232</v>
      </c>
      <c r="AY499">
        <v>1088</v>
      </c>
      <c r="AZ499">
        <v>11</v>
      </c>
      <c r="BA499">
        <v>11.1</v>
      </c>
      <c r="BB499" s="55">
        <v>0.340277777777793</v>
      </c>
    </row>
    <row r="500" spans="2:54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4"/>
      <c r="T500" s="91">
        <f t="shared" si="17"/>
        <v>0</v>
      </c>
      <c r="U500" s="94">
        <f t="shared" si="16"/>
        <v>-4</v>
      </c>
      <c r="V500" s="90" t="str">
        <f t="shared" si="15"/>
        <v/>
      </c>
      <c r="W500" s="94" t="str">
        <f t="shared" si="18"/>
        <v/>
      </c>
      <c r="X500" s="91"/>
      <c r="Z500" s="5"/>
      <c r="AA500"/>
      <c r="AC500" s="373"/>
      <c r="AD500" s="54">
        <v>0.34097222222222201</v>
      </c>
      <c r="AK500" s="307"/>
      <c r="AL500" s="5">
        <v>10.8</v>
      </c>
      <c r="AM500" s="5">
        <v>92</v>
      </c>
      <c r="AN500" s="5">
        <v>9.6</v>
      </c>
      <c r="AO500" s="5">
        <v>10.8</v>
      </c>
      <c r="AP500" s="5">
        <v>4</v>
      </c>
      <c r="AQ500" s="5">
        <v>4.3</v>
      </c>
      <c r="AR500" s="5">
        <v>1026.5999999999999</v>
      </c>
      <c r="AS500" s="5">
        <v>0</v>
      </c>
      <c r="AT500" s="5">
        <v>0</v>
      </c>
      <c r="AU500" s="5">
        <v>0</v>
      </c>
      <c r="AV500" s="5">
        <v>2.9</v>
      </c>
      <c r="AW500" s="5">
        <v>3.4</v>
      </c>
      <c r="AX500">
        <v>232</v>
      </c>
      <c r="AY500">
        <v>1088</v>
      </c>
      <c r="AZ500">
        <v>11</v>
      </c>
      <c r="BA500">
        <v>11.1</v>
      </c>
      <c r="BB500" s="55">
        <v>0.340972222222238</v>
      </c>
    </row>
    <row r="501" spans="2:54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4"/>
      <c r="T501" s="91">
        <f t="shared" si="17"/>
        <v>0</v>
      </c>
      <c r="U501" s="94">
        <f t="shared" si="16"/>
        <v>-4</v>
      </c>
      <c r="V501" s="90" t="str">
        <f t="shared" si="15"/>
        <v/>
      </c>
      <c r="W501" s="94" t="str">
        <f t="shared" si="18"/>
        <v/>
      </c>
      <c r="X501" s="91"/>
      <c r="Z501" s="5"/>
      <c r="AA501"/>
      <c r="AC501" s="373"/>
      <c r="AD501" s="54">
        <v>0.34166666666666701</v>
      </c>
      <c r="AK501" s="307"/>
      <c r="AL501" s="5">
        <v>10.8</v>
      </c>
      <c r="AM501" s="5">
        <v>92</v>
      </c>
      <c r="AN501" s="5">
        <v>9.6</v>
      </c>
      <c r="AO501" s="5">
        <v>10.8</v>
      </c>
      <c r="AP501" s="5">
        <v>0</v>
      </c>
      <c r="AQ501" s="5">
        <v>0</v>
      </c>
      <c r="AR501" s="5">
        <v>1026.5</v>
      </c>
      <c r="AS501" s="5">
        <v>0</v>
      </c>
      <c r="AT501" s="5">
        <v>0</v>
      </c>
      <c r="AU501" s="5">
        <v>0</v>
      </c>
      <c r="AV501" s="5">
        <v>2.9</v>
      </c>
      <c r="AW501" s="5">
        <v>3.4</v>
      </c>
      <c r="AX501">
        <v>232</v>
      </c>
      <c r="AY501">
        <v>1088</v>
      </c>
      <c r="AZ501">
        <v>10.9</v>
      </c>
      <c r="BA501">
        <v>11.1</v>
      </c>
      <c r="BB501" s="55">
        <v>0.34166666666668299</v>
      </c>
    </row>
    <row r="502" spans="2:54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4"/>
      <c r="T502" s="91">
        <f t="shared" si="17"/>
        <v>0</v>
      </c>
      <c r="U502" s="94">
        <f t="shared" si="16"/>
        <v>-4</v>
      </c>
      <c r="V502" s="90" t="str">
        <f t="shared" si="15"/>
        <v/>
      </c>
      <c r="W502" s="94" t="str">
        <f t="shared" si="18"/>
        <v/>
      </c>
      <c r="X502" s="91"/>
      <c r="Z502" s="5"/>
      <c r="AA502"/>
      <c r="AC502" s="373"/>
      <c r="AD502" s="54">
        <v>0.34236111111111101</v>
      </c>
      <c r="AK502" s="307"/>
      <c r="AL502" s="5">
        <v>10.8</v>
      </c>
      <c r="AM502" s="5">
        <v>92</v>
      </c>
      <c r="AN502" s="5">
        <v>9.6</v>
      </c>
      <c r="AO502" s="5">
        <v>10.8</v>
      </c>
      <c r="AP502" s="5">
        <v>0</v>
      </c>
      <c r="AQ502" s="5">
        <v>3.2</v>
      </c>
      <c r="AR502" s="5">
        <v>1026.4000000000001</v>
      </c>
      <c r="AS502" s="5">
        <v>0</v>
      </c>
      <c r="AT502" s="5">
        <v>0</v>
      </c>
      <c r="AU502" s="5">
        <v>0</v>
      </c>
      <c r="AV502" s="5">
        <v>2.9</v>
      </c>
      <c r="AW502" s="5">
        <v>3.4</v>
      </c>
      <c r="AX502">
        <v>232</v>
      </c>
      <c r="AY502">
        <v>1088</v>
      </c>
      <c r="AZ502">
        <v>10.9</v>
      </c>
      <c r="BA502">
        <v>11</v>
      </c>
      <c r="BB502" s="55">
        <v>0.34236111111112799</v>
      </c>
    </row>
    <row r="503" spans="2:54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4"/>
      <c r="T503" s="91">
        <f t="shared" si="17"/>
        <v>0</v>
      </c>
      <c r="U503" s="94">
        <f t="shared" si="16"/>
        <v>-4</v>
      </c>
      <c r="V503" s="90" t="str">
        <f t="shared" si="15"/>
        <v/>
      </c>
      <c r="W503" s="94" t="str">
        <f t="shared" si="18"/>
        <v/>
      </c>
      <c r="X503" s="91"/>
      <c r="Z503" s="5"/>
      <c r="AA503"/>
      <c r="AC503" s="373"/>
      <c r="AD503" s="54">
        <v>0.343055555555556</v>
      </c>
      <c r="AK503" s="307"/>
      <c r="AL503" s="5">
        <v>10.8</v>
      </c>
      <c r="AM503" s="5">
        <v>92</v>
      </c>
      <c r="AN503" s="5">
        <v>9.6</v>
      </c>
      <c r="AO503" s="5">
        <v>10.8</v>
      </c>
      <c r="AP503" s="5">
        <v>2.9</v>
      </c>
      <c r="AQ503" s="5">
        <v>4</v>
      </c>
      <c r="AR503" s="5">
        <v>1026.5999999999999</v>
      </c>
      <c r="AS503" s="5">
        <v>0</v>
      </c>
      <c r="AT503" s="5">
        <v>0</v>
      </c>
      <c r="AU503" s="5">
        <v>0</v>
      </c>
      <c r="AV503" s="5">
        <v>2.9</v>
      </c>
      <c r="AW503" s="5">
        <v>3.4</v>
      </c>
      <c r="AX503">
        <v>232</v>
      </c>
      <c r="AY503">
        <v>1088</v>
      </c>
      <c r="AZ503">
        <v>10.9</v>
      </c>
      <c r="BA503">
        <v>11</v>
      </c>
      <c r="BB503" s="55">
        <v>0.34305555555557299</v>
      </c>
    </row>
    <row r="504" spans="2:54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4"/>
      <c r="T504" s="91">
        <f t="shared" si="17"/>
        <v>0</v>
      </c>
      <c r="U504" s="94">
        <f t="shared" si="16"/>
        <v>-4</v>
      </c>
      <c r="V504" s="90" t="str">
        <f t="shared" si="15"/>
        <v/>
      </c>
      <c r="W504" s="94" t="str">
        <f t="shared" si="18"/>
        <v/>
      </c>
      <c r="X504" s="91"/>
      <c r="Z504" s="5"/>
      <c r="AA504"/>
      <c r="AC504" s="373"/>
      <c r="AD504" s="54">
        <v>0.34375</v>
      </c>
      <c r="AK504" s="307"/>
      <c r="AL504" s="5">
        <v>10.8</v>
      </c>
      <c r="AM504" s="5">
        <v>92</v>
      </c>
      <c r="AN504" s="5">
        <v>9.6</v>
      </c>
      <c r="AO504" s="5">
        <v>10.8</v>
      </c>
      <c r="AP504" s="5">
        <v>4.7</v>
      </c>
      <c r="AQ504" s="5">
        <v>4.7</v>
      </c>
      <c r="AR504" s="5">
        <v>1026.5999999999999</v>
      </c>
      <c r="AS504" s="5">
        <v>0</v>
      </c>
      <c r="AT504" s="5">
        <v>0</v>
      </c>
      <c r="AU504" s="5">
        <v>0</v>
      </c>
      <c r="AV504" s="5">
        <v>2.9</v>
      </c>
      <c r="AW504" s="5">
        <v>3.4</v>
      </c>
      <c r="AX504">
        <v>232</v>
      </c>
      <c r="AY504">
        <v>1088</v>
      </c>
      <c r="AZ504">
        <v>10.9</v>
      </c>
      <c r="BA504">
        <v>11</v>
      </c>
      <c r="BB504" s="55">
        <v>0.34375000000001799</v>
      </c>
    </row>
    <row r="505" spans="2:54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4"/>
      <c r="T505" s="91">
        <f t="shared" si="17"/>
        <v>0</v>
      </c>
      <c r="U505" s="94">
        <f t="shared" si="16"/>
        <v>-4</v>
      </c>
      <c r="V505" s="90" t="str">
        <f t="shared" si="15"/>
        <v/>
      </c>
      <c r="W505" s="94" t="str">
        <f t="shared" si="18"/>
        <v/>
      </c>
      <c r="X505" s="91"/>
      <c r="Z505" s="5"/>
      <c r="AA505"/>
      <c r="AC505" s="373"/>
      <c r="AD505" s="54">
        <v>0.344444444444444</v>
      </c>
      <c r="AK505" s="307"/>
      <c r="AL505" s="5">
        <v>10.8</v>
      </c>
      <c r="AM505" s="5">
        <v>92</v>
      </c>
      <c r="AN505" s="5">
        <v>9.6</v>
      </c>
      <c r="AO505" s="5">
        <v>10.8</v>
      </c>
      <c r="AP505" s="5">
        <v>5</v>
      </c>
      <c r="AQ505" s="5">
        <v>5</v>
      </c>
      <c r="AR505" s="5">
        <v>1026.5</v>
      </c>
      <c r="AS505" s="5">
        <v>0</v>
      </c>
      <c r="AT505" s="5">
        <v>0</v>
      </c>
      <c r="AU505" s="5">
        <v>0</v>
      </c>
      <c r="AV505" s="5">
        <v>2.9</v>
      </c>
      <c r="AW505" s="5">
        <v>3.4</v>
      </c>
      <c r="AX505">
        <v>232</v>
      </c>
      <c r="AY505">
        <v>1088</v>
      </c>
      <c r="AZ505">
        <v>10.9</v>
      </c>
      <c r="BA505">
        <v>11</v>
      </c>
      <c r="BB505" s="55">
        <v>0.34444444444446298</v>
      </c>
    </row>
    <row r="506" spans="2:54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4"/>
      <c r="T506" s="91">
        <f t="shared" si="17"/>
        <v>0</v>
      </c>
      <c r="U506" s="94">
        <f t="shared" si="16"/>
        <v>-4</v>
      </c>
      <c r="V506" s="90" t="str">
        <f t="shared" si="15"/>
        <v/>
      </c>
      <c r="W506" s="94" t="str">
        <f t="shared" si="18"/>
        <v/>
      </c>
      <c r="X506" s="91"/>
      <c r="Z506" s="5"/>
      <c r="AA506"/>
      <c r="AC506" s="373"/>
      <c r="AD506" s="54">
        <v>0.34513888888888899</v>
      </c>
      <c r="AK506" s="307"/>
      <c r="AL506" s="5">
        <v>10.8</v>
      </c>
      <c r="AM506" s="5">
        <v>92</v>
      </c>
      <c r="AN506" s="5">
        <v>9.6</v>
      </c>
      <c r="AO506" s="5">
        <v>10.8</v>
      </c>
      <c r="AP506" s="5">
        <v>0</v>
      </c>
      <c r="AQ506" s="5">
        <v>0</v>
      </c>
      <c r="AR506" s="5">
        <v>1026.8</v>
      </c>
      <c r="AS506" s="5">
        <v>0</v>
      </c>
      <c r="AT506" s="5">
        <v>0</v>
      </c>
      <c r="AU506" s="5">
        <v>0</v>
      </c>
      <c r="AV506" s="5">
        <v>2.9</v>
      </c>
      <c r="AW506" s="5">
        <v>3.4</v>
      </c>
      <c r="AX506">
        <v>232</v>
      </c>
      <c r="AY506">
        <v>1088</v>
      </c>
      <c r="AZ506">
        <v>10.9</v>
      </c>
      <c r="BA506">
        <v>11</v>
      </c>
      <c r="BB506" s="55">
        <v>0.34513888888890798</v>
      </c>
    </row>
    <row r="507" spans="2:54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4"/>
      <c r="T507" s="91">
        <f t="shared" si="17"/>
        <v>0</v>
      </c>
      <c r="U507" s="94">
        <f t="shared" si="16"/>
        <v>-4</v>
      </c>
      <c r="V507" s="90" t="str">
        <f t="shared" si="15"/>
        <v/>
      </c>
      <c r="W507" s="94" t="str">
        <f t="shared" si="18"/>
        <v/>
      </c>
      <c r="X507" s="91"/>
      <c r="Z507" s="5"/>
      <c r="AA507"/>
      <c r="AC507" s="373"/>
      <c r="AD507" s="54">
        <v>0.34583333333333299</v>
      </c>
      <c r="AK507" s="307"/>
      <c r="AL507" s="5">
        <v>10.8</v>
      </c>
      <c r="AM507" s="5">
        <v>92</v>
      </c>
      <c r="AN507" s="5">
        <v>9.6</v>
      </c>
      <c r="AO507" s="5">
        <v>10.8</v>
      </c>
      <c r="AP507" s="5">
        <v>1.8</v>
      </c>
      <c r="AQ507" s="5">
        <v>3.6</v>
      </c>
      <c r="AR507" s="5">
        <v>1026.5</v>
      </c>
      <c r="AS507" s="5">
        <v>0</v>
      </c>
      <c r="AT507" s="5">
        <v>0</v>
      </c>
      <c r="AU507" s="5">
        <v>0</v>
      </c>
      <c r="AV507" s="5">
        <v>2.9</v>
      </c>
      <c r="AW507" s="5">
        <v>3.4</v>
      </c>
      <c r="AX507">
        <v>232</v>
      </c>
      <c r="AY507">
        <v>1088</v>
      </c>
      <c r="AZ507">
        <v>10.9</v>
      </c>
      <c r="BA507">
        <v>11</v>
      </c>
      <c r="BB507" s="55">
        <v>0.34583333333335298</v>
      </c>
    </row>
    <row r="508" spans="2:54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4"/>
      <c r="T508" s="91">
        <f t="shared" si="17"/>
        <v>0</v>
      </c>
      <c r="U508" s="94">
        <f t="shared" si="16"/>
        <v>-4</v>
      </c>
      <c r="V508" s="90" t="str">
        <f t="shared" si="15"/>
        <v/>
      </c>
      <c r="W508" s="94" t="str">
        <f t="shared" si="18"/>
        <v/>
      </c>
      <c r="X508" s="91"/>
      <c r="Z508" s="5"/>
      <c r="AA508"/>
      <c r="AC508" s="373"/>
      <c r="AD508" s="54">
        <v>0.34652777777777799</v>
      </c>
      <c r="AK508" s="307"/>
      <c r="AL508" s="5">
        <v>10.8</v>
      </c>
      <c r="AM508" s="5">
        <v>92</v>
      </c>
      <c r="AN508" s="5">
        <v>9.6</v>
      </c>
      <c r="AO508" s="5">
        <v>10.8</v>
      </c>
      <c r="AP508" s="5">
        <v>0</v>
      </c>
      <c r="AQ508" s="5">
        <v>3.2</v>
      </c>
      <c r="AR508" s="5">
        <v>1026.5999999999999</v>
      </c>
      <c r="AS508" s="5">
        <v>0</v>
      </c>
      <c r="AT508" s="5">
        <v>0</v>
      </c>
      <c r="AU508" s="5">
        <v>0</v>
      </c>
      <c r="AV508" s="5">
        <v>2.9</v>
      </c>
      <c r="AW508" s="5">
        <v>3.4</v>
      </c>
      <c r="AX508">
        <v>232</v>
      </c>
      <c r="AY508">
        <v>1088</v>
      </c>
      <c r="AZ508">
        <v>10.9</v>
      </c>
      <c r="BA508">
        <v>11</v>
      </c>
      <c r="BB508" s="55">
        <v>0.34652777777779797</v>
      </c>
    </row>
    <row r="509" spans="2:54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4"/>
      <c r="T509" s="91">
        <f t="shared" si="17"/>
        <v>0</v>
      </c>
      <c r="U509" s="94">
        <f t="shared" si="16"/>
        <v>-4</v>
      </c>
      <c r="V509" s="90" t="str">
        <f t="shared" si="15"/>
        <v/>
      </c>
      <c r="W509" s="94" t="str">
        <f t="shared" si="18"/>
        <v/>
      </c>
      <c r="X509" s="91"/>
      <c r="Z509" s="5"/>
      <c r="AA509"/>
      <c r="AC509" s="373"/>
      <c r="AD509" s="54">
        <v>0.34722222222222199</v>
      </c>
      <c r="AK509" s="307"/>
      <c r="AL509" s="5">
        <v>10.8</v>
      </c>
      <c r="AM509" s="5">
        <v>92</v>
      </c>
      <c r="AN509" s="5">
        <v>9.6</v>
      </c>
      <c r="AO509" s="5">
        <v>10.8</v>
      </c>
      <c r="AP509" s="5">
        <v>2.2000000000000002</v>
      </c>
      <c r="AQ509" s="5">
        <v>4</v>
      </c>
      <c r="AR509" s="5">
        <v>1026.5999999999999</v>
      </c>
      <c r="AS509" s="5">
        <v>0</v>
      </c>
      <c r="AT509" s="5">
        <v>0</v>
      </c>
      <c r="AU509" s="5">
        <v>0</v>
      </c>
      <c r="AV509" s="5">
        <v>2.9</v>
      </c>
      <c r="AW509" s="5">
        <v>3.4</v>
      </c>
      <c r="AX509">
        <v>232</v>
      </c>
      <c r="AY509">
        <v>1088</v>
      </c>
      <c r="AZ509">
        <v>10.8</v>
      </c>
      <c r="BA509">
        <v>11</v>
      </c>
      <c r="BB509" s="55">
        <v>0.34722222222224303</v>
      </c>
    </row>
    <row r="510" spans="2:54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4"/>
      <c r="T510" s="91">
        <f t="shared" si="17"/>
        <v>0</v>
      </c>
      <c r="U510" s="94">
        <f t="shared" si="16"/>
        <v>-4</v>
      </c>
      <c r="V510" s="90" t="str">
        <f t="shared" si="15"/>
        <v/>
      </c>
      <c r="W510" s="94" t="str">
        <f t="shared" si="18"/>
        <v/>
      </c>
      <c r="X510" s="91"/>
      <c r="Z510" s="5"/>
      <c r="AA510"/>
      <c r="AC510" s="373"/>
      <c r="AD510" s="54">
        <v>0.34791666666666698</v>
      </c>
      <c r="AK510" s="307"/>
      <c r="AL510" s="5">
        <v>10.8</v>
      </c>
      <c r="AM510" s="5">
        <v>92</v>
      </c>
      <c r="AN510" s="5">
        <v>9.6</v>
      </c>
      <c r="AO510" s="5">
        <v>10.8</v>
      </c>
      <c r="AP510" s="5">
        <v>2.2000000000000002</v>
      </c>
      <c r="AQ510" s="5">
        <v>3.6</v>
      </c>
      <c r="AR510" s="5">
        <v>1026.5999999999999</v>
      </c>
      <c r="AS510" s="5">
        <v>10</v>
      </c>
      <c r="AT510" s="5">
        <v>0</v>
      </c>
      <c r="AU510" s="5">
        <v>0</v>
      </c>
      <c r="AV510" s="5">
        <v>2.9</v>
      </c>
      <c r="AW510" s="5">
        <v>3.4</v>
      </c>
      <c r="AX510">
        <v>232</v>
      </c>
      <c r="AY510">
        <v>1088</v>
      </c>
      <c r="AZ510">
        <v>10.8</v>
      </c>
      <c r="BA510">
        <v>11</v>
      </c>
      <c r="BB510" s="55">
        <v>0.34791666666668802</v>
      </c>
    </row>
    <row r="511" spans="2:54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4"/>
      <c r="T511" s="91">
        <f t="shared" si="17"/>
        <v>0</v>
      </c>
      <c r="U511" s="94">
        <f t="shared" si="16"/>
        <v>-4</v>
      </c>
      <c r="V511" s="90" t="str">
        <f t="shared" si="15"/>
        <v/>
      </c>
      <c r="W511" s="94" t="str">
        <f t="shared" si="18"/>
        <v/>
      </c>
      <c r="X511" s="91"/>
      <c r="Z511" s="5"/>
      <c r="AA511"/>
      <c r="AC511" s="373"/>
      <c r="AD511" s="54">
        <v>0.34861111111111098</v>
      </c>
      <c r="AK511" s="307"/>
      <c r="AL511" s="5">
        <v>10.8</v>
      </c>
      <c r="AM511" s="5">
        <v>92</v>
      </c>
      <c r="AN511" s="5">
        <v>9.6</v>
      </c>
      <c r="AO511" s="5">
        <v>10.8</v>
      </c>
      <c r="AP511" s="5">
        <v>2.2000000000000002</v>
      </c>
      <c r="AQ511" s="5">
        <v>2.2000000000000002</v>
      </c>
      <c r="AR511" s="5">
        <v>1026.7</v>
      </c>
      <c r="AS511" s="5">
        <v>10</v>
      </c>
      <c r="AT511" s="5">
        <v>0</v>
      </c>
      <c r="AU511" s="5">
        <v>0</v>
      </c>
      <c r="AV511" s="5">
        <v>2.9</v>
      </c>
      <c r="AW511" s="5">
        <v>3.4</v>
      </c>
      <c r="AX511">
        <v>232</v>
      </c>
      <c r="AY511">
        <v>1088</v>
      </c>
      <c r="AZ511">
        <v>10.9</v>
      </c>
      <c r="BA511">
        <v>11</v>
      </c>
      <c r="BB511" s="55">
        <v>0.34861111111113302</v>
      </c>
    </row>
    <row r="512" spans="2:54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4"/>
      <c r="T512" s="91">
        <f t="shared" si="17"/>
        <v>0</v>
      </c>
      <c r="U512" s="94">
        <f t="shared" si="16"/>
        <v>-4</v>
      </c>
      <c r="V512" s="90" t="str">
        <f t="shared" si="15"/>
        <v/>
      </c>
      <c r="W512" s="94" t="str">
        <f t="shared" si="18"/>
        <v/>
      </c>
      <c r="X512" s="91"/>
      <c r="Z512" s="5"/>
      <c r="AA512"/>
      <c r="AC512" s="373"/>
      <c r="AD512" s="54">
        <v>0.34930555555555598</v>
      </c>
      <c r="AK512" s="307"/>
      <c r="AL512" s="5">
        <v>10.8</v>
      </c>
      <c r="AM512" s="5">
        <v>92</v>
      </c>
      <c r="AN512" s="5">
        <v>9.6</v>
      </c>
      <c r="AO512" s="5">
        <v>10.8</v>
      </c>
      <c r="AP512" s="5">
        <v>3.6</v>
      </c>
      <c r="AQ512" s="5">
        <v>3.6</v>
      </c>
      <c r="AR512" s="5">
        <v>1026.5999999999999</v>
      </c>
      <c r="AS512" s="5">
        <v>10</v>
      </c>
      <c r="AT512" s="5">
        <v>0</v>
      </c>
      <c r="AU512" s="5">
        <v>0</v>
      </c>
      <c r="AV512" s="5">
        <v>2.9</v>
      </c>
      <c r="AW512" s="5">
        <v>3.4</v>
      </c>
      <c r="AX512">
        <v>232</v>
      </c>
      <c r="AY512">
        <v>1088</v>
      </c>
      <c r="AZ512">
        <v>10.8</v>
      </c>
      <c r="BA512">
        <v>11</v>
      </c>
      <c r="BB512" s="55">
        <v>0.34930555555557802</v>
      </c>
    </row>
    <row r="513" spans="2:54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4"/>
      <c r="T513" s="91">
        <f t="shared" si="17"/>
        <v>0</v>
      </c>
      <c r="U513" s="94">
        <f t="shared" si="16"/>
        <v>-4</v>
      </c>
      <c r="V513" s="90" t="str">
        <f t="shared" si="15"/>
        <v/>
      </c>
      <c r="W513" s="94" t="str">
        <f t="shared" si="18"/>
        <v/>
      </c>
      <c r="X513" s="91"/>
      <c r="Z513" s="5"/>
      <c r="AA513"/>
      <c r="AC513" s="373"/>
      <c r="AD513" s="54">
        <v>0.35</v>
      </c>
      <c r="AK513" s="307"/>
      <c r="AL513" s="5">
        <v>10.8</v>
      </c>
      <c r="AM513" s="5">
        <v>92</v>
      </c>
      <c r="AN513" s="5">
        <v>9.6</v>
      </c>
      <c r="AO513" s="5">
        <v>10.8</v>
      </c>
      <c r="AP513" s="5">
        <v>2.9</v>
      </c>
      <c r="AQ513" s="5">
        <v>4.7</v>
      </c>
      <c r="AR513" s="5">
        <v>1026.7</v>
      </c>
      <c r="AS513" s="5">
        <v>10</v>
      </c>
      <c r="AT513" s="5">
        <v>0</v>
      </c>
      <c r="AU513" s="5">
        <v>0</v>
      </c>
      <c r="AV513" s="5">
        <v>2.9</v>
      </c>
      <c r="AW513" s="5">
        <v>3.4</v>
      </c>
      <c r="AX513">
        <v>232</v>
      </c>
      <c r="AY513">
        <v>1088</v>
      </c>
      <c r="AZ513">
        <v>10.8</v>
      </c>
      <c r="BA513">
        <v>10.9</v>
      </c>
      <c r="BB513" s="55">
        <v>0.35000000000002301</v>
      </c>
    </row>
    <row r="514" spans="2:54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4"/>
      <c r="T514" s="91">
        <f t="shared" si="17"/>
        <v>0</v>
      </c>
      <c r="U514" s="94">
        <f t="shared" si="16"/>
        <v>-4</v>
      </c>
      <c r="V514" s="90" t="str">
        <f t="shared" si="15"/>
        <v/>
      </c>
      <c r="W514" s="94" t="str">
        <f t="shared" si="18"/>
        <v/>
      </c>
      <c r="X514" s="91"/>
      <c r="Z514" s="5"/>
      <c r="AA514"/>
      <c r="AC514" s="373"/>
      <c r="AD514" s="54">
        <v>0.35069444444444398</v>
      </c>
      <c r="AK514" s="307"/>
      <c r="AL514" s="5">
        <v>10.8</v>
      </c>
      <c r="AM514" s="5">
        <v>92</v>
      </c>
      <c r="AN514" s="5">
        <v>9.6</v>
      </c>
      <c r="AO514" s="5">
        <v>10.8</v>
      </c>
      <c r="AP514" s="5">
        <v>2.9</v>
      </c>
      <c r="AQ514" s="5">
        <v>2.9</v>
      </c>
      <c r="AR514" s="5">
        <v>1026.7</v>
      </c>
      <c r="AS514" s="5">
        <v>20</v>
      </c>
      <c r="AT514" s="5">
        <v>0</v>
      </c>
      <c r="AU514" s="5">
        <v>0</v>
      </c>
      <c r="AV514" s="5">
        <v>2.9</v>
      </c>
      <c r="AW514" s="5">
        <v>3.4</v>
      </c>
      <c r="AX514">
        <v>232</v>
      </c>
      <c r="AY514">
        <v>1088</v>
      </c>
      <c r="AZ514">
        <v>10.8</v>
      </c>
      <c r="BA514">
        <v>10.9</v>
      </c>
      <c r="BB514" s="55">
        <v>0.35069444444446801</v>
      </c>
    </row>
    <row r="515" spans="2:54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4"/>
      <c r="T515" s="91">
        <f t="shared" si="17"/>
        <v>0</v>
      </c>
      <c r="U515" s="94">
        <f t="shared" si="16"/>
        <v>-4</v>
      </c>
      <c r="V515" s="90" t="str">
        <f t="shared" si="15"/>
        <v/>
      </c>
      <c r="W515" s="94" t="str">
        <f t="shared" si="18"/>
        <v/>
      </c>
      <c r="X515" s="91"/>
      <c r="Z515" s="5"/>
      <c r="AA515"/>
      <c r="AC515" s="373"/>
      <c r="AD515" s="54">
        <v>0.35138888888888897</v>
      </c>
      <c r="AK515" s="307"/>
      <c r="AL515" s="5">
        <v>10.8</v>
      </c>
      <c r="AM515" s="5">
        <v>92</v>
      </c>
      <c r="AN515" s="5">
        <v>9.6</v>
      </c>
      <c r="AO515" s="5">
        <v>10.8</v>
      </c>
      <c r="AP515" s="5">
        <v>4.3</v>
      </c>
      <c r="AQ515" s="5">
        <v>4.3</v>
      </c>
      <c r="AR515" s="5">
        <v>1026.7</v>
      </c>
      <c r="AS515" s="5">
        <v>20</v>
      </c>
      <c r="AT515" s="5">
        <v>0</v>
      </c>
      <c r="AU515" s="5">
        <v>0</v>
      </c>
      <c r="AV515" s="5">
        <v>2.9</v>
      </c>
      <c r="AW515" s="5">
        <v>3.4</v>
      </c>
      <c r="AX515">
        <v>232</v>
      </c>
      <c r="AY515">
        <v>1088</v>
      </c>
      <c r="AZ515">
        <v>10.8</v>
      </c>
      <c r="BA515">
        <v>10.9</v>
      </c>
      <c r="BB515" s="55">
        <v>0.35138888888891301</v>
      </c>
    </row>
    <row r="516" spans="2:54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4"/>
      <c r="T516" s="91">
        <f t="shared" si="17"/>
        <v>0</v>
      </c>
      <c r="U516" s="94">
        <f t="shared" si="16"/>
        <v>-4</v>
      </c>
      <c r="V516" s="90" t="str">
        <f t="shared" si="15"/>
        <v/>
      </c>
      <c r="W516" s="94" t="str">
        <f t="shared" si="18"/>
        <v/>
      </c>
      <c r="X516" s="91"/>
      <c r="Z516" s="5"/>
      <c r="AA516"/>
      <c r="AC516" s="373"/>
      <c r="AD516" s="54">
        <v>0.35208333333333303</v>
      </c>
      <c r="AK516" s="307"/>
      <c r="AL516" s="5">
        <v>10.8</v>
      </c>
      <c r="AM516" s="5">
        <v>92</v>
      </c>
      <c r="AN516" s="5">
        <v>9.6</v>
      </c>
      <c r="AO516" s="5">
        <v>10.8</v>
      </c>
      <c r="AP516" s="5">
        <v>3.2</v>
      </c>
      <c r="AQ516" s="5">
        <v>3.2</v>
      </c>
      <c r="AR516" s="5">
        <v>1026.5999999999999</v>
      </c>
      <c r="AS516" s="5">
        <v>20</v>
      </c>
      <c r="AT516" s="5">
        <v>0</v>
      </c>
      <c r="AU516" s="5">
        <v>0</v>
      </c>
      <c r="AV516" s="5">
        <v>2.9</v>
      </c>
      <c r="AW516" s="5">
        <v>3.4</v>
      </c>
      <c r="AX516">
        <v>232</v>
      </c>
      <c r="AY516">
        <v>1088</v>
      </c>
      <c r="AZ516">
        <v>10.8</v>
      </c>
      <c r="BA516">
        <v>10.9</v>
      </c>
      <c r="BB516" s="55">
        <v>0.35208333333335801</v>
      </c>
    </row>
    <row r="517" spans="2:54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4"/>
      <c r="T517" s="91">
        <f t="shared" si="17"/>
        <v>0</v>
      </c>
      <c r="U517" s="94">
        <f t="shared" si="16"/>
        <v>-4</v>
      </c>
      <c r="V517" s="90" t="str">
        <f t="shared" si="15"/>
        <v/>
      </c>
      <c r="W517" s="94" t="str">
        <f t="shared" si="18"/>
        <v/>
      </c>
      <c r="X517" s="91"/>
      <c r="Z517" s="5"/>
      <c r="AA517"/>
      <c r="AC517" s="373"/>
      <c r="AD517" s="54">
        <v>0.35277777777777802</v>
      </c>
      <c r="AK517" s="307"/>
      <c r="AL517" s="5">
        <v>10.8</v>
      </c>
      <c r="AM517" s="5">
        <v>92</v>
      </c>
      <c r="AN517" s="5">
        <v>9.6</v>
      </c>
      <c r="AO517" s="5">
        <v>10.8</v>
      </c>
      <c r="AP517" s="5">
        <v>2.5</v>
      </c>
      <c r="AQ517" s="5">
        <v>3.2</v>
      </c>
      <c r="AR517" s="5">
        <v>1026.5999999999999</v>
      </c>
      <c r="AS517" s="5">
        <v>30</v>
      </c>
      <c r="AT517" s="5">
        <v>0</v>
      </c>
      <c r="AU517" s="5">
        <v>0</v>
      </c>
      <c r="AV517" s="5">
        <v>2.9</v>
      </c>
      <c r="AW517" s="5">
        <v>3.4</v>
      </c>
      <c r="AX517">
        <v>232</v>
      </c>
      <c r="AY517">
        <v>1088</v>
      </c>
      <c r="AZ517">
        <v>10.8</v>
      </c>
      <c r="BA517">
        <v>10.9</v>
      </c>
      <c r="BB517" s="55">
        <v>0.352777777777803</v>
      </c>
    </row>
    <row r="518" spans="2:54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4"/>
      <c r="T518" s="91">
        <f t="shared" si="17"/>
        <v>0</v>
      </c>
      <c r="U518" s="94">
        <f t="shared" si="16"/>
        <v>-4</v>
      </c>
      <c r="V518" s="90" t="str">
        <f t="shared" si="15"/>
        <v/>
      </c>
      <c r="W518" s="94" t="str">
        <f t="shared" si="18"/>
        <v/>
      </c>
      <c r="X518" s="91"/>
      <c r="Z518" s="5"/>
      <c r="AA518"/>
      <c r="AC518" s="373"/>
      <c r="AD518" s="54">
        <v>0.35347222222222202</v>
      </c>
      <c r="AK518" s="307"/>
      <c r="AL518" s="5">
        <v>10.8</v>
      </c>
      <c r="AM518" s="5">
        <v>92</v>
      </c>
      <c r="AN518" s="5">
        <v>9.6</v>
      </c>
      <c r="AO518" s="5">
        <v>10.8</v>
      </c>
      <c r="AP518" s="5">
        <v>2.2000000000000002</v>
      </c>
      <c r="AQ518" s="5">
        <v>3.2</v>
      </c>
      <c r="AR518" s="5">
        <v>1026.7</v>
      </c>
      <c r="AS518" s="5">
        <v>40</v>
      </c>
      <c r="AT518" s="5">
        <v>0</v>
      </c>
      <c r="AU518" s="5">
        <v>0</v>
      </c>
      <c r="AV518" s="5">
        <v>2.9</v>
      </c>
      <c r="AW518" s="5">
        <v>3.4</v>
      </c>
      <c r="AX518">
        <v>232</v>
      </c>
      <c r="AY518">
        <v>1088</v>
      </c>
      <c r="AZ518">
        <v>10.8</v>
      </c>
      <c r="BA518">
        <v>10.9</v>
      </c>
      <c r="BB518" s="55">
        <v>0.353472222222248</v>
      </c>
    </row>
    <row r="519" spans="2:54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4"/>
      <c r="T519" s="91">
        <f t="shared" si="17"/>
        <v>0</v>
      </c>
      <c r="U519" s="94">
        <f t="shared" si="16"/>
        <v>-4</v>
      </c>
      <c r="V519" s="90" t="str">
        <f t="shared" si="15"/>
        <v/>
      </c>
      <c r="W519" s="94" t="str">
        <f t="shared" si="18"/>
        <v/>
      </c>
      <c r="X519" s="91"/>
      <c r="Z519" s="5"/>
      <c r="AA519"/>
      <c r="AC519" s="373"/>
      <c r="AD519" s="54">
        <v>0.35416666666666702</v>
      </c>
      <c r="AK519" s="307"/>
      <c r="AL519" s="5">
        <v>10.8</v>
      </c>
      <c r="AM519" s="5">
        <v>92</v>
      </c>
      <c r="AN519" s="5">
        <v>9.6</v>
      </c>
      <c r="AO519" s="5">
        <v>10.8</v>
      </c>
      <c r="AP519" s="5">
        <v>4</v>
      </c>
      <c r="AQ519" s="5">
        <v>4</v>
      </c>
      <c r="AR519" s="5">
        <v>1026.5999999999999</v>
      </c>
      <c r="AS519" s="5">
        <v>40</v>
      </c>
      <c r="AT519" s="5">
        <v>0</v>
      </c>
      <c r="AU519" s="5">
        <v>0</v>
      </c>
      <c r="AV519" s="5">
        <v>2.9</v>
      </c>
      <c r="AW519" s="5">
        <v>3.4</v>
      </c>
      <c r="AX519">
        <v>232</v>
      </c>
      <c r="AY519">
        <v>1088</v>
      </c>
      <c r="AZ519">
        <v>10.8</v>
      </c>
      <c r="BA519">
        <v>10.9</v>
      </c>
      <c r="BB519" s="55">
        <v>0.354166666666693</v>
      </c>
    </row>
    <row r="520" spans="2:54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4"/>
      <c r="T520" s="91">
        <f t="shared" si="17"/>
        <v>0</v>
      </c>
      <c r="U520" s="94">
        <f t="shared" si="16"/>
        <v>-4</v>
      </c>
      <c r="V520" s="90" t="str">
        <f t="shared" si="15"/>
        <v/>
      </c>
      <c r="W520" s="94" t="str">
        <f t="shared" si="18"/>
        <v/>
      </c>
      <c r="X520" s="91"/>
      <c r="Z520" s="5"/>
      <c r="AA520"/>
      <c r="AC520" s="373"/>
      <c r="AD520" s="54">
        <v>0.35486111111111102</v>
      </c>
      <c r="AK520" s="307"/>
      <c r="AL520" s="5">
        <v>10.8</v>
      </c>
      <c r="AM520" s="5">
        <v>92</v>
      </c>
      <c r="AN520" s="5">
        <v>9.6</v>
      </c>
      <c r="AO520" s="5">
        <v>10.8</v>
      </c>
      <c r="AP520" s="5">
        <v>2.2000000000000002</v>
      </c>
      <c r="AQ520" s="5">
        <v>2.9</v>
      </c>
      <c r="AR520" s="5">
        <v>1026.8</v>
      </c>
      <c r="AS520" s="5">
        <v>50</v>
      </c>
      <c r="AT520" s="5">
        <v>0</v>
      </c>
      <c r="AU520" s="5">
        <v>0</v>
      </c>
      <c r="AV520" s="5">
        <v>2.9</v>
      </c>
      <c r="AW520" s="5">
        <v>3.4</v>
      </c>
      <c r="AX520">
        <v>232</v>
      </c>
      <c r="AY520">
        <v>1088</v>
      </c>
      <c r="AZ520">
        <v>10.8</v>
      </c>
      <c r="BA520">
        <v>10.9</v>
      </c>
      <c r="BB520" s="55">
        <v>0.35486111111113799</v>
      </c>
    </row>
    <row r="521" spans="2:54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4"/>
      <c r="T521" s="91">
        <f t="shared" si="17"/>
        <v>0</v>
      </c>
      <c r="U521" s="94">
        <f t="shared" si="16"/>
        <v>-4</v>
      </c>
      <c r="V521" s="90" t="str">
        <f t="shared" si="15"/>
        <v/>
      </c>
      <c r="W521" s="94" t="str">
        <f t="shared" si="18"/>
        <v/>
      </c>
      <c r="X521" s="91"/>
      <c r="Z521" s="5"/>
      <c r="AA521"/>
      <c r="AC521" s="373"/>
      <c r="AD521" s="54">
        <v>0.35555555555555601</v>
      </c>
      <c r="AK521" s="307"/>
      <c r="AL521" s="5">
        <v>10.8</v>
      </c>
      <c r="AM521" s="5">
        <v>92</v>
      </c>
      <c r="AN521" s="5">
        <v>9.6</v>
      </c>
      <c r="AO521" s="5">
        <v>10.8</v>
      </c>
      <c r="AP521" s="5">
        <v>6.5</v>
      </c>
      <c r="AQ521" s="5">
        <v>9.6999999999999993</v>
      </c>
      <c r="AR521" s="5">
        <v>1026.5999999999999</v>
      </c>
      <c r="AS521" s="5">
        <v>60</v>
      </c>
      <c r="AT521" s="5">
        <v>0</v>
      </c>
      <c r="AU521" s="5">
        <v>0</v>
      </c>
      <c r="AV521" s="5">
        <v>2.9</v>
      </c>
      <c r="AW521" s="5">
        <v>3.4</v>
      </c>
      <c r="AX521">
        <v>232</v>
      </c>
      <c r="AY521">
        <v>1088</v>
      </c>
      <c r="AZ521">
        <v>10.7</v>
      </c>
      <c r="BA521">
        <v>10.9</v>
      </c>
      <c r="BB521" s="55">
        <v>0.35555555555558299</v>
      </c>
    </row>
    <row r="522" spans="2:54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4"/>
      <c r="T522" s="91">
        <f t="shared" si="17"/>
        <v>0</v>
      </c>
      <c r="U522" s="94">
        <f t="shared" si="16"/>
        <v>-4</v>
      </c>
      <c r="V522" s="90" t="str">
        <f t="shared" si="15"/>
        <v/>
      </c>
      <c r="W522" s="94" t="str">
        <f t="shared" si="18"/>
        <v/>
      </c>
      <c r="X522" s="91"/>
      <c r="Z522" s="5"/>
      <c r="AA522"/>
      <c r="AC522" s="373"/>
      <c r="AD522" s="54">
        <v>0.35625000000000001</v>
      </c>
      <c r="AK522" s="307"/>
      <c r="AL522" s="5">
        <v>10.7</v>
      </c>
      <c r="AM522" s="5">
        <v>92</v>
      </c>
      <c r="AN522" s="5">
        <v>9.5</v>
      </c>
      <c r="AO522" s="5">
        <v>10.7</v>
      </c>
      <c r="AP522" s="5">
        <v>2.9</v>
      </c>
      <c r="AQ522" s="5">
        <v>4</v>
      </c>
      <c r="AR522" s="5">
        <v>1026.5</v>
      </c>
      <c r="AS522" s="5">
        <v>70</v>
      </c>
      <c r="AT522" s="5">
        <v>0</v>
      </c>
      <c r="AU522" s="5">
        <v>0</v>
      </c>
      <c r="AV522" s="5">
        <v>2.9</v>
      </c>
      <c r="AW522" s="5">
        <v>3.4</v>
      </c>
      <c r="AX522">
        <v>232</v>
      </c>
      <c r="AY522">
        <v>1088</v>
      </c>
      <c r="AZ522">
        <v>10.7</v>
      </c>
      <c r="BA522">
        <v>10.9</v>
      </c>
      <c r="BB522" s="55">
        <v>0.35625000000002799</v>
      </c>
    </row>
    <row r="523" spans="2:54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4"/>
      <c r="T523" s="91">
        <f t="shared" si="17"/>
        <v>0</v>
      </c>
      <c r="U523" s="94">
        <f t="shared" si="16"/>
        <v>-4</v>
      </c>
      <c r="V523" s="90" t="str">
        <f t="shared" ref="V523:V586" si="19">IF($K523&gt;0,1,"")</f>
        <v/>
      </c>
      <c r="W523" s="94" t="str">
        <f t="shared" si="18"/>
        <v/>
      </c>
      <c r="X523" s="91"/>
      <c r="Z523" s="5"/>
      <c r="AA523"/>
      <c r="AC523" s="373"/>
      <c r="AD523" s="54">
        <v>0.35694444444444401</v>
      </c>
      <c r="AK523" s="307"/>
      <c r="AL523" s="5">
        <v>10.7</v>
      </c>
      <c r="AM523" s="5">
        <v>92</v>
      </c>
      <c r="AN523" s="5">
        <v>9.5</v>
      </c>
      <c r="AO523" s="5">
        <v>10.7</v>
      </c>
      <c r="AP523" s="5">
        <v>1.8</v>
      </c>
      <c r="AQ523" s="5">
        <v>3.2</v>
      </c>
      <c r="AR523" s="5">
        <v>1026.7</v>
      </c>
      <c r="AS523" s="5">
        <v>90</v>
      </c>
      <c r="AT523" s="5">
        <v>0</v>
      </c>
      <c r="AU523" s="5">
        <v>0</v>
      </c>
      <c r="AV523" s="5">
        <v>2.9</v>
      </c>
      <c r="AW523" s="5">
        <v>3.4</v>
      </c>
      <c r="AX523">
        <v>232</v>
      </c>
      <c r="AY523">
        <v>1088</v>
      </c>
      <c r="AZ523">
        <v>10.7</v>
      </c>
      <c r="BA523">
        <v>10.8</v>
      </c>
      <c r="BB523" s="55">
        <v>0.35694444444447299</v>
      </c>
    </row>
    <row r="524" spans="2:54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4"/>
      <c r="T524" s="91">
        <f t="shared" si="17"/>
        <v>0</v>
      </c>
      <c r="U524" s="94">
        <f t="shared" si="16"/>
        <v>-4</v>
      </c>
      <c r="V524" s="90" t="str">
        <f t="shared" si="19"/>
        <v/>
      </c>
      <c r="W524" s="94" t="str">
        <f t="shared" si="18"/>
        <v/>
      </c>
      <c r="X524" s="91"/>
      <c r="Z524" s="5"/>
      <c r="AA524"/>
      <c r="AC524" s="373"/>
      <c r="AD524" s="54">
        <v>0.35763888888888901</v>
      </c>
      <c r="AK524" s="307"/>
      <c r="AL524" s="5">
        <v>10.7</v>
      </c>
      <c r="AM524" s="5">
        <v>92</v>
      </c>
      <c r="AN524" s="5">
        <v>9.5</v>
      </c>
      <c r="AO524" s="5">
        <v>10.7</v>
      </c>
      <c r="AP524" s="5">
        <v>3.6</v>
      </c>
      <c r="AQ524" s="5">
        <v>4.7</v>
      </c>
      <c r="AR524" s="5">
        <v>1026.5</v>
      </c>
      <c r="AS524" s="5">
        <v>100</v>
      </c>
      <c r="AT524" s="5">
        <v>0</v>
      </c>
      <c r="AU524" s="5">
        <v>0</v>
      </c>
      <c r="AV524" s="5">
        <v>2.9</v>
      </c>
      <c r="AW524" s="5">
        <v>3.4</v>
      </c>
      <c r="AX524">
        <v>232</v>
      </c>
      <c r="AY524">
        <v>1088</v>
      </c>
      <c r="AZ524">
        <v>10.7</v>
      </c>
      <c r="BA524">
        <v>10.8</v>
      </c>
      <c r="BB524" s="55">
        <v>0.35763888888891798</v>
      </c>
    </row>
    <row r="525" spans="2:54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4"/>
      <c r="T525" s="91">
        <f t="shared" si="17"/>
        <v>0</v>
      </c>
      <c r="U525" s="94">
        <f t="shared" si="16"/>
        <v>-4</v>
      </c>
      <c r="V525" s="90" t="str">
        <f t="shared" si="19"/>
        <v/>
      </c>
      <c r="W525" s="94" t="str">
        <f t="shared" si="18"/>
        <v/>
      </c>
      <c r="X525" s="91"/>
      <c r="Z525" s="5"/>
      <c r="AA525"/>
      <c r="AC525" s="373"/>
      <c r="AD525" s="54">
        <v>0.358333333333333</v>
      </c>
      <c r="AK525" s="307"/>
      <c r="AL525" s="5">
        <v>10.7</v>
      </c>
      <c r="AM525" s="5">
        <v>92</v>
      </c>
      <c r="AN525" s="5">
        <v>9.5</v>
      </c>
      <c r="AO525" s="5">
        <v>10.7</v>
      </c>
      <c r="AP525" s="5">
        <v>2.9</v>
      </c>
      <c r="AQ525" s="5">
        <v>3.6</v>
      </c>
      <c r="AR525" s="5">
        <v>1026.7</v>
      </c>
      <c r="AS525" s="5">
        <v>120</v>
      </c>
      <c r="AT525" s="5">
        <v>0</v>
      </c>
      <c r="AU525" s="5">
        <v>0</v>
      </c>
      <c r="AV525" s="5">
        <v>2.9</v>
      </c>
      <c r="AW525" s="5">
        <v>3.4</v>
      </c>
      <c r="AX525">
        <v>232</v>
      </c>
      <c r="AY525">
        <v>1088</v>
      </c>
      <c r="AZ525">
        <v>10.6</v>
      </c>
      <c r="BA525">
        <v>10.8</v>
      </c>
      <c r="BB525" s="55">
        <v>0.35833333333336298</v>
      </c>
    </row>
    <row r="526" spans="2:54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4"/>
      <c r="T526" s="91">
        <f t="shared" si="17"/>
        <v>0</v>
      </c>
      <c r="U526" s="94">
        <f t="shared" ref="U526:U560" si="20">(T526-B526)-4</f>
        <v>-4</v>
      </c>
      <c r="V526" s="90" t="str">
        <f t="shared" si="19"/>
        <v/>
      </c>
      <c r="W526" s="94" t="str">
        <f t="shared" si="18"/>
        <v/>
      </c>
      <c r="X526" s="91"/>
      <c r="Z526" s="5"/>
      <c r="AA526"/>
      <c r="AC526" s="373"/>
      <c r="AD526" s="54">
        <v>0.359027777777778</v>
      </c>
      <c r="AK526" s="307"/>
      <c r="AL526" s="5">
        <v>10.7</v>
      </c>
      <c r="AM526" s="5">
        <v>92</v>
      </c>
      <c r="AN526" s="5">
        <v>9.5</v>
      </c>
      <c r="AO526" s="5">
        <v>10.7</v>
      </c>
      <c r="AP526" s="5">
        <v>6.5</v>
      </c>
      <c r="AQ526" s="5">
        <v>6.5</v>
      </c>
      <c r="AR526" s="5">
        <v>1026.5999999999999</v>
      </c>
      <c r="AS526" s="5">
        <v>130</v>
      </c>
      <c r="AT526" s="5">
        <v>0</v>
      </c>
      <c r="AU526" s="5">
        <v>0</v>
      </c>
      <c r="AV526" s="5">
        <v>2.9</v>
      </c>
      <c r="AW526" s="5">
        <v>3.4</v>
      </c>
      <c r="AX526">
        <v>232</v>
      </c>
      <c r="AY526">
        <v>1088</v>
      </c>
      <c r="AZ526">
        <v>10.6</v>
      </c>
      <c r="BA526">
        <v>10.7</v>
      </c>
      <c r="BB526" s="55">
        <v>0.35902777777780798</v>
      </c>
    </row>
    <row r="527" spans="2:54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4"/>
      <c r="T527" s="91">
        <f t="shared" si="17"/>
        <v>0</v>
      </c>
      <c r="U527" s="94">
        <f t="shared" si="20"/>
        <v>-4</v>
      </c>
      <c r="V527" s="90" t="str">
        <f t="shared" si="19"/>
        <v/>
      </c>
      <c r="W527" s="94" t="str">
        <f t="shared" si="18"/>
        <v/>
      </c>
      <c r="X527" s="91"/>
      <c r="Z527" s="5"/>
      <c r="AA527"/>
      <c r="AC527" s="373"/>
      <c r="AD527" s="54">
        <v>0.359722222222222</v>
      </c>
      <c r="AK527" s="307"/>
      <c r="AL527" s="5">
        <v>10.7</v>
      </c>
      <c r="AM527" s="5">
        <v>92</v>
      </c>
      <c r="AN527" s="5">
        <v>9.5</v>
      </c>
      <c r="AO527" s="5">
        <v>10.7</v>
      </c>
      <c r="AP527" s="5">
        <v>8.3000000000000007</v>
      </c>
      <c r="AQ527" s="5">
        <v>8.3000000000000007</v>
      </c>
      <c r="AR527" s="5">
        <v>1026.5999999999999</v>
      </c>
      <c r="AS527" s="5">
        <v>130</v>
      </c>
      <c r="AT527" s="5">
        <v>0</v>
      </c>
      <c r="AU527" s="5">
        <v>0</v>
      </c>
      <c r="AV527" s="5">
        <v>2.9</v>
      </c>
      <c r="AW527" s="5">
        <v>3.4</v>
      </c>
      <c r="AX527">
        <v>232</v>
      </c>
      <c r="AY527">
        <v>1088</v>
      </c>
      <c r="AZ527">
        <v>10.6</v>
      </c>
      <c r="BA527">
        <v>10.7</v>
      </c>
      <c r="BB527" s="55">
        <v>0.35972222222225297</v>
      </c>
    </row>
    <row r="528" spans="2:54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4"/>
      <c r="T528" s="91">
        <f t="shared" si="17"/>
        <v>0</v>
      </c>
      <c r="U528" s="94">
        <f t="shared" si="20"/>
        <v>-4</v>
      </c>
      <c r="V528" s="90" t="str">
        <f t="shared" si="19"/>
        <v/>
      </c>
      <c r="W528" s="94" t="str">
        <f t="shared" si="18"/>
        <v/>
      </c>
      <c r="X528" s="91"/>
      <c r="Z528" s="5"/>
      <c r="AA528"/>
      <c r="AC528" s="373"/>
      <c r="AD528" s="54">
        <v>0.360416666666667</v>
      </c>
      <c r="AK528" s="307"/>
      <c r="AL528" s="5">
        <v>10.7</v>
      </c>
      <c r="AM528" s="5">
        <v>92</v>
      </c>
      <c r="AN528" s="5">
        <v>9.5</v>
      </c>
      <c r="AO528" s="5">
        <v>10.7</v>
      </c>
      <c r="AP528" s="5">
        <v>2.9</v>
      </c>
      <c r="AQ528" s="5">
        <v>4.7</v>
      </c>
      <c r="AR528" s="5">
        <v>1026.7</v>
      </c>
      <c r="AS528" s="5">
        <v>150</v>
      </c>
      <c r="AT528" s="5">
        <v>0</v>
      </c>
      <c r="AU528" s="5">
        <v>0</v>
      </c>
      <c r="AV528" s="5">
        <v>2.9</v>
      </c>
      <c r="AW528" s="5">
        <v>3.4</v>
      </c>
      <c r="AX528">
        <v>232</v>
      </c>
      <c r="AY528">
        <v>1088</v>
      </c>
      <c r="AZ528">
        <v>10.5</v>
      </c>
      <c r="BA528">
        <v>10.7</v>
      </c>
      <c r="BB528" s="55">
        <v>0.36041666666669803</v>
      </c>
    </row>
    <row r="529" spans="2:54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4"/>
      <c r="T529" s="91">
        <f t="shared" si="17"/>
        <v>0</v>
      </c>
      <c r="U529" s="94">
        <f t="shared" si="20"/>
        <v>-4</v>
      </c>
      <c r="V529" s="90" t="str">
        <f t="shared" si="19"/>
        <v/>
      </c>
      <c r="W529" s="94" t="str">
        <f t="shared" si="18"/>
        <v/>
      </c>
      <c r="X529" s="91"/>
      <c r="Z529" s="5"/>
      <c r="AA529"/>
      <c r="AC529" s="373"/>
      <c r="AD529" s="54">
        <v>0.36111111111111099</v>
      </c>
      <c r="AK529" s="307"/>
      <c r="AL529" s="5">
        <v>10.7</v>
      </c>
      <c r="AM529" s="5">
        <v>92</v>
      </c>
      <c r="AN529" s="5">
        <v>9.5</v>
      </c>
      <c r="AO529" s="5">
        <v>10.7</v>
      </c>
      <c r="AP529" s="5">
        <v>2.2000000000000002</v>
      </c>
      <c r="AQ529" s="5">
        <v>4.3</v>
      </c>
      <c r="AR529" s="5">
        <v>1026.7</v>
      </c>
      <c r="AS529" s="5">
        <v>160</v>
      </c>
      <c r="AT529" s="5">
        <v>0</v>
      </c>
      <c r="AU529" s="5">
        <v>0</v>
      </c>
      <c r="AV529" s="5">
        <v>2.9</v>
      </c>
      <c r="AW529" s="5">
        <v>3.4</v>
      </c>
      <c r="AX529">
        <v>232</v>
      </c>
      <c r="AY529">
        <v>1088</v>
      </c>
      <c r="AZ529">
        <v>10.5</v>
      </c>
      <c r="BA529">
        <v>10.7</v>
      </c>
      <c r="BB529" s="55">
        <v>0.36111111111114302</v>
      </c>
    </row>
    <row r="530" spans="2:54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4"/>
      <c r="T530" s="91">
        <f t="shared" si="17"/>
        <v>0</v>
      </c>
      <c r="U530" s="94">
        <f t="shared" si="20"/>
        <v>-4</v>
      </c>
      <c r="V530" s="90" t="str">
        <f t="shared" si="19"/>
        <v/>
      </c>
      <c r="W530" s="94" t="str">
        <f t="shared" si="18"/>
        <v/>
      </c>
      <c r="X530" s="91"/>
      <c r="Z530" s="5"/>
      <c r="AA530"/>
      <c r="AC530" s="373"/>
      <c r="AD530" s="54">
        <v>0.36180555555555599</v>
      </c>
      <c r="AK530" s="307"/>
      <c r="AL530" s="5">
        <v>10.7</v>
      </c>
      <c r="AM530" s="5">
        <v>92</v>
      </c>
      <c r="AN530" s="5">
        <v>9.5</v>
      </c>
      <c r="AO530" s="5">
        <v>10.7</v>
      </c>
      <c r="AP530" s="5">
        <v>4.7</v>
      </c>
      <c r="AQ530" s="5">
        <v>6.8</v>
      </c>
      <c r="AR530" s="5">
        <v>1026.7</v>
      </c>
      <c r="AS530" s="5">
        <v>180</v>
      </c>
      <c r="AT530" s="5">
        <v>0</v>
      </c>
      <c r="AU530" s="5">
        <v>0</v>
      </c>
      <c r="AV530" s="5">
        <v>2.9</v>
      </c>
      <c r="AW530" s="5">
        <v>3.4</v>
      </c>
      <c r="AX530">
        <v>232</v>
      </c>
      <c r="AY530">
        <v>1088</v>
      </c>
      <c r="AZ530">
        <v>10.6</v>
      </c>
      <c r="BA530">
        <v>10.7</v>
      </c>
      <c r="BB530" s="55">
        <v>0.36180555555558802</v>
      </c>
    </row>
    <row r="531" spans="2:54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4"/>
      <c r="T531" s="91">
        <f t="shared" si="17"/>
        <v>0</v>
      </c>
      <c r="U531" s="94">
        <f t="shared" si="20"/>
        <v>-4</v>
      </c>
      <c r="V531" s="90" t="str">
        <f t="shared" si="19"/>
        <v/>
      </c>
      <c r="W531" s="94" t="str">
        <f t="shared" si="18"/>
        <v/>
      </c>
      <c r="X531" s="91"/>
      <c r="Z531" s="5"/>
      <c r="AA531"/>
      <c r="AC531" s="373"/>
      <c r="AD531" s="54">
        <v>0.36249999999999999</v>
      </c>
      <c r="AK531" s="307"/>
      <c r="AL531" s="5">
        <v>10.7</v>
      </c>
      <c r="AM531" s="5">
        <v>92</v>
      </c>
      <c r="AN531" s="5">
        <v>9.5</v>
      </c>
      <c r="AO531" s="5">
        <v>10.7</v>
      </c>
      <c r="AP531" s="5">
        <v>0</v>
      </c>
      <c r="AQ531" s="5">
        <v>3.6</v>
      </c>
      <c r="AR531" s="5">
        <v>1026.5999999999999</v>
      </c>
      <c r="AS531" s="5">
        <v>200</v>
      </c>
      <c r="AT531" s="5">
        <v>0</v>
      </c>
      <c r="AU531" s="5">
        <v>0</v>
      </c>
      <c r="AV531" s="5">
        <v>2.9</v>
      </c>
      <c r="AW531" s="5">
        <v>3.4</v>
      </c>
      <c r="AX531">
        <v>232</v>
      </c>
      <c r="AY531">
        <v>1088</v>
      </c>
      <c r="AZ531">
        <v>10.6</v>
      </c>
      <c r="BA531">
        <v>10.7</v>
      </c>
      <c r="BB531" s="55">
        <v>0.36250000000003302</v>
      </c>
    </row>
    <row r="532" spans="2:54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4"/>
      <c r="T532" s="91">
        <f t="shared" si="17"/>
        <v>0</v>
      </c>
      <c r="U532" s="94">
        <f t="shared" si="20"/>
        <v>-4</v>
      </c>
      <c r="V532" s="90" t="str">
        <f t="shared" si="19"/>
        <v/>
      </c>
      <c r="W532" s="94" t="str">
        <f t="shared" si="18"/>
        <v/>
      </c>
      <c r="X532" s="91"/>
      <c r="Z532" s="5"/>
      <c r="AA532"/>
      <c r="AC532" s="373"/>
      <c r="AD532" s="54">
        <v>0.36319444444444399</v>
      </c>
      <c r="AK532" s="307"/>
      <c r="AL532" s="5">
        <v>10.7</v>
      </c>
      <c r="AM532" s="5">
        <v>92</v>
      </c>
      <c r="AN532" s="5">
        <v>9.5</v>
      </c>
      <c r="AO532" s="5">
        <v>10.7</v>
      </c>
      <c r="AP532" s="5">
        <v>0</v>
      </c>
      <c r="AQ532" s="5">
        <v>4</v>
      </c>
      <c r="AR532" s="5">
        <v>1026.7</v>
      </c>
      <c r="AS532" s="5">
        <v>220</v>
      </c>
      <c r="AT532" s="5">
        <v>0</v>
      </c>
      <c r="AU532" s="5">
        <v>0</v>
      </c>
      <c r="AV532" s="5">
        <v>2.9</v>
      </c>
      <c r="AW532" s="5">
        <v>3.4</v>
      </c>
      <c r="AX532">
        <v>232</v>
      </c>
      <c r="AY532">
        <v>1088</v>
      </c>
      <c r="AZ532">
        <v>10.6</v>
      </c>
      <c r="BA532">
        <v>10.7</v>
      </c>
      <c r="BB532" s="55">
        <v>0.36319444444447802</v>
      </c>
    </row>
    <row r="533" spans="2:54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4"/>
      <c r="T533" s="91">
        <f t="shared" si="17"/>
        <v>0</v>
      </c>
      <c r="U533" s="94">
        <f t="shared" si="20"/>
        <v>-4</v>
      </c>
      <c r="V533" s="90" t="str">
        <f t="shared" si="19"/>
        <v/>
      </c>
      <c r="W533" s="94" t="str">
        <f t="shared" si="18"/>
        <v/>
      </c>
      <c r="X533" s="91"/>
      <c r="Z533" s="5"/>
      <c r="AA533"/>
      <c r="AC533" s="373"/>
      <c r="AD533" s="54">
        <v>0.36388888888888898</v>
      </c>
      <c r="AK533" s="307"/>
      <c r="AL533" s="5">
        <v>10.8</v>
      </c>
      <c r="AM533" s="5">
        <v>92</v>
      </c>
      <c r="AN533" s="5">
        <v>9.6</v>
      </c>
      <c r="AO533" s="5">
        <v>10.8</v>
      </c>
      <c r="AP533" s="5">
        <v>2.2000000000000002</v>
      </c>
      <c r="AQ533" s="5">
        <v>6.1</v>
      </c>
      <c r="AR533" s="5">
        <v>1026.8</v>
      </c>
      <c r="AS533" s="5">
        <v>250</v>
      </c>
      <c r="AT533" s="5">
        <v>0</v>
      </c>
      <c r="AU533" s="5">
        <v>0</v>
      </c>
      <c r="AV533" s="5">
        <v>2.9</v>
      </c>
      <c r="AW533" s="5">
        <v>3.4</v>
      </c>
      <c r="AX533">
        <v>232</v>
      </c>
      <c r="AY533">
        <v>1088</v>
      </c>
      <c r="AZ533">
        <v>10.6</v>
      </c>
      <c r="BA533">
        <v>10.7</v>
      </c>
      <c r="BB533" s="55">
        <v>0.36388888888892301</v>
      </c>
    </row>
    <row r="534" spans="2:54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4"/>
      <c r="T534" s="91">
        <f t="shared" si="17"/>
        <v>0</v>
      </c>
      <c r="U534" s="94">
        <f t="shared" si="20"/>
        <v>-4</v>
      </c>
      <c r="V534" s="90" t="str">
        <f t="shared" si="19"/>
        <v/>
      </c>
      <c r="W534" s="94" t="str">
        <f t="shared" si="18"/>
        <v/>
      </c>
      <c r="X534" s="91"/>
      <c r="Z534" s="5"/>
      <c r="AA534"/>
      <c r="AC534" s="373"/>
      <c r="AD534" s="54">
        <v>0.36458333333333298</v>
      </c>
      <c r="AK534" s="307"/>
      <c r="AL534" s="5">
        <v>10.8</v>
      </c>
      <c r="AM534" s="5">
        <v>92</v>
      </c>
      <c r="AN534" s="5">
        <v>9.6</v>
      </c>
      <c r="AO534" s="5">
        <v>10.8</v>
      </c>
      <c r="AP534" s="5">
        <v>4.3</v>
      </c>
      <c r="AQ534" s="5">
        <v>5.4</v>
      </c>
      <c r="AR534" s="5">
        <v>1026.9000000000001</v>
      </c>
      <c r="AS534" s="5">
        <v>280</v>
      </c>
      <c r="AT534" s="5">
        <v>0</v>
      </c>
      <c r="AU534" s="5">
        <v>0</v>
      </c>
      <c r="AV534" s="5">
        <v>2.9</v>
      </c>
      <c r="AW534" s="5">
        <v>3.4</v>
      </c>
      <c r="AX534">
        <v>232</v>
      </c>
      <c r="AY534">
        <v>1088</v>
      </c>
      <c r="AZ534">
        <v>10.6</v>
      </c>
      <c r="BA534">
        <v>10.7</v>
      </c>
      <c r="BB534" s="55">
        <v>0.36458333333336801</v>
      </c>
    </row>
    <row r="535" spans="2:54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4"/>
      <c r="T535" s="91">
        <f t="shared" si="17"/>
        <v>0</v>
      </c>
      <c r="U535" s="94">
        <f t="shared" si="20"/>
        <v>-4</v>
      </c>
      <c r="V535" s="90" t="str">
        <f t="shared" si="19"/>
        <v/>
      </c>
      <c r="W535" s="94" t="str">
        <f t="shared" si="18"/>
        <v/>
      </c>
      <c r="X535" s="91"/>
      <c r="Z535" s="5"/>
      <c r="AA535"/>
      <c r="AC535" s="373"/>
      <c r="AD535" s="54">
        <v>0.36527777777777798</v>
      </c>
      <c r="AK535" s="307"/>
      <c r="AL535" s="5">
        <v>10.8</v>
      </c>
      <c r="AM535" s="5">
        <v>92</v>
      </c>
      <c r="AN535" s="5">
        <v>9.6</v>
      </c>
      <c r="AO535" s="5">
        <v>10.8</v>
      </c>
      <c r="AP535" s="5">
        <v>2.9</v>
      </c>
      <c r="AQ535" s="5">
        <v>5</v>
      </c>
      <c r="AR535" s="5">
        <v>1026.8</v>
      </c>
      <c r="AS535" s="5">
        <v>290</v>
      </c>
      <c r="AT535" s="5">
        <v>0</v>
      </c>
      <c r="AU535" s="5">
        <v>0</v>
      </c>
      <c r="AV535" s="5">
        <v>2.9</v>
      </c>
      <c r="AW535" s="5">
        <v>3.4</v>
      </c>
      <c r="AX535">
        <v>232</v>
      </c>
      <c r="AY535">
        <v>1088</v>
      </c>
      <c r="AZ535">
        <v>10.6</v>
      </c>
      <c r="BA535">
        <v>10.7</v>
      </c>
      <c r="BB535" s="55">
        <v>0.36527777777781301</v>
      </c>
    </row>
    <row r="536" spans="2:54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4"/>
      <c r="T536" s="91">
        <f t="shared" si="17"/>
        <v>0</v>
      </c>
      <c r="U536" s="94">
        <f t="shared" si="20"/>
        <v>-4</v>
      </c>
      <c r="V536" s="90" t="str">
        <f t="shared" si="19"/>
        <v/>
      </c>
      <c r="W536" s="94" t="str">
        <f t="shared" si="18"/>
        <v/>
      </c>
      <c r="X536" s="91"/>
      <c r="Z536" s="5"/>
      <c r="AA536"/>
      <c r="AC536" s="373"/>
      <c r="AD536" s="54">
        <v>0.36597222222222198</v>
      </c>
      <c r="AK536" s="307"/>
      <c r="AL536" s="5">
        <v>10.8</v>
      </c>
      <c r="AM536" s="5">
        <v>92</v>
      </c>
      <c r="AN536" s="5">
        <v>9.6</v>
      </c>
      <c r="AO536" s="5">
        <v>10.8</v>
      </c>
      <c r="AP536" s="5">
        <v>2.9</v>
      </c>
      <c r="AQ536" s="5">
        <v>3.6</v>
      </c>
      <c r="AR536" s="5">
        <v>1026.9000000000001</v>
      </c>
      <c r="AS536" s="5">
        <v>300</v>
      </c>
      <c r="AT536" s="5">
        <v>0</v>
      </c>
      <c r="AU536" s="5">
        <v>0</v>
      </c>
      <c r="AV536" s="5">
        <v>2.9</v>
      </c>
      <c r="AW536" s="5">
        <v>3.4</v>
      </c>
      <c r="AX536">
        <v>232</v>
      </c>
      <c r="AY536">
        <v>1088</v>
      </c>
      <c r="AZ536">
        <v>10.6</v>
      </c>
      <c r="BA536">
        <v>10.8</v>
      </c>
      <c r="BB536" s="55">
        <v>0.365972222222258</v>
      </c>
    </row>
    <row r="537" spans="2:54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4"/>
      <c r="T537" s="91">
        <f t="shared" si="17"/>
        <v>0</v>
      </c>
      <c r="U537" s="94">
        <f t="shared" si="20"/>
        <v>-4</v>
      </c>
      <c r="V537" s="90" t="str">
        <f t="shared" si="19"/>
        <v/>
      </c>
      <c r="W537" s="94" t="str">
        <f t="shared" si="18"/>
        <v/>
      </c>
      <c r="X537" s="91"/>
      <c r="Z537" s="5"/>
      <c r="AA537"/>
      <c r="AC537" s="373"/>
      <c r="AD537" s="54">
        <v>0.36666666666666697</v>
      </c>
      <c r="AK537" s="307"/>
      <c r="AL537" s="5">
        <v>10.8</v>
      </c>
      <c r="AM537" s="5">
        <v>92</v>
      </c>
      <c r="AN537" s="5">
        <v>9.6</v>
      </c>
      <c r="AO537" s="5">
        <v>10.8</v>
      </c>
      <c r="AP537" s="5">
        <v>3.6</v>
      </c>
      <c r="AQ537" s="5">
        <v>4</v>
      </c>
      <c r="AR537" s="5">
        <v>1026.9000000000001</v>
      </c>
      <c r="AS537" s="5">
        <v>340</v>
      </c>
      <c r="AT537" s="5">
        <v>0</v>
      </c>
      <c r="AU537" s="5">
        <v>0</v>
      </c>
      <c r="AV537" s="5">
        <v>2.9</v>
      </c>
      <c r="AW537" s="5">
        <v>3.4</v>
      </c>
      <c r="AX537">
        <v>232</v>
      </c>
      <c r="AY537">
        <v>1088</v>
      </c>
      <c r="AZ537">
        <v>10.7</v>
      </c>
      <c r="BA537">
        <v>10.8</v>
      </c>
      <c r="BB537" s="55">
        <v>0.366666666666703</v>
      </c>
    </row>
    <row r="538" spans="2:54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4"/>
      <c r="T538" s="91">
        <f t="shared" si="17"/>
        <v>0</v>
      </c>
      <c r="U538" s="94">
        <f t="shared" si="20"/>
        <v>-4</v>
      </c>
      <c r="V538" s="90" t="str">
        <f t="shared" si="19"/>
        <v/>
      </c>
      <c r="W538" s="94" t="str">
        <f t="shared" si="18"/>
        <v/>
      </c>
      <c r="X538" s="91"/>
      <c r="Z538" s="5"/>
      <c r="AA538"/>
      <c r="AC538" s="373"/>
      <c r="AD538" s="54">
        <v>0.36736111111111103</v>
      </c>
      <c r="AK538" s="307"/>
      <c r="AL538" s="5">
        <v>10.8</v>
      </c>
      <c r="AM538" s="5">
        <v>92</v>
      </c>
      <c r="AN538" s="5">
        <v>9.6</v>
      </c>
      <c r="AO538" s="5">
        <v>10.8</v>
      </c>
      <c r="AP538" s="5">
        <v>5.4</v>
      </c>
      <c r="AQ538" s="5">
        <v>5.4</v>
      </c>
      <c r="AR538" s="5">
        <v>1027</v>
      </c>
      <c r="AS538" s="5">
        <v>340</v>
      </c>
      <c r="AT538" s="5">
        <v>0</v>
      </c>
      <c r="AU538" s="5">
        <v>0</v>
      </c>
      <c r="AV538" s="5">
        <v>2.9</v>
      </c>
      <c r="AW538" s="5">
        <v>3.4</v>
      </c>
      <c r="AX538">
        <v>232</v>
      </c>
      <c r="AY538">
        <v>1088</v>
      </c>
      <c r="AZ538">
        <v>10.7</v>
      </c>
      <c r="BA538">
        <v>10.7</v>
      </c>
      <c r="BB538" s="55">
        <v>0.367361111111148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4"/>
      <c r="T539" s="91">
        <f t="shared" si="17"/>
        <v>0</v>
      </c>
      <c r="U539" s="94">
        <f t="shared" si="20"/>
        <v>-4</v>
      </c>
      <c r="V539" s="90" t="str">
        <f t="shared" si="19"/>
        <v/>
      </c>
      <c r="W539" s="94" t="str">
        <f t="shared" si="18"/>
        <v/>
      </c>
      <c r="X539" s="91"/>
      <c r="Z539" s="5"/>
      <c r="AA539"/>
      <c r="AC539" s="373"/>
      <c r="AD539" s="54">
        <v>0.36805555555555602</v>
      </c>
      <c r="AK539" s="307"/>
      <c r="AL539" s="5">
        <v>10.8</v>
      </c>
      <c r="AM539" s="5">
        <v>92</v>
      </c>
      <c r="AN539" s="5">
        <v>9.6</v>
      </c>
      <c r="AO539" s="5">
        <v>10.8</v>
      </c>
      <c r="AP539" s="5">
        <v>1.8</v>
      </c>
      <c r="AQ539" s="5">
        <v>6.1</v>
      </c>
      <c r="AR539" s="5">
        <v>1026.9000000000001</v>
      </c>
      <c r="AS539" s="5">
        <v>360</v>
      </c>
      <c r="AT539" s="5">
        <v>0</v>
      </c>
      <c r="AU539" s="5">
        <v>0</v>
      </c>
      <c r="AV539" s="5">
        <v>2.9</v>
      </c>
      <c r="AW539" s="5">
        <v>3.4</v>
      </c>
      <c r="AX539">
        <v>232</v>
      </c>
      <c r="AY539">
        <v>1088</v>
      </c>
      <c r="AZ539">
        <v>10.7</v>
      </c>
      <c r="BA539">
        <v>10.8</v>
      </c>
      <c r="BB539" s="55">
        <v>0.36805555555559299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4"/>
      <c r="T540" s="91">
        <f t="shared" si="17"/>
        <v>0</v>
      </c>
      <c r="U540" s="94">
        <f t="shared" si="20"/>
        <v>-4</v>
      </c>
      <c r="V540" s="90" t="str">
        <f t="shared" si="19"/>
        <v/>
      </c>
      <c r="W540" s="94" t="str">
        <f t="shared" si="18"/>
        <v/>
      </c>
      <c r="X540" s="91"/>
      <c r="Z540" s="5"/>
      <c r="AA540"/>
      <c r="AC540" s="373"/>
      <c r="AD540" s="54">
        <v>0.36875000000000002</v>
      </c>
      <c r="AK540" s="307"/>
      <c r="AL540" s="5">
        <v>10.8</v>
      </c>
      <c r="AM540" s="5">
        <v>92</v>
      </c>
      <c r="AN540" s="5">
        <v>9.6</v>
      </c>
      <c r="AO540" s="5">
        <v>10.8</v>
      </c>
      <c r="AP540" s="5">
        <v>2.2000000000000002</v>
      </c>
      <c r="AQ540" s="5">
        <v>2.5</v>
      </c>
      <c r="AR540" s="5">
        <v>1027.0999999999999</v>
      </c>
      <c r="AS540" s="5">
        <v>370</v>
      </c>
      <c r="AT540" s="5">
        <v>0</v>
      </c>
      <c r="AU540" s="5">
        <v>0</v>
      </c>
      <c r="AV540" s="5">
        <v>2.9</v>
      </c>
      <c r="AW540" s="5">
        <v>3.4</v>
      </c>
      <c r="AX540">
        <v>232</v>
      </c>
      <c r="AY540">
        <v>1088</v>
      </c>
      <c r="AZ540">
        <v>10.7</v>
      </c>
      <c r="BA540">
        <v>10.8</v>
      </c>
      <c r="BB540" s="55">
        <v>0.36875000000003799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4"/>
      <c r="T541" s="91">
        <f t="shared" si="17"/>
        <v>0</v>
      </c>
      <c r="U541" s="94">
        <f t="shared" si="20"/>
        <v>-4</v>
      </c>
      <c r="V541" s="90" t="str">
        <f t="shared" si="19"/>
        <v/>
      </c>
      <c r="W541" s="94" t="str">
        <f t="shared" si="18"/>
        <v/>
      </c>
      <c r="X541" s="91"/>
      <c r="Z541" s="5"/>
      <c r="AA541"/>
      <c r="AC541" s="373"/>
      <c r="AD541" s="54">
        <v>0.36944444444444402</v>
      </c>
      <c r="AK541" s="307"/>
      <c r="AL541" s="5">
        <v>10.8</v>
      </c>
      <c r="AM541" s="5">
        <v>92</v>
      </c>
      <c r="AN541" s="5">
        <v>9.6</v>
      </c>
      <c r="AO541" s="5">
        <v>10.8</v>
      </c>
      <c r="AP541" s="5">
        <v>4</v>
      </c>
      <c r="AQ541" s="5">
        <v>5.8</v>
      </c>
      <c r="AR541" s="5">
        <v>1026.9000000000001</v>
      </c>
      <c r="AS541" s="5">
        <v>420</v>
      </c>
      <c r="AT541" s="5">
        <v>0</v>
      </c>
      <c r="AU541" s="5">
        <v>0</v>
      </c>
      <c r="AV541" s="5">
        <v>2.9</v>
      </c>
      <c r="AW541" s="5">
        <v>3.4</v>
      </c>
      <c r="AX541">
        <v>232</v>
      </c>
      <c r="AY541">
        <v>1088</v>
      </c>
      <c r="AZ541">
        <v>10.7</v>
      </c>
      <c r="BA541">
        <v>10.8</v>
      </c>
      <c r="BB541" s="55">
        <v>0.36944444444448299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4"/>
      <c r="T542" s="91">
        <f t="shared" si="17"/>
        <v>0</v>
      </c>
      <c r="U542" s="94">
        <f t="shared" si="20"/>
        <v>-4</v>
      </c>
      <c r="V542" s="90" t="str">
        <f t="shared" si="19"/>
        <v/>
      </c>
      <c r="W542" s="94" t="str">
        <f t="shared" si="18"/>
        <v/>
      </c>
      <c r="X542" s="91"/>
      <c r="Z542" s="5"/>
      <c r="AA542"/>
      <c r="AC542" s="373"/>
      <c r="AD542" s="54">
        <v>0.37013888888888902</v>
      </c>
      <c r="AK542" s="307"/>
      <c r="AL542" s="5">
        <v>10.8</v>
      </c>
      <c r="AM542" s="5">
        <v>92</v>
      </c>
      <c r="AN542" s="5">
        <v>9.6</v>
      </c>
      <c r="AO542" s="5">
        <v>10.8</v>
      </c>
      <c r="AP542" s="5">
        <v>2.5</v>
      </c>
      <c r="AQ542" s="5">
        <v>7.2</v>
      </c>
      <c r="AR542" s="5">
        <v>1027.0999999999999</v>
      </c>
      <c r="AS542" s="5">
        <v>420</v>
      </c>
      <c r="AT542" s="5">
        <v>0</v>
      </c>
      <c r="AU542" s="5">
        <v>0</v>
      </c>
      <c r="AV542" s="5">
        <v>2.9</v>
      </c>
      <c r="AW542" s="5">
        <v>3.4</v>
      </c>
      <c r="AX542">
        <v>232</v>
      </c>
      <c r="AY542">
        <v>1088</v>
      </c>
      <c r="AZ542">
        <v>10.7</v>
      </c>
      <c r="BA542">
        <v>10.8</v>
      </c>
      <c r="BB542" s="55">
        <v>0.37013888888892799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4"/>
      <c r="T543" s="91">
        <f t="shared" si="17"/>
        <v>0</v>
      </c>
      <c r="U543" s="94">
        <f t="shared" si="20"/>
        <v>-4</v>
      </c>
      <c r="V543" s="90" t="str">
        <f t="shared" si="19"/>
        <v/>
      </c>
      <c r="W543" s="94" t="str">
        <f t="shared" si="18"/>
        <v/>
      </c>
      <c r="X543" s="91"/>
      <c r="Z543" s="5"/>
      <c r="AA543"/>
      <c r="AC543" s="373"/>
      <c r="AD543" s="54">
        <v>0.37083333333333302</v>
      </c>
      <c r="AK543" s="307"/>
      <c r="AL543" s="5">
        <v>10.8</v>
      </c>
      <c r="AM543" s="5">
        <v>92</v>
      </c>
      <c r="AN543" s="5">
        <v>9.6</v>
      </c>
      <c r="AO543" s="5">
        <v>10.8</v>
      </c>
      <c r="AP543" s="5">
        <v>3.6</v>
      </c>
      <c r="AQ543" s="5">
        <v>6.5</v>
      </c>
      <c r="AR543" s="5">
        <v>1027.0999999999999</v>
      </c>
      <c r="AS543" s="5">
        <v>400</v>
      </c>
      <c r="AT543" s="5">
        <v>0</v>
      </c>
      <c r="AU543" s="5">
        <v>0</v>
      </c>
      <c r="AV543" s="5">
        <v>2.9</v>
      </c>
      <c r="AW543" s="5">
        <v>3.4</v>
      </c>
      <c r="AX543">
        <v>232</v>
      </c>
      <c r="AY543">
        <v>1088</v>
      </c>
      <c r="AZ543">
        <v>10.7</v>
      </c>
      <c r="BA543">
        <v>10.8</v>
      </c>
      <c r="BB543" s="55">
        <v>0.37083333333337298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4"/>
      <c r="T544" s="91">
        <f t="shared" si="17"/>
        <v>0</v>
      </c>
      <c r="U544" s="94">
        <f t="shared" si="20"/>
        <v>-4</v>
      </c>
      <c r="V544" s="90" t="str">
        <f t="shared" si="19"/>
        <v/>
      </c>
      <c r="W544" s="94" t="str">
        <f t="shared" si="18"/>
        <v/>
      </c>
      <c r="X544" s="91"/>
      <c r="Z544" s="5"/>
      <c r="AA544"/>
      <c r="AC544" s="373"/>
      <c r="AD544" s="54">
        <v>0.37152777777777801</v>
      </c>
      <c r="AK544" s="307"/>
      <c r="AL544" s="5">
        <v>10.8</v>
      </c>
      <c r="AM544" s="5">
        <v>92</v>
      </c>
      <c r="AN544" s="5">
        <v>9.6</v>
      </c>
      <c r="AO544" s="5">
        <v>10.8</v>
      </c>
      <c r="AP544" s="5">
        <v>5.8</v>
      </c>
      <c r="AQ544" s="5">
        <v>9</v>
      </c>
      <c r="AR544" s="5">
        <v>1026.9000000000001</v>
      </c>
      <c r="AS544" s="5">
        <v>420</v>
      </c>
      <c r="AT544" s="5">
        <v>0</v>
      </c>
      <c r="AU544" s="5">
        <v>0</v>
      </c>
      <c r="AV544" s="5">
        <v>2.9</v>
      </c>
      <c r="AW544" s="5">
        <v>3.4</v>
      </c>
      <c r="AX544">
        <v>232</v>
      </c>
      <c r="AY544">
        <v>1088</v>
      </c>
      <c r="AZ544">
        <v>10.8</v>
      </c>
      <c r="BA544">
        <v>10.8</v>
      </c>
      <c r="BB544" s="55">
        <v>0.37152777777781798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4"/>
      <c r="T545" s="91">
        <f t="shared" si="17"/>
        <v>0</v>
      </c>
      <c r="U545" s="94">
        <f t="shared" si="20"/>
        <v>-4</v>
      </c>
      <c r="V545" s="90" t="str">
        <f t="shared" si="19"/>
        <v/>
      </c>
      <c r="W545" s="94" t="str">
        <f t="shared" si="18"/>
        <v/>
      </c>
      <c r="X545" s="91"/>
      <c r="Z545" s="5"/>
      <c r="AA545"/>
      <c r="AC545" s="373"/>
      <c r="AD545" s="54">
        <v>0.37222222222222201</v>
      </c>
      <c r="AK545" s="307"/>
      <c r="AL545" s="5">
        <v>10.8</v>
      </c>
      <c r="AM545" s="5">
        <v>92</v>
      </c>
      <c r="AN545" s="5">
        <v>9.6</v>
      </c>
      <c r="AO545" s="5">
        <v>10.8</v>
      </c>
      <c r="AP545" s="5">
        <v>2.5</v>
      </c>
      <c r="AQ545" s="5">
        <v>6.8</v>
      </c>
      <c r="AR545" s="5">
        <v>1027.2</v>
      </c>
      <c r="AS545" s="5">
        <v>510</v>
      </c>
      <c r="AT545" s="5">
        <v>0</v>
      </c>
      <c r="AU545" s="5">
        <v>0</v>
      </c>
      <c r="AV545" s="5">
        <v>2.9</v>
      </c>
      <c r="AW545" s="5">
        <v>3.4</v>
      </c>
      <c r="AX545">
        <v>232</v>
      </c>
      <c r="AY545">
        <v>1088</v>
      </c>
      <c r="AZ545">
        <v>10.8</v>
      </c>
      <c r="BA545">
        <v>10.8</v>
      </c>
      <c r="BB545" s="55">
        <v>0.37222222222226298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4"/>
      <c r="T546" s="91">
        <f t="shared" si="17"/>
        <v>0</v>
      </c>
      <c r="U546" s="94">
        <f t="shared" si="20"/>
        <v>-4</v>
      </c>
      <c r="V546" s="90" t="str">
        <f t="shared" si="19"/>
        <v/>
      </c>
      <c r="W546" s="94" t="str">
        <f t="shared" si="18"/>
        <v/>
      </c>
      <c r="X546" s="91"/>
      <c r="Z546" s="5"/>
      <c r="AA546"/>
      <c r="AC546" s="373"/>
      <c r="AD546" s="54">
        <v>0.37291666666666701</v>
      </c>
      <c r="AK546" s="307"/>
      <c r="AL546" s="5">
        <v>10.8</v>
      </c>
      <c r="AM546" s="5">
        <v>92</v>
      </c>
      <c r="AN546" s="5">
        <v>9.6</v>
      </c>
      <c r="AO546" s="5">
        <v>10.8</v>
      </c>
      <c r="AP546" s="5">
        <v>5</v>
      </c>
      <c r="AQ546" s="5">
        <v>7.6</v>
      </c>
      <c r="AR546" s="5">
        <v>1027.0999999999999</v>
      </c>
      <c r="AS546" s="5">
        <v>490</v>
      </c>
      <c r="AT546" s="5">
        <v>0</v>
      </c>
      <c r="AU546" s="5">
        <v>0</v>
      </c>
      <c r="AV546" s="5">
        <v>2.9</v>
      </c>
      <c r="AW546" s="5">
        <v>3.4</v>
      </c>
      <c r="AX546">
        <v>232</v>
      </c>
      <c r="AY546">
        <v>1088</v>
      </c>
      <c r="AZ546">
        <v>10.8</v>
      </c>
      <c r="BA546">
        <v>10.9</v>
      </c>
      <c r="BB546" s="55">
        <v>0.37291666666670797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1">
        <f t="shared" si="17"/>
        <v>0</v>
      </c>
      <c r="U547" s="94">
        <f t="shared" si="20"/>
        <v>-4</v>
      </c>
      <c r="V547" s="90" t="str">
        <f t="shared" si="19"/>
        <v/>
      </c>
      <c r="W547" s="94" t="str">
        <f t="shared" si="18"/>
        <v/>
      </c>
      <c r="X547" s="91"/>
      <c r="Z547" s="5"/>
      <c r="AA547"/>
      <c r="AC547" s="373"/>
      <c r="AD547" s="54">
        <v>0.373611111111112</v>
      </c>
      <c r="AK547" s="307"/>
      <c r="AL547" s="5">
        <v>10.8</v>
      </c>
      <c r="AM547" s="5">
        <v>92</v>
      </c>
      <c r="AN547" s="5">
        <v>9.6</v>
      </c>
      <c r="AO547" s="5">
        <v>10.8</v>
      </c>
      <c r="AP547" s="5">
        <v>7.2</v>
      </c>
      <c r="AQ547" s="5">
        <v>7.2</v>
      </c>
      <c r="AR547" s="5">
        <v>1027</v>
      </c>
      <c r="AS547" s="5">
        <v>440</v>
      </c>
      <c r="AT547" s="5">
        <v>0</v>
      </c>
      <c r="AU547" s="5">
        <v>0</v>
      </c>
      <c r="AV547" s="5">
        <v>2.9</v>
      </c>
      <c r="AW547" s="5">
        <v>3.4</v>
      </c>
      <c r="AX547">
        <v>232</v>
      </c>
      <c r="AY547">
        <v>1088</v>
      </c>
      <c r="AZ547">
        <v>10.8</v>
      </c>
      <c r="BA547">
        <v>10.9</v>
      </c>
      <c r="BB547" s="55">
        <v>0.37361111111115303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1">
        <f t="shared" si="17"/>
        <v>0</v>
      </c>
      <c r="U548" s="94">
        <f t="shared" si="20"/>
        <v>-4</v>
      </c>
      <c r="V548" s="90" t="str">
        <f t="shared" si="19"/>
        <v/>
      </c>
      <c r="W548" s="94" t="str">
        <f t="shared" si="18"/>
        <v/>
      </c>
      <c r="X548" s="91"/>
      <c r="Z548" s="5"/>
      <c r="AA548"/>
      <c r="AC548" s="373"/>
      <c r="AD548" s="54">
        <v>0.374305555555557</v>
      </c>
      <c r="AK548" s="307"/>
      <c r="AL548" s="5">
        <v>10.8</v>
      </c>
      <c r="AM548" s="5">
        <v>92</v>
      </c>
      <c r="AN548" s="5">
        <v>9.6</v>
      </c>
      <c r="AO548" s="5">
        <v>10.8</v>
      </c>
      <c r="AP548" s="5">
        <v>4.3</v>
      </c>
      <c r="AQ548" s="5">
        <v>7.6</v>
      </c>
      <c r="AR548" s="5">
        <v>1027.0999999999999</v>
      </c>
      <c r="AS548" s="5">
        <v>400</v>
      </c>
      <c r="AT548" s="5">
        <v>0</v>
      </c>
      <c r="AU548" s="5">
        <v>0</v>
      </c>
      <c r="AV548" s="5">
        <v>2.9</v>
      </c>
      <c r="AW548" s="5">
        <v>3.4</v>
      </c>
      <c r="AX548">
        <v>232</v>
      </c>
      <c r="AY548">
        <v>1088</v>
      </c>
      <c r="AZ548">
        <v>10.9</v>
      </c>
      <c r="BA548">
        <v>10.9</v>
      </c>
      <c r="BB548" s="55">
        <v>0.37430555555559802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1">
        <f t="shared" si="17"/>
        <v>0</v>
      </c>
      <c r="U549" s="94">
        <f t="shared" si="20"/>
        <v>-4</v>
      </c>
      <c r="V549" s="90" t="str">
        <f t="shared" si="19"/>
        <v/>
      </c>
      <c r="W549" s="94" t="str">
        <f t="shared" si="18"/>
        <v/>
      </c>
      <c r="X549" s="91"/>
      <c r="Z549" s="5"/>
      <c r="AA549"/>
      <c r="AC549" s="373"/>
      <c r="AD549" s="54">
        <v>0.375000000000002</v>
      </c>
      <c r="AK549" s="307"/>
      <c r="AL549" s="5">
        <v>10.8</v>
      </c>
      <c r="AM549" s="5">
        <v>92</v>
      </c>
      <c r="AN549" s="5">
        <v>9.6</v>
      </c>
      <c r="AO549" s="5">
        <v>10.8</v>
      </c>
      <c r="AP549" s="5">
        <v>2.9</v>
      </c>
      <c r="AQ549" s="5">
        <v>4.7</v>
      </c>
      <c r="AR549" s="5">
        <v>1027.0999999999999</v>
      </c>
      <c r="AS549" s="5">
        <v>440</v>
      </c>
      <c r="AT549" s="5">
        <v>0</v>
      </c>
      <c r="AU549" s="5">
        <v>0</v>
      </c>
      <c r="AV549" s="5">
        <v>2.9</v>
      </c>
      <c r="AW549" s="5">
        <v>3.4</v>
      </c>
      <c r="AX549">
        <v>232</v>
      </c>
      <c r="AY549">
        <v>1088</v>
      </c>
      <c r="AZ549">
        <v>10.8</v>
      </c>
      <c r="BA549">
        <v>10.9</v>
      </c>
      <c r="BB549" s="55">
        <v>0.37500000000004302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1">
        <f t="shared" si="17"/>
        <v>0</v>
      </c>
      <c r="U550" s="94">
        <f t="shared" si="20"/>
        <v>-4</v>
      </c>
      <c r="V550" s="90" t="str">
        <f t="shared" si="19"/>
        <v/>
      </c>
      <c r="W550" s="94" t="str">
        <f t="shared" si="18"/>
        <v/>
      </c>
      <c r="X550" s="91"/>
      <c r="Z550" s="5"/>
      <c r="AA550"/>
      <c r="AC550" s="373"/>
      <c r="AD550" s="54">
        <v>0.375694444444447</v>
      </c>
      <c r="AK550" s="307"/>
      <c r="AL550" s="5">
        <v>10.8</v>
      </c>
      <c r="AM550" s="5">
        <v>92</v>
      </c>
      <c r="AN550" s="5">
        <v>9.6</v>
      </c>
      <c r="AO550" s="5">
        <v>10.8</v>
      </c>
      <c r="AP550" s="5">
        <v>5</v>
      </c>
      <c r="AQ550" s="5">
        <v>6.5</v>
      </c>
      <c r="AR550" s="5">
        <v>1027</v>
      </c>
      <c r="AS550" s="5">
        <v>580</v>
      </c>
      <c r="AT550" s="5">
        <v>0</v>
      </c>
      <c r="AU550" s="5">
        <v>0</v>
      </c>
      <c r="AV550" s="5">
        <v>2.9</v>
      </c>
      <c r="AW550" s="5">
        <v>3.4</v>
      </c>
      <c r="AX550">
        <v>232</v>
      </c>
      <c r="AY550">
        <v>1088</v>
      </c>
      <c r="AZ550">
        <v>10.9</v>
      </c>
      <c r="BA550">
        <v>10.9</v>
      </c>
      <c r="BB550" s="55">
        <v>0.37569444444448802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1">
        <f t="shared" si="17"/>
        <v>0</v>
      </c>
      <c r="U551" s="94">
        <f t="shared" si="20"/>
        <v>-4</v>
      </c>
      <c r="V551" s="90" t="str">
        <f t="shared" si="19"/>
        <v/>
      </c>
      <c r="W551" s="94" t="str">
        <f t="shared" si="18"/>
        <v/>
      </c>
      <c r="X551" s="91"/>
      <c r="Z551" s="5"/>
      <c r="AA551"/>
      <c r="AC551" s="373"/>
      <c r="AD551" s="54">
        <v>0.37638888888889199</v>
      </c>
      <c r="AK551" s="307"/>
      <c r="AL551" s="5">
        <v>10.8</v>
      </c>
      <c r="AM551" s="5">
        <v>92</v>
      </c>
      <c r="AN551" s="5">
        <v>9.6</v>
      </c>
      <c r="AO551" s="5">
        <v>10.8</v>
      </c>
      <c r="AP551" s="5">
        <v>2.2000000000000002</v>
      </c>
      <c r="AQ551" s="5">
        <v>4.7</v>
      </c>
      <c r="AR551" s="5">
        <v>1027</v>
      </c>
      <c r="AS551" s="5">
        <v>560</v>
      </c>
      <c r="AT551" s="5">
        <v>0</v>
      </c>
      <c r="AU551" s="5">
        <v>0</v>
      </c>
      <c r="AV551" s="5">
        <v>2.9</v>
      </c>
      <c r="AW551" s="5">
        <v>3.4</v>
      </c>
      <c r="AX551">
        <v>232</v>
      </c>
      <c r="AY551">
        <v>1088</v>
      </c>
      <c r="AZ551">
        <v>10.9</v>
      </c>
      <c r="BA551">
        <v>10.9</v>
      </c>
      <c r="BB551" s="55">
        <v>0.37638888888893302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1">
        <f t="shared" si="17"/>
        <v>0</v>
      </c>
      <c r="U552" s="94">
        <f t="shared" si="20"/>
        <v>-4</v>
      </c>
      <c r="V552" s="90" t="str">
        <f t="shared" si="19"/>
        <v/>
      </c>
      <c r="W552" s="94" t="str">
        <f t="shared" si="18"/>
        <v/>
      </c>
      <c r="X552" s="91"/>
      <c r="Z552" s="5"/>
      <c r="AA552"/>
      <c r="AC552" s="373"/>
      <c r="AD552" s="54">
        <v>0.37708333333333699</v>
      </c>
      <c r="AK552" s="307"/>
      <c r="AL552" s="5">
        <v>10.8</v>
      </c>
      <c r="AM552" s="5">
        <v>92</v>
      </c>
      <c r="AN552" s="5">
        <v>9.6</v>
      </c>
      <c r="AO552" s="5">
        <v>10.8</v>
      </c>
      <c r="AP552" s="5">
        <v>0</v>
      </c>
      <c r="AQ552" s="5">
        <v>2.9</v>
      </c>
      <c r="AR552" s="5">
        <v>1026.9000000000001</v>
      </c>
      <c r="AS552" s="5">
        <v>530</v>
      </c>
      <c r="AT552" s="5">
        <v>0</v>
      </c>
      <c r="AU552" s="5">
        <v>0</v>
      </c>
      <c r="AV552" s="5">
        <v>2.9</v>
      </c>
      <c r="AW552" s="5">
        <v>3.4</v>
      </c>
      <c r="AX552">
        <v>232</v>
      </c>
      <c r="AY552">
        <v>1088</v>
      </c>
      <c r="AZ552">
        <v>10.9</v>
      </c>
      <c r="BA552">
        <v>10.9</v>
      </c>
      <c r="BB552" s="55">
        <v>0.37708333333337801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1">
        <f t="shared" si="17"/>
        <v>0</v>
      </c>
      <c r="U553" s="94">
        <f t="shared" si="20"/>
        <v>-4</v>
      </c>
      <c r="V553" s="90" t="str">
        <f t="shared" si="19"/>
        <v/>
      </c>
      <c r="W553" s="94" t="str">
        <f t="shared" si="18"/>
        <v/>
      </c>
      <c r="X553" s="91"/>
      <c r="Z553" s="5"/>
      <c r="AA553"/>
      <c r="AC553" s="373"/>
      <c r="AD553" s="54">
        <v>0.37777777777778199</v>
      </c>
      <c r="AK553" s="307"/>
      <c r="AL553" s="5">
        <v>10.8</v>
      </c>
      <c r="AM553" s="5">
        <v>92</v>
      </c>
      <c r="AN553" s="5">
        <v>9.6</v>
      </c>
      <c r="AO553" s="5">
        <v>10.8</v>
      </c>
      <c r="AP553" s="5">
        <v>10.4</v>
      </c>
      <c r="AQ553" s="5">
        <v>10.4</v>
      </c>
      <c r="AR553" s="5">
        <v>1026.9000000000001</v>
      </c>
      <c r="AS553" s="5">
        <v>540</v>
      </c>
      <c r="AT553" s="5">
        <v>0</v>
      </c>
      <c r="AU553" s="5">
        <v>0</v>
      </c>
      <c r="AV553" s="5">
        <v>2.9</v>
      </c>
      <c r="AW553" s="5">
        <v>3.4</v>
      </c>
      <c r="AX553">
        <v>232</v>
      </c>
      <c r="AY553">
        <v>1088</v>
      </c>
      <c r="AZ553">
        <v>10.9</v>
      </c>
      <c r="BA553">
        <v>11</v>
      </c>
      <c r="BB553" s="55">
        <v>0.37777777777782301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1">
        <f t="shared" si="17"/>
        <v>0</v>
      </c>
      <c r="U554" s="94">
        <f t="shared" si="20"/>
        <v>-4</v>
      </c>
      <c r="V554" s="90" t="str">
        <f t="shared" si="19"/>
        <v/>
      </c>
      <c r="W554" s="94" t="str">
        <f t="shared" si="18"/>
        <v/>
      </c>
      <c r="X554" s="91"/>
      <c r="Z554" s="5"/>
      <c r="AA554"/>
      <c r="AC554" s="373"/>
      <c r="AD554" s="54">
        <v>0.37847222222222698</v>
      </c>
      <c r="AK554" s="307"/>
      <c r="AL554" s="5">
        <v>10.9</v>
      </c>
      <c r="AM554" s="5">
        <v>92</v>
      </c>
      <c r="AN554" s="5">
        <v>9.6999999999999993</v>
      </c>
      <c r="AO554" s="5">
        <v>10.9</v>
      </c>
      <c r="AP554" s="5">
        <v>2.2000000000000002</v>
      </c>
      <c r="AQ554" s="5">
        <v>5.8</v>
      </c>
      <c r="AR554" s="5">
        <v>1027</v>
      </c>
      <c r="AS554" s="5">
        <v>650</v>
      </c>
      <c r="AT554" s="5">
        <v>0</v>
      </c>
      <c r="AU554" s="5">
        <v>0</v>
      </c>
      <c r="AV554" s="5">
        <v>2.9</v>
      </c>
      <c r="AW554" s="5">
        <v>3.4</v>
      </c>
      <c r="AX554">
        <v>232</v>
      </c>
      <c r="AY554">
        <v>1088</v>
      </c>
      <c r="AZ554">
        <v>10.9</v>
      </c>
      <c r="BA554">
        <v>11</v>
      </c>
      <c r="BB554" s="55">
        <v>0.37847222222226801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1">
        <f t="shared" si="17"/>
        <v>0</v>
      </c>
      <c r="U555" s="94">
        <f t="shared" si="20"/>
        <v>-4</v>
      </c>
      <c r="V555" s="90" t="str">
        <f t="shared" si="19"/>
        <v/>
      </c>
      <c r="W555" s="94" t="str">
        <f t="shared" si="18"/>
        <v/>
      </c>
      <c r="X555" s="91"/>
      <c r="Z555" s="5"/>
      <c r="AA555"/>
      <c r="AC555" s="373"/>
      <c r="AD555" s="54">
        <v>0.37916666666667198</v>
      </c>
      <c r="AK555" s="307"/>
      <c r="AL555" s="5">
        <v>10.9</v>
      </c>
      <c r="AM555" s="5">
        <v>92</v>
      </c>
      <c r="AN555" s="5">
        <v>9.6999999999999993</v>
      </c>
      <c r="AO555" s="5">
        <v>10.9</v>
      </c>
      <c r="AP555" s="5">
        <v>3.2</v>
      </c>
      <c r="AQ555" s="5">
        <v>6.5</v>
      </c>
      <c r="AR555" s="5">
        <v>1026.9000000000001</v>
      </c>
      <c r="AS555" s="5">
        <v>610</v>
      </c>
      <c r="AT555" s="5">
        <v>0</v>
      </c>
      <c r="AU555" s="5">
        <v>0</v>
      </c>
      <c r="AV555" s="5">
        <v>2.9</v>
      </c>
      <c r="AW555" s="5">
        <v>3.4</v>
      </c>
      <c r="AX555">
        <v>232</v>
      </c>
      <c r="AY555">
        <v>1088</v>
      </c>
      <c r="AZ555">
        <v>10.9</v>
      </c>
      <c r="BA555">
        <v>11</v>
      </c>
      <c r="BB555" s="55">
        <v>0.379166666666713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1">
        <f t="shared" si="17"/>
        <v>0</v>
      </c>
      <c r="U556" s="94">
        <f t="shared" si="20"/>
        <v>-4</v>
      </c>
      <c r="V556" s="90" t="str">
        <f t="shared" si="19"/>
        <v/>
      </c>
      <c r="W556" s="94" t="str">
        <f t="shared" si="18"/>
        <v/>
      </c>
      <c r="X556" s="91"/>
      <c r="Z556" s="5"/>
      <c r="AA556"/>
      <c r="AC556" s="373"/>
      <c r="AD556" s="54">
        <v>0.37986111111111698</v>
      </c>
      <c r="AK556" s="307"/>
      <c r="AL556" s="5">
        <v>10.9</v>
      </c>
      <c r="AM556" s="5">
        <v>92</v>
      </c>
      <c r="AN556" s="5">
        <v>9.6999999999999993</v>
      </c>
      <c r="AO556" s="5">
        <v>10.9</v>
      </c>
      <c r="AP556" s="5">
        <v>0</v>
      </c>
      <c r="AQ556" s="5">
        <v>2.2000000000000002</v>
      </c>
      <c r="AR556" s="5">
        <v>1027</v>
      </c>
      <c r="AS556" s="5">
        <v>570</v>
      </c>
      <c r="AT556" s="5">
        <v>0</v>
      </c>
      <c r="AU556" s="5">
        <v>0</v>
      </c>
      <c r="AV556" s="5">
        <v>2.9</v>
      </c>
      <c r="AW556" s="5">
        <v>3.4</v>
      </c>
      <c r="AX556">
        <v>232</v>
      </c>
      <c r="AY556">
        <v>1088</v>
      </c>
      <c r="AZ556">
        <v>10.9</v>
      </c>
      <c r="BA556">
        <v>11</v>
      </c>
      <c r="BB556" s="55">
        <v>0.379861111111158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1">
        <f t="shared" si="17"/>
        <v>0</v>
      </c>
      <c r="U557" s="94">
        <f t="shared" si="20"/>
        <v>-4</v>
      </c>
      <c r="V557" s="90" t="str">
        <f t="shared" si="19"/>
        <v/>
      </c>
      <c r="W557" s="94" t="str">
        <f t="shared" si="18"/>
        <v/>
      </c>
      <c r="X557" s="91"/>
      <c r="Z557" s="5"/>
      <c r="AA557"/>
      <c r="AC557" s="373"/>
      <c r="AD557" s="54">
        <v>0.38055555555556198</v>
      </c>
      <c r="AK557" s="307"/>
      <c r="AL557" s="5">
        <v>10.8</v>
      </c>
      <c r="AM557" s="5">
        <v>92</v>
      </c>
      <c r="AN557" s="5">
        <v>9.6</v>
      </c>
      <c r="AO557" s="5">
        <v>10.8</v>
      </c>
      <c r="AP557" s="5">
        <v>0</v>
      </c>
      <c r="AQ557" s="5">
        <v>2.9</v>
      </c>
      <c r="AR557" s="5">
        <v>1027.2</v>
      </c>
      <c r="AS557" s="5">
        <v>600</v>
      </c>
      <c r="AT557" s="5">
        <v>0</v>
      </c>
      <c r="AU557" s="5">
        <v>0</v>
      </c>
      <c r="AV557" s="5">
        <v>2.9</v>
      </c>
      <c r="AW557" s="5">
        <v>3.4</v>
      </c>
      <c r="AX557">
        <v>232</v>
      </c>
      <c r="AY557">
        <v>1088</v>
      </c>
      <c r="AZ557">
        <v>11</v>
      </c>
      <c r="BA557">
        <v>11</v>
      </c>
      <c r="BB557" s="55">
        <v>0.380555555555603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1">
        <f t="shared" si="17"/>
        <v>0</v>
      </c>
      <c r="U558" s="94">
        <f t="shared" si="20"/>
        <v>-4</v>
      </c>
      <c r="V558" s="90" t="str">
        <f t="shared" si="19"/>
        <v/>
      </c>
      <c r="W558" s="94" t="str">
        <f t="shared" si="18"/>
        <v/>
      </c>
      <c r="X558" s="91"/>
      <c r="Z558" s="5"/>
      <c r="AA558"/>
      <c r="AC558" s="373"/>
      <c r="AD558" s="54">
        <v>0.38125000000000703</v>
      </c>
      <c r="AK558" s="307"/>
      <c r="AL558" s="5">
        <v>10.8</v>
      </c>
      <c r="AM558" s="5">
        <v>92</v>
      </c>
      <c r="AN558" s="5">
        <v>9.6</v>
      </c>
      <c r="AO558" s="5">
        <v>10.8</v>
      </c>
      <c r="AP558" s="5">
        <v>2.2000000000000002</v>
      </c>
      <c r="AQ558" s="5">
        <v>4</v>
      </c>
      <c r="AR558" s="5">
        <v>1027.2</v>
      </c>
      <c r="AS558" s="5">
        <v>770</v>
      </c>
      <c r="AT558" s="5">
        <v>0</v>
      </c>
      <c r="AU558" s="5">
        <v>0</v>
      </c>
      <c r="AV558" s="5">
        <v>2.9</v>
      </c>
      <c r="AW558" s="5">
        <v>3.4</v>
      </c>
      <c r="AX558">
        <v>232</v>
      </c>
      <c r="AY558">
        <v>1088</v>
      </c>
      <c r="AZ558">
        <v>11</v>
      </c>
      <c r="BA558">
        <v>11</v>
      </c>
      <c r="BB558" s="55">
        <v>0.38125000000004799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1">
        <f t="shared" si="17"/>
        <v>0</v>
      </c>
      <c r="U559" s="94">
        <f t="shared" si="20"/>
        <v>-4</v>
      </c>
      <c r="V559" s="90" t="str">
        <f t="shared" si="19"/>
        <v/>
      </c>
      <c r="W559" s="94" t="str">
        <f t="shared" si="18"/>
        <v/>
      </c>
      <c r="X559" s="91"/>
      <c r="Y559" s="6"/>
      <c r="Z559" s="36"/>
      <c r="AA559" s="6"/>
      <c r="AC559" s="373"/>
      <c r="AD559" s="54">
        <v>0.38194444444445202</v>
      </c>
      <c r="AK559" s="307"/>
      <c r="AL559" s="5">
        <v>10.9</v>
      </c>
      <c r="AM559" s="5">
        <v>92</v>
      </c>
      <c r="AN559" s="5">
        <v>9.6999999999999993</v>
      </c>
      <c r="AO559" s="5">
        <v>10.9</v>
      </c>
      <c r="AP559" s="5">
        <v>2.9</v>
      </c>
      <c r="AQ559" s="5">
        <v>5.4</v>
      </c>
      <c r="AR559" s="5">
        <v>1027</v>
      </c>
      <c r="AS559" s="5">
        <v>880</v>
      </c>
      <c r="AT559" s="5">
        <v>0</v>
      </c>
      <c r="AU559" s="5">
        <v>0</v>
      </c>
      <c r="AV559" s="5">
        <v>2.9</v>
      </c>
      <c r="AW559" s="5">
        <v>3.4</v>
      </c>
      <c r="AX559">
        <v>232</v>
      </c>
      <c r="AY559">
        <v>1088</v>
      </c>
      <c r="AZ559">
        <v>11</v>
      </c>
      <c r="BA559">
        <v>11</v>
      </c>
      <c r="BB559" s="55">
        <v>0.38194444444449299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1">
        <f t="shared" si="17"/>
        <v>0</v>
      </c>
      <c r="U560" s="94">
        <f t="shared" si="20"/>
        <v>-4</v>
      </c>
      <c r="V560" s="90" t="str">
        <f t="shared" si="19"/>
        <v/>
      </c>
      <c r="W560" s="94" t="str">
        <f t="shared" si="18"/>
        <v/>
      </c>
      <c r="X560" s="91"/>
      <c r="Y560" s="6"/>
      <c r="Z560" s="36"/>
      <c r="AA560" s="6"/>
      <c r="AC560" s="373"/>
      <c r="AD560" s="54">
        <v>0.38263888888889702</v>
      </c>
      <c r="AK560" s="307"/>
      <c r="AL560" s="5">
        <v>10.9</v>
      </c>
      <c r="AM560" s="5">
        <v>92</v>
      </c>
      <c r="AN560" s="5">
        <v>9.6999999999999993</v>
      </c>
      <c r="AO560" s="5">
        <v>10.9</v>
      </c>
      <c r="AP560" s="5">
        <v>4</v>
      </c>
      <c r="AQ560" s="5">
        <v>6.5</v>
      </c>
      <c r="AR560" s="5">
        <v>1027.0999999999999</v>
      </c>
      <c r="AS560" s="5">
        <v>930</v>
      </c>
      <c r="AT560" s="5">
        <v>0</v>
      </c>
      <c r="AU560" s="5">
        <v>0</v>
      </c>
      <c r="AV560" s="5">
        <v>2.9</v>
      </c>
      <c r="AW560" s="5">
        <v>3.4</v>
      </c>
      <c r="AX560">
        <v>232</v>
      </c>
      <c r="AY560">
        <v>1088</v>
      </c>
      <c r="AZ560">
        <v>11</v>
      </c>
      <c r="BA560">
        <v>11</v>
      </c>
      <c r="BB560" s="55">
        <v>0.38263888888893799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1">
        <f t="shared" si="17"/>
        <v>0</v>
      </c>
      <c r="U561" s="94">
        <f t="shared" ref="U561:U574" si="21">(T561-B561)-2</f>
        <v>-2</v>
      </c>
      <c r="V561" s="90" t="str">
        <f t="shared" si="19"/>
        <v/>
      </c>
      <c r="W561" s="94" t="str">
        <f t="shared" si="18"/>
        <v/>
      </c>
      <c r="X561" s="91"/>
      <c r="Y561" s="6"/>
      <c r="Z561" s="36"/>
      <c r="AA561" s="6"/>
      <c r="AC561" s="373"/>
      <c r="AD561" s="54">
        <v>0.38333333333334202</v>
      </c>
      <c r="AK561" s="307"/>
      <c r="AL561" s="5">
        <v>10.9</v>
      </c>
      <c r="AM561" s="5">
        <v>92</v>
      </c>
      <c r="AN561" s="5">
        <v>9.6999999999999993</v>
      </c>
      <c r="AO561" s="5">
        <v>10.9</v>
      </c>
      <c r="AP561" s="5">
        <v>2.5</v>
      </c>
      <c r="AQ561" s="5">
        <v>3.2</v>
      </c>
      <c r="AR561" s="5">
        <v>1026.9000000000001</v>
      </c>
      <c r="AS561" s="5">
        <v>1000</v>
      </c>
      <c r="AT561" s="5">
        <v>0</v>
      </c>
      <c r="AU561" s="5">
        <v>0</v>
      </c>
      <c r="AV561" s="5">
        <v>2.9</v>
      </c>
      <c r="AW561" s="5">
        <v>3.4</v>
      </c>
      <c r="AX561">
        <v>232</v>
      </c>
      <c r="AY561">
        <v>1088</v>
      </c>
      <c r="AZ561">
        <v>11</v>
      </c>
      <c r="BA561">
        <v>11.1</v>
      </c>
      <c r="BB561" s="55">
        <v>0.38333333333338299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1">
        <f t="shared" ref="T562:T625" si="22">MAX($P562,$Q562)</f>
        <v>0</v>
      </c>
      <c r="U562" s="94">
        <f t="shared" si="21"/>
        <v>-2</v>
      </c>
      <c r="V562" s="90" t="str">
        <f t="shared" si="19"/>
        <v/>
      </c>
      <c r="W562" s="94" t="str">
        <f t="shared" ref="W562:W625" si="23">IF($T562&gt;$B562+2,1,"")</f>
        <v/>
      </c>
      <c r="X562" s="91"/>
      <c r="Y562" s="6"/>
      <c r="Z562" s="36"/>
      <c r="AA562" s="6"/>
      <c r="AC562" s="373"/>
      <c r="AD562" s="54">
        <v>0.38402777777778702</v>
      </c>
      <c r="AK562" s="307"/>
      <c r="AL562" s="5">
        <v>10.9</v>
      </c>
      <c r="AM562" s="5">
        <v>92</v>
      </c>
      <c r="AN562" s="5">
        <v>9.6999999999999993</v>
      </c>
      <c r="AO562" s="5">
        <v>10.9</v>
      </c>
      <c r="AP562" s="5">
        <v>2.2000000000000002</v>
      </c>
      <c r="AQ562" s="5">
        <v>2.5</v>
      </c>
      <c r="AR562" s="5">
        <v>1027.0999999999999</v>
      </c>
      <c r="AS562" s="5">
        <v>1030</v>
      </c>
      <c r="AT562" s="5">
        <v>0</v>
      </c>
      <c r="AU562" s="5">
        <v>0</v>
      </c>
      <c r="AV562" s="5">
        <v>2.9</v>
      </c>
      <c r="AW562" s="5">
        <v>3.4</v>
      </c>
      <c r="AX562">
        <v>232</v>
      </c>
      <c r="AY562">
        <v>1088</v>
      </c>
      <c r="AZ562">
        <v>11</v>
      </c>
      <c r="BA562">
        <v>11</v>
      </c>
      <c r="BB562" s="55">
        <v>0.38402777777782798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1">
        <f t="shared" si="22"/>
        <v>0</v>
      </c>
      <c r="U563" s="94">
        <f t="shared" si="21"/>
        <v>-2</v>
      </c>
      <c r="V563" s="90" t="str">
        <f t="shared" si="19"/>
        <v/>
      </c>
      <c r="W563" s="94" t="str">
        <f t="shared" si="23"/>
        <v/>
      </c>
      <c r="X563" s="91"/>
      <c r="Y563" s="6"/>
      <c r="Z563" s="36"/>
      <c r="AA563" s="6"/>
      <c r="AC563" s="373"/>
      <c r="AD563" s="54">
        <v>0.38472222222223201</v>
      </c>
      <c r="AK563" s="307"/>
      <c r="AL563" s="5">
        <v>10.9</v>
      </c>
      <c r="AM563" s="5">
        <v>92</v>
      </c>
      <c r="AN563" s="5">
        <v>9.6999999999999993</v>
      </c>
      <c r="AO563" s="5">
        <v>10.9</v>
      </c>
      <c r="AP563" s="5">
        <v>2.5</v>
      </c>
      <c r="AQ563" s="5">
        <v>3.2</v>
      </c>
      <c r="AR563" s="5">
        <v>1027</v>
      </c>
      <c r="AS563" s="5">
        <v>1190</v>
      </c>
      <c r="AT563" s="5">
        <v>0</v>
      </c>
      <c r="AU563" s="5">
        <v>0</v>
      </c>
      <c r="AV563" s="5">
        <v>2.9</v>
      </c>
      <c r="AW563" s="5">
        <v>3.4</v>
      </c>
      <c r="AX563">
        <v>232</v>
      </c>
      <c r="AY563">
        <v>1088</v>
      </c>
      <c r="AZ563">
        <v>11</v>
      </c>
      <c r="BA563">
        <v>11.1</v>
      </c>
      <c r="BB563" s="55">
        <v>0.38472222222227298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1">
        <f t="shared" si="22"/>
        <v>0</v>
      </c>
      <c r="U564" s="94">
        <f t="shared" si="21"/>
        <v>-2</v>
      </c>
      <c r="V564" s="90" t="str">
        <f t="shared" si="19"/>
        <v/>
      </c>
      <c r="W564" s="94" t="str">
        <f t="shared" si="23"/>
        <v/>
      </c>
      <c r="X564" s="91"/>
      <c r="Y564" s="6"/>
      <c r="Z564" s="36"/>
      <c r="AA564" s="6"/>
      <c r="AC564" s="373"/>
      <c r="AD564" s="54">
        <v>0.38541666666667701</v>
      </c>
      <c r="AK564" s="307"/>
      <c r="AL564" s="5">
        <v>10.9</v>
      </c>
      <c r="AM564" s="5">
        <v>93</v>
      </c>
      <c r="AN564" s="5">
        <v>9.8000000000000007</v>
      </c>
      <c r="AO564" s="5">
        <v>10.9</v>
      </c>
      <c r="AP564" s="5">
        <v>3.2</v>
      </c>
      <c r="AQ564" s="5">
        <v>5</v>
      </c>
      <c r="AR564" s="5">
        <v>1027</v>
      </c>
      <c r="AS564" s="5">
        <v>1270</v>
      </c>
      <c r="AT564" s="5">
        <v>0</v>
      </c>
      <c r="AU564" s="5">
        <v>0</v>
      </c>
      <c r="AV564" s="5">
        <v>2.9</v>
      </c>
      <c r="AW564" s="5">
        <v>3.4</v>
      </c>
      <c r="AX564">
        <v>232</v>
      </c>
      <c r="AY564">
        <v>1088</v>
      </c>
      <c r="AZ564">
        <v>11</v>
      </c>
      <c r="BA564">
        <v>11</v>
      </c>
      <c r="BB564" s="55">
        <v>0.38541666666671798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1">
        <f t="shared" si="22"/>
        <v>0</v>
      </c>
      <c r="U565" s="94">
        <f t="shared" si="21"/>
        <v>-2</v>
      </c>
      <c r="V565" s="90" t="str">
        <f t="shared" si="19"/>
        <v/>
      </c>
      <c r="W565" s="94" t="str">
        <f t="shared" si="23"/>
        <v/>
      </c>
      <c r="X565" s="91"/>
      <c r="Y565" s="6"/>
      <c r="Z565" s="36"/>
      <c r="AA565" s="6"/>
      <c r="AC565" s="373"/>
      <c r="AD565" s="54">
        <v>0.38611111111112201</v>
      </c>
      <c r="AK565" s="307"/>
      <c r="AL565" s="5">
        <v>11</v>
      </c>
      <c r="AM565" s="5">
        <v>92</v>
      </c>
      <c r="AN565" s="5">
        <v>9.8000000000000007</v>
      </c>
      <c r="AO565" s="5">
        <v>11</v>
      </c>
      <c r="AP565" s="5">
        <v>2.9</v>
      </c>
      <c r="AQ565" s="5">
        <v>4.3</v>
      </c>
      <c r="AR565" s="5">
        <v>1027.0999999999999</v>
      </c>
      <c r="AS565" s="5">
        <v>1200</v>
      </c>
      <c r="AT565" s="5">
        <v>0</v>
      </c>
      <c r="AU565" s="5">
        <v>0</v>
      </c>
      <c r="AV565" s="5">
        <v>2.9</v>
      </c>
      <c r="AW565" s="5">
        <v>3.4</v>
      </c>
      <c r="AX565">
        <v>232</v>
      </c>
      <c r="AY565">
        <v>1088</v>
      </c>
      <c r="AZ565">
        <v>11.1</v>
      </c>
      <c r="BA565">
        <v>11.1</v>
      </c>
      <c r="BB565" s="55">
        <v>0.38611111111116297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1">
        <f>MAX($P566,$Q566)</f>
        <v>0</v>
      </c>
      <c r="U566" s="94">
        <f t="shared" si="21"/>
        <v>-2</v>
      </c>
      <c r="V566" s="90" t="str">
        <f t="shared" si="19"/>
        <v/>
      </c>
      <c r="W566" s="94" t="str">
        <f t="shared" si="23"/>
        <v/>
      </c>
      <c r="X566" s="91"/>
      <c r="Y566" s="6"/>
      <c r="Z566" s="36"/>
      <c r="AA566" s="6"/>
      <c r="AC566" s="373"/>
      <c r="AD566" s="54">
        <v>0.386805555555567</v>
      </c>
      <c r="AK566" s="307"/>
      <c r="AL566" s="5">
        <v>11</v>
      </c>
      <c r="AM566" s="5">
        <v>92</v>
      </c>
      <c r="AN566" s="5">
        <v>9.8000000000000007</v>
      </c>
      <c r="AO566" s="5">
        <v>11</v>
      </c>
      <c r="AP566" s="5">
        <v>2.5</v>
      </c>
      <c r="AQ566" s="5">
        <v>4</v>
      </c>
      <c r="AR566" s="5">
        <v>1027</v>
      </c>
      <c r="AS566" s="5">
        <v>1240</v>
      </c>
      <c r="AT566" s="5">
        <v>0</v>
      </c>
      <c r="AU566" s="5">
        <v>0</v>
      </c>
      <c r="AV566" s="5">
        <v>2.9</v>
      </c>
      <c r="AW566" s="5">
        <v>3.4</v>
      </c>
      <c r="AX566">
        <v>232</v>
      </c>
      <c r="AY566">
        <v>1088</v>
      </c>
      <c r="AZ566">
        <v>11.1</v>
      </c>
      <c r="BA566">
        <v>11.1</v>
      </c>
      <c r="BB566" s="55">
        <v>0.38680555555560803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1">
        <f>MAX($P567,$Q567)</f>
        <v>0</v>
      </c>
      <c r="U567" s="94">
        <f t="shared" si="21"/>
        <v>-2</v>
      </c>
      <c r="V567" s="90" t="str">
        <f t="shared" si="19"/>
        <v/>
      </c>
      <c r="W567" s="94" t="str">
        <f t="shared" si="23"/>
        <v/>
      </c>
      <c r="X567" s="91"/>
      <c r="Y567" s="6"/>
      <c r="Z567" s="36"/>
      <c r="AA567" s="6"/>
      <c r="AC567" s="373"/>
      <c r="AD567" s="54">
        <v>0.387500000000012</v>
      </c>
      <c r="AK567" s="307"/>
      <c r="AL567" s="5">
        <v>11</v>
      </c>
      <c r="AM567" s="5">
        <v>92</v>
      </c>
      <c r="AN567" s="5">
        <v>9.8000000000000007</v>
      </c>
      <c r="AO567" s="5">
        <v>11</v>
      </c>
      <c r="AP567" s="5">
        <v>6.5</v>
      </c>
      <c r="AQ567" s="5">
        <v>6.5</v>
      </c>
      <c r="AR567" s="5">
        <v>1027.0999999999999</v>
      </c>
      <c r="AS567" s="5">
        <v>1240</v>
      </c>
      <c r="AT567" s="5">
        <v>0</v>
      </c>
      <c r="AU567" s="5">
        <v>0</v>
      </c>
      <c r="AV567" s="5">
        <v>2.9</v>
      </c>
      <c r="AW567" s="5">
        <v>3.4</v>
      </c>
      <c r="AX567">
        <v>232</v>
      </c>
      <c r="AY567">
        <v>1088</v>
      </c>
      <c r="AZ567">
        <v>11.1</v>
      </c>
      <c r="BA567">
        <v>11.1</v>
      </c>
      <c r="BB567" s="55">
        <v>0.38750000000005302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1">
        <f t="shared" si="22"/>
        <v>0</v>
      </c>
      <c r="U568" s="94">
        <f>(T568-B568)-2</f>
        <v>-2</v>
      </c>
      <c r="V568" s="90" t="str">
        <f t="shared" si="19"/>
        <v/>
      </c>
      <c r="W568" s="94" t="str">
        <f t="shared" si="23"/>
        <v/>
      </c>
      <c r="X568" s="91"/>
      <c r="Y568" s="6"/>
      <c r="Z568" s="36"/>
      <c r="AA568" s="6"/>
      <c r="AC568" s="373"/>
      <c r="AD568" s="54">
        <v>0.388194444444457</v>
      </c>
      <c r="AK568" s="307"/>
      <c r="AL568" s="5">
        <v>11.1</v>
      </c>
      <c r="AM568" s="5">
        <v>92</v>
      </c>
      <c r="AN568" s="5">
        <v>9.9</v>
      </c>
      <c r="AO568" s="5">
        <v>11.1</v>
      </c>
      <c r="AP568" s="5">
        <v>5.8</v>
      </c>
      <c r="AQ568" s="5">
        <v>6.8</v>
      </c>
      <c r="AR568" s="5">
        <v>1027.0999999999999</v>
      </c>
      <c r="AS568" s="5">
        <v>1300</v>
      </c>
      <c r="AT568" s="5">
        <v>0</v>
      </c>
      <c r="AU568" s="5">
        <v>0</v>
      </c>
      <c r="AV568" s="5">
        <v>2.9</v>
      </c>
      <c r="AW568" s="5">
        <v>3.4</v>
      </c>
      <c r="AX568">
        <v>232</v>
      </c>
      <c r="AY568">
        <v>1088</v>
      </c>
      <c r="AZ568">
        <v>11.1</v>
      </c>
      <c r="BA568">
        <v>11.1</v>
      </c>
      <c r="BB568" s="55">
        <v>0.38819444444449802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1">
        <f t="shared" si="22"/>
        <v>0</v>
      </c>
      <c r="U569" s="94">
        <f t="shared" si="21"/>
        <v>-2</v>
      </c>
      <c r="V569" s="90" t="str">
        <f t="shared" si="19"/>
        <v/>
      </c>
      <c r="W569" s="94" t="str">
        <f t="shared" si="23"/>
        <v/>
      </c>
      <c r="X569" s="91"/>
      <c r="Y569" s="6"/>
      <c r="Z569" s="36"/>
      <c r="AA569" s="6"/>
      <c r="AC569" s="373"/>
      <c r="AD569" s="54">
        <v>0.388888888888902</v>
      </c>
      <c r="AK569" s="307"/>
      <c r="AL569" s="5">
        <v>11.1</v>
      </c>
      <c r="AM569" s="5">
        <v>92</v>
      </c>
      <c r="AN569" s="5">
        <v>9.9</v>
      </c>
      <c r="AO569" s="5">
        <v>11.1</v>
      </c>
      <c r="AP569" s="5">
        <v>1.8</v>
      </c>
      <c r="AQ569" s="5">
        <v>3.6</v>
      </c>
      <c r="AR569" s="5">
        <v>1027.2</v>
      </c>
      <c r="AS569" s="5">
        <v>1460</v>
      </c>
      <c r="AT569" s="5">
        <v>0</v>
      </c>
      <c r="AU569" s="5">
        <v>0</v>
      </c>
      <c r="AV569" s="5">
        <v>2.9</v>
      </c>
      <c r="AW569" s="5">
        <v>3.4</v>
      </c>
      <c r="AX569">
        <v>232</v>
      </c>
      <c r="AY569">
        <v>1088</v>
      </c>
      <c r="AZ569">
        <v>11.1</v>
      </c>
      <c r="BA569">
        <v>11.1</v>
      </c>
      <c r="BB569" s="55">
        <v>0.38888888888894302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1">
        <f t="shared" si="22"/>
        <v>0</v>
      </c>
      <c r="U570" s="94">
        <f t="shared" si="21"/>
        <v>-2</v>
      </c>
      <c r="V570" s="90" t="str">
        <f t="shared" si="19"/>
        <v/>
      </c>
      <c r="W570" s="94" t="str">
        <f t="shared" si="23"/>
        <v/>
      </c>
      <c r="X570" s="91"/>
      <c r="Y570" s="6"/>
      <c r="Z570" s="36"/>
      <c r="AA570" s="6"/>
      <c r="AC570" s="373"/>
      <c r="AD570" s="54">
        <v>0.38958333333334699</v>
      </c>
      <c r="AK570" s="307"/>
      <c r="AL570" s="5">
        <v>11</v>
      </c>
      <c r="AM570" s="5">
        <v>92</v>
      </c>
      <c r="AN570" s="5">
        <v>9.8000000000000007</v>
      </c>
      <c r="AO570" s="5">
        <v>11</v>
      </c>
      <c r="AP570" s="5">
        <v>1.8</v>
      </c>
      <c r="AQ570" s="5">
        <v>3.2</v>
      </c>
      <c r="AR570" s="5">
        <v>1027</v>
      </c>
      <c r="AS570" s="5">
        <v>1600</v>
      </c>
      <c r="AT570" s="5">
        <v>0</v>
      </c>
      <c r="AU570" s="5">
        <v>0</v>
      </c>
      <c r="AV570" s="5">
        <v>2.9</v>
      </c>
      <c r="AW570" s="5">
        <v>3.4</v>
      </c>
      <c r="AX570">
        <v>232</v>
      </c>
      <c r="AY570">
        <v>1088</v>
      </c>
      <c r="AZ570">
        <v>11.1</v>
      </c>
      <c r="BA570">
        <v>11.2</v>
      </c>
      <c r="BB570" s="55">
        <v>0.38958333333338802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1">
        <f t="shared" si="22"/>
        <v>0</v>
      </c>
      <c r="U571" s="94">
        <f t="shared" si="21"/>
        <v>-2</v>
      </c>
      <c r="V571" s="90" t="str">
        <f t="shared" si="19"/>
        <v/>
      </c>
      <c r="W571" s="94" t="str">
        <f t="shared" si="23"/>
        <v/>
      </c>
      <c r="X571" s="91"/>
      <c r="Y571" s="6"/>
      <c r="Z571" s="36"/>
      <c r="AA571" s="6"/>
      <c r="AC571" s="373"/>
      <c r="AD571" s="54">
        <v>0.39027777777779199</v>
      </c>
      <c r="AK571" s="307"/>
      <c r="AL571" s="5">
        <v>11</v>
      </c>
      <c r="AM571" s="5">
        <v>92</v>
      </c>
      <c r="AN571" s="5">
        <v>9.8000000000000007</v>
      </c>
      <c r="AO571" s="5">
        <v>11</v>
      </c>
      <c r="AP571" s="5">
        <v>4.3</v>
      </c>
      <c r="AQ571" s="5">
        <v>7.2</v>
      </c>
      <c r="AR571" s="5">
        <v>1026.9000000000001</v>
      </c>
      <c r="AS571" s="5">
        <v>1610</v>
      </c>
      <c r="AT571" s="5">
        <v>0</v>
      </c>
      <c r="AU571" s="5">
        <v>0</v>
      </c>
      <c r="AV571" s="5">
        <v>2.9</v>
      </c>
      <c r="AW571" s="5">
        <v>3.4</v>
      </c>
      <c r="AX571">
        <v>232</v>
      </c>
      <c r="AY571">
        <v>1088</v>
      </c>
      <c r="AZ571">
        <v>11.1</v>
      </c>
      <c r="BA571">
        <v>11.2</v>
      </c>
      <c r="BB571" s="55">
        <v>0.39027777777783301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1">
        <f t="shared" si="22"/>
        <v>0</v>
      </c>
      <c r="U572" s="94">
        <f t="shared" si="21"/>
        <v>-2</v>
      </c>
      <c r="V572" s="90" t="str">
        <f t="shared" si="19"/>
        <v/>
      </c>
      <c r="W572" s="94" t="str">
        <f t="shared" si="23"/>
        <v/>
      </c>
      <c r="X572" s="91"/>
      <c r="Y572" s="6"/>
      <c r="Z572" s="36"/>
      <c r="AA572" s="6"/>
      <c r="AC572" s="373"/>
      <c r="AD572" s="54">
        <v>0.39097222222223699</v>
      </c>
      <c r="AK572" s="307"/>
      <c r="AL572" s="5">
        <v>11</v>
      </c>
      <c r="AM572" s="5">
        <v>92</v>
      </c>
      <c r="AN572" s="5">
        <v>9.8000000000000007</v>
      </c>
      <c r="AO572" s="5">
        <v>11</v>
      </c>
      <c r="AP572" s="5">
        <v>6.1</v>
      </c>
      <c r="AQ572" s="5">
        <v>9.4</v>
      </c>
      <c r="AR572" s="5">
        <v>1027.2</v>
      </c>
      <c r="AS572" s="5">
        <v>1520</v>
      </c>
      <c r="AT572" s="5">
        <v>0</v>
      </c>
      <c r="AU572" s="5">
        <v>0</v>
      </c>
      <c r="AV572" s="5">
        <v>2.9</v>
      </c>
      <c r="AW572" s="5">
        <v>3.4</v>
      </c>
      <c r="AX572">
        <v>232</v>
      </c>
      <c r="AY572">
        <v>1088</v>
      </c>
      <c r="AZ572">
        <v>11.2</v>
      </c>
      <c r="BA572">
        <v>11.2</v>
      </c>
      <c r="BB572" s="55">
        <v>0.39097222222227801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1">
        <f t="shared" si="22"/>
        <v>0</v>
      </c>
      <c r="U573" s="94">
        <f t="shared" si="21"/>
        <v>-2</v>
      </c>
      <c r="V573" s="90" t="str">
        <f t="shared" si="19"/>
        <v/>
      </c>
      <c r="W573" s="94" t="str">
        <f t="shared" si="23"/>
        <v/>
      </c>
      <c r="X573" s="91"/>
      <c r="Y573" s="6"/>
      <c r="Z573" s="36"/>
      <c r="AA573" s="6"/>
      <c r="AC573" s="373"/>
      <c r="AD573" s="54">
        <v>0.39166666666668198</v>
      </c>
      <c r="AK573" s="307"/>
      <c r="AL573" s="5">
        <v>11</v>
      </c>
      <c r="AM573" s="5">
        <v>92</v>
      </c>
      <c r="AN573" s="5">
        <v>9.8000000000000007</v>
      </c>
      <c r="AO573" s="5">
        <v>11</v>
      </c>
      <c r="AP573" s="5">
        <v>3.6</v>
      </c>
      <c r="AQ573" s="5">
        <v>6.1</v>
      </c>
      <c r="AR573" s="5">
        <v>1027.0999999999999</v>
      </c>
      <c r="AS573" s="5">
        <v>1490</v>
      </c>
      <c r="AT573" s="5">
        <v>0</v>
      </c>
      <c r="AU573" s="5">
        <v>0</v>
      </c>
      <c r="AV573" s="5">
        <v>2.9</v>
      </c>
      <c r="AW573" s="5">
        <v>3.4</v>
      </c>
      <c r="AX573">
        <v>232</v>
      </c>
      <c r="AY573">
        <v>1088</v>
      </c>
      <c r="AZ573">
        <v>11.2</v>
      </c>
      <c r="BA573">
        <v>11.2</v>
      </c>
      <c r="BB573" s="55">
        <v>0.39166666666672301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1">
        <f t="shared" si="22"/>
        <v>0</v>
      </c>
      <c r="U574" s="94">
        <f t="shared" si="21"/>
        <v>-2</v>
      </c>
      <c r="V574" s="90" t="str">
        <f t="shared" si="19"/>
        <v/>
      </c>
      <c r="W574" s="94" t="str">
        <f t="shared" si="23"/>
        <v/>
      </c>
      <c r="X574" s="91"/>
      <c r="Y574" s="6"/>
      <c r="Z574" s="36"/>
      <c r="AA574" s="6"/>
      <c r="AC574" s="373"/>
      <c r="AD574" s="54">
        <v>0.39236111111112698</v>
      </c>
      <c r="AK574" s="307"/>
      <c r="AL574" s="5">
        <v>11</v>
      </c>
      <c r="AM574" s="5">
        <v>92</v>
      </c>
      <c r="AN574" s="5">
        <v>9.8000000000000007</v>
      </c>
      <c r="AO574" s="5">
        <v>11</v>
      </c>
      <c r="AP574" s="5">
        <v>3.2</v>
      </c>
      <c r="AQ574" s="5">
        <v>6.5</v>
      </c>
      <c r="AR574" s="5">
        <v>1027.4000000000001</v>
      </c>
      <c r="AS574" s="5">
        <v>1410</v>
      </c>
      <c r="AT574" s="5">
        <v>0</v>
      </c>
      <c r="AU574" s="5">
        <v>0</v>
      </c>
      <c r="AV574" s="5">
        <v>2.9</v>
      </c>
      <c r="AW574" s="5">
        <v>3.4</v>
      </c>
      <c r="AX574">
        <v>232</v>
      </c>
      <c r="AY574">
        <v>1088</v>
      </c>
      <c r="AZ574">
        <v>11.2</v>
      </c>
      <c r="BA574">
        <v>11.2</v>
      </c>
      <c r="BB574" s="55">
        <v>0.392361111111168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1">
        <f t="shared" si="22"/>
        <v>0</v>
      </c>
      <c r="U575" s="94">
        <f>(T575-B575)-2</f>
        <v>-2</v>
      </c>
      <c r="V575" s="90" t="str">
        <f t="shared" si="19"/>
        <v/>
      </c>
      <c r="W575" s="94" t="str">
        <f t="shared" si="23"/>
        <v/>
      </c>
      <c r="X575" s="91"/>
      <c r="Y575" s="6"/>
      <c r="Z575" s="36"/>
      <c r="AA575" s="6"/>
      <c r="AC575" s="373"/>
      <c r="AD575" s="54">
        <v>0.39305555555557198</v>
      </c>
      <c r="AK575" s="307"/>
      <c r="AL575" s="5">
        <v>11</v>
      </c>
      <c r="AM575" s="5">
        <v>92</v>
      </c>
      <c r="AN575" s="5">
        <v>9.8000000000000007</v>
      </c>
      <c r="AO575" s="5">
        <v>11</v>
      </c>
      <c r="AP575" s="5">
        <v>2.9</v>
      </c>
      <c r="AQ575" s="5">
        <v>2.9</v>
      </c>
      <c r="AR575" s="5">
        <v>1027.2</v>
      </c>
      <c r="AS575" s="5">
        <v>1320</v>
      </c>
      <c r="AT575" s="5">
        <v>0</v>
      </c>
      <c r="AU575" s="5">
        <v>0</v>
      </c>
      <c r="AV575" s="5">
        <v>2.9</v>
      </c>
      <c r="AW575" s="5">
        <v>3.4</v>
      </c>
      <c r="AX575">
        <v>232</v>
      </c>
      <c r="AY575">
        <v>1088</v>
      </c>
      <c r="AZ575">
        <v>11.2</v>
      </c>
      <c r="BA575">
        <v>11.2</v>
      </c>
      <c r="BB575" s="55">
        <v>0.393055555555613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1">
        <f t="shared" si="22"/>
        <v>0</v>
      </c>
      <c r="U576" s="94">
        <f>(T576-B576)-2</f>
        <v>-2</v>
      </c>
      <c r="V576" s="90" t="str">
        <f t="shared" si="19"/>
        <v/>
      </c>
      <c r="W576" s="94" t="str">
        <f t="shared" si="23"/>
        <v/>
      </c>
      <c r="X576" s="91"/>
      <c r="Y576" s="6"/>
      <c r="Z576" s="36"/>
      <c r="AA576" s="6"/>
      <c r="AC576" s="373"/>
      <c r="AD576" s="54">
        <v>0.39375000000001698</v>
      </c>
      <c r="AK576" s="307"/>
      <c r="AL576" s="5">
        <v>11</v>
      </c>
      <c r="AM576" s="5">
        <v>92</v>
      </c>
      <c r="AN576" s="5">
        <v>9.8000000000000007</v>
      </c>
      <c r="AO576" s="5">
        <v>11</v>
      </c>
      <c r="AP576" s="5">
        <v>3.2</v>
      </c>
      <c r="AQ576" s="5">
        <v>5.8</v>
      </c>
      <c r="AR576" s="5">
        <v>1027.0999999999999</v>
      </c>
      <c r="AS576" s="5">
        <v>1260</v>
      </c>
      <c r="AT576" s="5">
        <v>0</v>
      </c>
      <c r="AU576" s="5">
        <v>0</v>
      </c>
      <c r="AV576" s="5">
        <v>2.9</v>
      </c>
      <c r="AW576" s="5">
        <v>3.4</v>
      </c>
      <c r="AX576">
        <v>232</v>
      </c>
      <c r="AY576">
        <v>1088</v>
      </c>
      <c r="AZ576">
        <v>11.2</v>
      </c>
      <c r="BA576">
        <v>11.2</v>
      </c>
      <c r="BB576" s="55">
        <v>0.393750000000058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1">
        <f t="shared" si="22"/>
        <v>0</v>
      </c>
      <c r="U577" s="94">
        <f>(T577-B577)-2</f>
        <v>-2</v>
      </c>
      <c r="V577" s="90" t="str">
        <f t="shared" si="19"/>
        <v/>
      </c>
      <c r="W577" s="94" t="str">
        <f t="shared" si="23"/>
        <v/>
      </c>
      <c r="X577" s="91"/>
      <c r="Y577" s="6"/>
      <c r="Z577" s="36"/>
      <c r="AA577" s="6"/>
      <c r="AC577" s="373"/>
      <c r="AD577" s="54">
        <v>0.39444444444446197</v>
      </c>
      <c r="AK577" s="307"/>
      <c r="AL577" s="5">
        <v>11</v>
      </c>
      <c r="AM577" s="5">
        <v>92</v>
      </c>
      <c r="AN577" s="5">
        <v>9.8000000000000007</v>
      </c>
      <c r="AO577" s="5">
        <v>11</v>
      </c>
      <c r="AP577" s="5">
        <v>3.6</v>
      </c>
      <c r="AQ577" s="5">
        <v>4.7</v>
      </c>
      <c r="AR577" s="5">
        <v>1027</v>
      </c>
      <c r="AS577" s="5">
        <v>1330</v>
      </c>
      <c r="AT577" s="5">
        <v>0</v>
      </c>
      <c r="AU577" s="5">
        <v>0</v>
      </c>
      <c r="AV577" s="5">
        <v>2.9</v>
      </c>
      <c r="AW577" s="5">
        <v>3.4</v>
      </c>
      <c r="AX577">
        <v>232</v>
      </c>
      <c r="AY577">
        <v>1088</v>
      </c>
      <c r="AZ577">
        <v>11.2</v>
      </c>
      <c r="BA577">
        <v>11.2</v>
      </c>
      <c r="BB577" s="55">
        <v>0.394444444444503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1">
        <f t="shared" si="22"/>
        <v>0</v>
      </c>
      <c r="U578" s="94">
        <f t="shared" ref="U578:U620" si="24">(T578-B578)-2</f>
        <v>-2</v>
      </c>
      <c r="V578" s="90" t="str">
        <f t="shared" si="19"/>
        <v/>
      </c>
      <c r="W578" s="94" t="str">
        <f t="shared" si="23"/>
        <v/>
      </c>
      <c r="X578" s="91"/>
      <c r="Y578" s="6"/>
      <c r="Z578" s="36"/>
      <c r="AA578" s="6"/>
      <c r="AC578" s="373"/>
      <c r="AD578" s="54">
        <v>0.39513888888890702</v>
      </c>
      <c r="AK578" s="307"/>
      <c r="AL578" s="5">
        <v>11</v>
      </c>
      <c r="AM578" s="5">
        <v>92</v>
      </c>
      <c r="AN578" s="5">
        <v>9.8000000000000007</v>
      </c>
      <c r="AO578" s="5">
        <v>11</v>
      </c>
      <c r="AP578" s="5">
        <v>5.8</v>
      </c>
      <c r="AQ578" s="5">
        <v>8.3000000000000007</v>
      </c>
      <c r="AR578" s="5">
        <v>1027</v>
      </c>
      <c r="AS578" s="5">
        <v>1540</v>
      </c>
      <c r="AT578" s="5">
        <v>0</v>
      </c>
      <c r="AU578" s="5">
        <v>0</v>
      </c>
      <c r="AV578" s="5">
        <v>2.9</v>
      </c>
      <c r="AW578" s="5">
        <v>3.4</v>
      </c>
      <c r="AX578">
        <v>232</v>
      </c>
      <c r="AY578">
        <v>1088</v>
      </c>
      <c r="AZ578">
        <v>11.2</v>
      </c>
      <c r="BA578">
        <v>11.2</v>
      </c>
      <c r="BB578" s="55">
        <v>0.39513888888894799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1">
        <f t="shared" si="22"/>
        <v>0</v>
      </c>
      <c r="U579" s="94">
        <f t="shared" si="24"/>
        <v>-2</v>
      </c>
      <c r="V579" s="90" t="str">
        <f t="shared" si="19"/>
        <v/>
      </c>
      <c r="W579" s="94" t="str">
        <f t="shared" si="23"/>
        <v/>
      </c>
      <c r="X579" s="91"/>
      <c r="Y579" s="6"/>
      <c r="Z579" s="36"/>
      <c r="AA579" s="6"/>
      <c r="AC579" s="373"/>
      <c r="AD579" s="54">
        <v>0.39583333333335202</v>
      </c>
      <c r="AK579" s="307"/>
      <c r="AL579" s="5">
        <v>11</v>
      </c>
      <c r="AM579" s="5">
        <v>92</v>
      </c>
      <c r="AN579" s="5">
        <v>9.8000000000000007</v>
      </c>
      <c r="AO579" s="5">
        <v>11</v>
      </c>
      <c r="AP579" s="5">
        <v>2.5</v>
      </c>
      <c r="AQ579" s="5">
        <v>7.2</v>
      </c>
      <c r="AR579" s="5">
        <v>1027</v>
      </c>
      <c r="AS579" s="5">
        <v>1670</v>
      </c>
      <c r="AT579" s="5">
        <v>0</v>
      </c>
      <c r="AU579" s="5">
        <v>0</v>
      </c>
      <c r="AV579" s="5">
        <v>2.9</v>
      </c>
      <c r="AW579" s="5">
        <v>3.4</v>
      </c>
      <c r="AX579">
        <v>232</v>
      </c>
      <c r="AY579">
        <v>1088</v>
      </c>
      <c r="AZ579">
        <v>11.2</v>
      </c>
      <c r="BA579">
        <v>11.2</v>
      </c>
      <c r="BB579" s="55">
        <v>0.39583333333339299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1">
        <f t="shared" si="22"/>
        <v>0</v>
      </c>
      <c r="U580" s="94">
        <f t="shared" si="24"/>
        <v>-2</v>
      </c>
      <c r="V580" s="90" t="str">
        <f t="shared" si="19"/>
        <v/>
      </c>
      <c r="W580" s="94" t="str">
        <f t="shared" si="23"/>
        <v/>
      </c>
      <c r="X580" s="91"/>
      <c r="Y580" s="6"/>
      <c r="Z580" s="36"/>
      <c r="AA580" s="6"/>
      <c r="AC580" s="373"/>
      <c r="AD580" s="54">
        <v>0.39652777777779702</v>
      </c>
      <c r="AK580" s="307"/>
      <c r="AL580" s="5">
        <v>11.1</v>
      </c>
      <c r="AM580" s="5">
        <v>92</v>
      </c>
      <c r="AN580" s="5">
        <v>9.9</v>
      </c>
      <c r="AO580" s="5">
        <v>11.1</v>
      </c>
      <c r="AP580" s="5">
        <v>6.5</v>
      </c>
      <c r="AQ580" s="5">
        <v>7.6</v>
      </c>
      <c r="AR580" s="5">
        <v>1027.2</v>
      </c>
      <c r="AS580" s="5">
        <v>1820</v>
      </c>
      <c r="AT580" s="5">
        <v>0</v>
      </c>
      <c r="AU580" s="5">
        <v>0</v>
      </c>
      <c r="AV580" s="5">
        <v>2.9</v>
      </c>
      <c r="AW580" s="5">
        <v>3.4</v>
      </c>
      <c r="AX580">
        <v>232</v>
      </c>
      <c r="AY580">
        <v>1088</v>
      </c>
      <c r="AZ580">
        <v>11.2</v>
      </c>
      <c r="BA580">
        <v>11.2</v>
      </c>
      <c r="BB580" s="55">
        <v>0.39652777777783799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1">
        <f t="shared" si="22"/>
        <v>0</v>
      </c>
      <c r="U581" s="94">
        <f t="shared" si="24"/>
        <v>-2</v>
      </c>
      <c r="V581" s="90" t="str">
        <f t="shared" si="19"/>
        <v/>
      </c>
      <c r="W581" s="94" t="str">
        <f t="shared" si="23"/>
        <v/>
      </c>
      <c r="X581" s="91"/>
      <c r="Y581" s="6"/>
      <c r="Z581" s="36"/>
      <c r="AA581" s="6"/>
      <c r="AC581" s="373"/>
      <c r="AD581" s="54">
        <v>0.39722222222224202</v>
      </c>
      <c r="AK581" s="307"/>
      <c r="AL581" s="5">
        <v>11</v>
      </c>
      <c r="AM581" s="5">
        <v>92</v>
      </c>
      <c r="AN581" s="5">
        <v>9.8000000000000007</v>
      </c>
      <c r="AO581" s="5">
        <v>11</v>
      </c>
      <c r="AP581" s="5">
        <v>5</v>
      </c>
      <c r="AQ581" s="5">
        <v>6.8</v>
      </c>
      <c r="AR581" s="5">
        <v>1027.2</v>
      </c>
      <c r="AS581" s="5">
        <v>2120</v>
      </c>
      <c r="AT581" s="5">
        <v>0</v>
      </c>
      <c r="AU581" s="5">
        <v>0</v>
      </c>
      <c r="AV581" s="5">
        <v>2.9</v>
      </c>
      <c r="AW581" s="5">
        <v>3.4</v>
      </c>
      <c r="AX581">
        <v>232</v>
      </c>
      <c r="AY581">
        <v>1088</v>
      </c>
      <c r="AZ581">
        <v>11.2</v>
      </c>
      <c r="BA581">
        <v>11.3</v>
      </c>
      <c r="BB581" s="55">
        <v>0.39722222222228298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1">
        <f t="shared" si="22"/>
        <v>0</v>
      </c>
      <c r="U582" s="94">
        <f t="shared" si="24"/>
        <v>-2</v>
      </c>
      <c r="V582" s="90" t="str">
        <f t="shared" si="19"/>
        <v/>
      </c>
      <c r="W582" s="94" t="str">
        <f t="shared" si="23"/>
        <v/>
      </c>
      <c r="X582" s="91"/>
      <c r="Y582" s="6"/>
      <c r="Z582" s="36"/>
      <c r="AA582" s="6"/>
      <c r="AC582" s="373"/>
      <c r="AD582" s="54">
        <v>0.39791666666668701</v>
      </c>
      <c r="AK582" s="307"/>
      <c r="AL582" s="5">
        <v>11</v>
      </c>
      <c r="AM582" s="5">
        <v>92</v>
      </c>
      <c r="AN582" s="5">
        <v>9.8000000000000007</v>
      </c>
      <c r="AO582" s="5">
        <v>11</v>
      </c>
      <c r="AP582" s="5">
        <v>3.2</v>
      </c>
      <c r="AQ582" s="5">
        <v>6.5</v>
      </c>
      <c r="AR582" s="5">
        <v>1027</v>
      </c>
      <c r="AS582" s="5">
        <v>2190</v>
      </c>
      <c r="AT582" s="5">
        <v>0</v>
      </c>
      <c r="AU582" s="5">
        <v>0</v>
      </c>
      <c r="AV582" s="5">
        <v>2.9</v>
      </c>
      <c r="AW582" s="5">
        <v>3.4</v>
      </c>
      <c r="AX582">
        <v>232</v>
      </c>
      <c r="AY582">
        <v>1088</v>
      </c>
      <c r="AZ582">
        <v>11.3</v>
      </c>
      <c r="BA582">
        <v>11.2</v>
      </c>
      <c r="BB582" s="55">
        <v>0.39791666666672798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1">
        <f t="shared" si="22"/>
        <v>0</v>
      </c>
      <c r="U583" s="94">
        <f t="shared" si="24"/>
        <v>-2</v>
      </c>
      <c r="V583" s="90" t="str">
        <f t="shared" si="19"/>
        <v/>
      </c>
      <c r="W583" s="94" t="str">
        <f t="shared" si="23"/>
        <v/>
      </c>
      <c r="X583" s="91"/>
      <c r="Y583" s="6"/>
      <c r="Z583" s="36"/>
      <c r="AA583" s="6"/>
      <c r="AC583" s="373"/>
      <c r="AD583" s="54">
        <v>0.39861111111113201</v>
      </c>
      <c r="AK583" s="307"/>
      <c r="AL583" s="5">
        <v>11</v>
      </c>
      <c r="AM583" s="5">
        <v>92</v>
      </c>
      <c r="AN583" s="5">
        <v>9.8000000000000007</v>
      </c>
      <c r="AO583" s="5">
        <v>11</v>
      </c>
      <c r="AP583" s="5">
        <v>0</v>
      </c>
      <c r="AQ583" s="5">
        <v>3.2</v>
      </c>
      <c r="AR583" s="5">
        <v>1027</v>
      </c>
      <c r="AS583" s="5">
        <v>2400</v>
      </c>
      <c r="AT583" s="5">
        <v>0</v>
      </c>
      <c r="AU583" s="5">
        <v>0</v>
      </c>
      <c r="AV583" s="5">
        <v>2.9</v>
      </c>
      <c r="AW583" s="5">
        <v>3.4</v>
      </c>
      <c r="AX583">
        <v>232</v>
      </c>
      <c r="AY583">
        <v>1088</v>
      </c>
      <c r="AZ583">
        <v>11.3</v>
      </c>
      <c r="BA583">
        <v>11.3</v>
      </c>
      <c r="BB583" s="55">
        <v>0.39861111111117298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1">
        <f t="shared" si="22"/>
        <v>0</v>
      </c>
      <c r="U584" s="94">
        <f t="shared" si="24"/>
        <v>-2</v>
      </c>
      <c r="V584" s="90" t="str">
        <f t="shared" si="19"/>
        <v/>
      </c>
      <c r="W584" s="94" t="str">
        <f t="shared" si="23"/>
        <v/>
      </c>
      <c r="X584" s="91"/>
      <c r="Y584" s="6"/>
      <c r="Z584" s="36"/>
      <c r="AA584" s="6"/>
      <c r="AC584" s="373"/>
      <c r="AD584" s="54">
        <v>0.39930555555557701</v>
      </c>
      <c r="AK584" s="307"/>
      <c r="AL584" s="5">
        <v>11</v>
      </c>
      <c r="AM584" s="5">
        <v>92</v>
      </c>
      <c r="AN584" s="5">
        <v>9.8000000000000007</v>
      </c>
      <c r="AO584" s="5">
        <v>11</v>
      </c>
      <c r="AP584" s="5">
        <v>5.8</v>
      </c>
      <c r="AQ584" s="5">
        <v>5.8</v>
      </c>
      <c r="AR584" s="5">
        <v>1026.9000000000001</v>
      </c>
      <c r="AS584" s="5">
        <v>2540</v>
      </c>
      <c r="AT584" s="5">
        <v>0</v>
      </c>
      <c r="AU584" s="5">
        <v>0</v>
      </c>
      <c r="AV584" s="5">
        <v>2.9</v>
      </c>
      <c r="AW584" s="5">
        <v>3.4</v>
      </c>
      <c r="AX584">
        <v>232</v>
      </c>
      <c r="AY584">
        <v>1088</v>
      </c>
      <c r="AZ584">
        <v>11.3</v>
      </c>
      <c r="BA584">
        <v>11.3</v>
      </c>
      <c r="BB584" s="55">
        <v>0.39930555555561797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1">
        <f t="shared" si="22"/>
        <v>0</v>
      </c>
      <c r="U585" s="94">
        <f t="shared" si="24"/>
        <v>-2</v>
      </c>
      <c r="V585" s="90" t="str">
        <f t="shared" si="19"/>
        <v/>
      </c>
      <c r="W585" s="94" t="str">
        <f t="shared" si="23"/>
        <v/>
      </c>
      <c r="X585" s="91"/>
      <c r="Y585" s="6"/>
      <c r="Z585" s="36"/>
      <c r="AA585" s="6"/>
      <c r="AC585" s="373"/>
      <c r="AD585" s="54">
        <v>0.400000000000022</v>
      </c>
      <c r="AK585" s="307"/>
      <c r="AL585" s="5">
        <v>11.1</v>
      </c>
      <c r="AM585" s="5">
        <v>92</v>
      </c>
      <c r="AN585" s="5">
        <v>9.9</v>
      </c>
      <c r="AO585" s="5">
        <v>11.1</v>
      </c>
      <c r="AP585" s="5">
        <v>0</v>
      </c>
      <c r="AQ585" s="5">
        <v>4</v>
      </c>
      <c r="AR585" s="5">
        <v>1027.0999999999999</v>
      </c>
      <c r="AS585" s="5">
        <v>2340</v>
      </c>
      <c r="AT585" s="5">
        <v>0</v>
      </c>
      <c r="AU585" s="5">
        <v>0</v>
      </c>
      <c r="AV585" s="5">
        <v>2.9</v>
      </c>
      <c r="AW585" s="5">
        <v>3.4</v>
      </c>
      <c r="AX585">
        <v>232</v>
      </c>
      <c r="AY585">
        <v>1088</v>
      </c>
      <c r="AZ585">
        <v>11.3</v>
      </c>
      <c r="BA585">
        <v>11.3</v>
      </c>
      <c r="BB585" s="55">
        <v>0.40000000000006303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1">
        <f t="shared" si="22"/>
        <v>0</v>
      </c>
      <c r="U586" s="94">
        <f t="shared" si="24"/>
        <v>-2</v>
      </c>
      <c r="V586" s="90" t="str">
        <f t="shared" si="19"/>
        <v/>
      </c>
      <c r="W586" s="94" t="str">
        <f t="shared" si="23"/>
        <v/>
      </c>
      <c r="X586" s="91"/>
      <c r="Y586" s="6"/>
      <c r="Z586" s="36"/>
      <c r="AA586" s="6"/>
      <c r="AC586" s="373"/>
      <c r="AD586" s="54">
        <v>0.400694444444467</v>
      </c>
      <c r="AK586" s="307"/>
      <c r="AL586" s="5">
        <v>11.1</v>
      </c>
      <c r="AM586" s="5">
        <v>92</v>
      </c>
      <c r="AN586" s="5">
        <v>9.9</v>
      </c>
      <c r="AO586" s="5">
        <v>11.1</v>
      </c>
      <c r="AP586" s="5">
        <v>0</v>
      </c>
      <c r="AQ586" s="5">
        <v>2.9</v>
      </c>
      <c r="AR586" s="5">
        <v>1027</v>
      </c>
      <c r="AS586" s="5">
        <v>2190</v>
      </c>
      <c r="AT586" s="5">
        <v>0</v>
      </c>
      <c r="AU586" s="5">
        <v>0</v>
      </c>
      <c r="AV586" s="5">
        <v>2.9</v>
      </c>
      <c r="AW586" s="5">
        <v>3.4</v>
      </c>
      <c r="AX586">
        <v>232</v>
      </c>
      <c r="AY586">
        <v>1088</v>
      </c>
      <c r="AZ586">
        <v>11.3</v>
      </c>
      <c r="BA586">
        <v>11.3</v>
      </c>
      <c r="BB586" s="55">
        <v>0.40069444444450802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1">
        <f t="shared" si="22"/>
        <v>0</v>
      </c>
      <c r="U587" s="94">
        <f t="shared" si="24"/>
        <v>-2</v>
      </c>
      <c r="V587" s="90" t="str">
        <f t="shared" ref="V587:V650" si="25">IF($K587&gt;0,1,"")</f>
        <v/>
      </c>
      <c r="W587" s="94" t="str">
        <f t="shared" si="23"/>
        <v/>
      </c>
      <c r="X587" s="91"/>
      <c r="Y587" s="6"/>
      <c r="Z587" s="36"/>
      <c r="AA587" s="6"/>
      <c r="AC587" s="373"/>
      <c r="AD587" s="54">
        <v>0.401388888888912</v>
      </c>
      <c r="AK587" s="307"/>
      <c r="AL587" s="5">
        <v>11</v>
      </c>
      <c r="AM587" s="5">
        <v>92</v>
      </c>
      <c r="AN587" s="5">
        <v>9.8000000000000007</v>
      </c>
      <c r="AO587" s="5">
        <v>11</v>
      </c>
      <c r="AP587" s="5">
        <v>2.9</v>
      </c>
      <c r="AQ587" s="5">
        <v>4</v>
      </c>
      <c r="AR587" s="5">
        <v>1027.0999999999999</v>
      </c>
      <c r="AS587" s="5">
        <v>2180</v>
      </c>
      <c r="AT587" s="5">
        <v>0</v>
      </c>
      <c r="AU587" s="5">
        <v>0</v>
      </c>
      <c r="AV587" s="5">
        <v>2.9</v>
      </c>
      <c r="AW587" s="5">
        <v>3.4</v>
      </c>
      <c r="AX587">
        <v>232</v>
      </c>
      <c r="AY587">
        <v>1088</v>
      </c>
      <c r="AZ587">
        <v>11.3</v>
      </c>
      <c r="BA587">
        <v>11.3</v>
      </c>
      <c r="BB587" s="55">
        <v>0.40138888888895302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1">
        <f t="shared" si="22"/>
        <v>0</v>
      </c>
      <c r="U588" s="94">
        <f t="shared" si="24"/>
        <v>-2</v>
      </c>
      <c r="V588" s="90" t="str">
        <f t="shared" si="25"/>
        <v/>
      </c>
      <c r="W588" s="94" t="str">
        <f t="shared" si="23"/>
        <v/>
      </c>
      <c r="X588" s="91"/>
      <c r="Y588" s="6"/>
      <c r="Z588" s="36"/>
      <c r="AA588" s="6"/>
      <c r="AC588" s="373"/>
      <c r="AD588" s="54">
        <v>0.402083333333357</v>
      </c>
      <c r="AK588" s="307"/>
      <c r="AL588" s="5">
        <v>11.1</v>
      </c>
      <c r="AM588" s="5">
        <v>92</v>
      </c>
      <c r="AN588" s="5">
        <v>9.9</v>
      </c>
      <c r="AO588" s="5">
        <v>11.1</v>
      </c>
      <c r="AP588" s="5">
        <v>4</v>
      </c>
      <c r="AQ588" s="5">
        <v>4.3</v>
      </c>
      <c r="AR588" s="5">
        <v>1027.0999999999999</v>
      </c>
      <c r="AS588" s="5">
        <v>2020</v>
      </c>
      <c r="AT588" s="5">
        <v>0</v>
      </c>
      <c r="AU588" s="5">
        <v>0</v>
      </c>
      <c r="AV588" s="5">
        <v>2.9</v>
      </c>
      <c r="AW588" s="5">
        <v>3.4</v>
      </c>
      <c r="AX588">
        <v>232</v>
      </c>
      <c r="AY588">
        <v>1088</v>
      </c>
      <c r="AZ588">
        <v>11.4</v>
      </c>
      <c r="BA588">
        <v>11.3</v>
      </c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1">
        <f t="shared" si="22"/>
        <v>0</v>
      </c>
      <c r="U589" s="94">
        <f t="shared" si="24"/>
        <v>-2</v>
      </c>
      <c r="V589" s="90" t="str">
        <f t="shared" si="25"/>
        <v/>
      </c>
      <c r="W589" s="94" t="str">
        <f t="shared" si="23"/>
        <v/>
      </c>
      <c r="X589" s="91"/>
      <c r="Y589" s="6"/>
      <c r="Z589" s="36"/>
      <c r="AA589" s="6"/>
      <c r="AC589" s="373"/>
      <c r="AD589" s="54">
        <v>0.40277777777780199</v>
      </c>
      <c r="AK589" s="307"/>
      <c r="AL589" s="5">
        <v>11.1</v>
      </c>
      <c r="AM589" s="5">
        <v>92</v>
      </c>
      <c r="AN589" s="5">
        <v>9.9</v>
      </c>
      <c r="AO589" s="5">
        <v>11.1</v>
      </c>
      <c r="AP589" s="5">
        <v>2.9</v>
      </c>
      <c r="AQ589" s="5">
        <v>5</v>
      </c>
      <c r="AR589" s="5">
        <v>1027.2</v>
      </c>
      <c r="AS589" s="5">
        <v>1860</v>
      </c>
      <c r="AT589" s="5">
        <v>0</v>
      </c>
      <c r="AU589" s="5">
        <v>0</v>
      </c>
      <c r="AV589" s="5">
        <v>2.9</v>
      </c>
      <c r="AW589" s="5">
        <v>3.4</v>
      </c>
      <c r="AX589">
        <v>232</v>
      </c>
      <c r="AY589">
        <v>1088</v>
      </c>
      <c r="AZ589">
        <v>11.4</v>
      </c>
      <c r="BA589">
        <v>11.4</v>
      </c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1">
        <f t="shared" si="22"/>
        <v>0</v>
      </c>
      <c r="U590" s="94">
        <f t="shared" si="24"/>
        <v>-2</v>
      </c>
      <c r="V590" s="90" t="str">
        <f t="shared" si="25"/>
        <v/>
      </c>
      <c r="W590" s="94" t="str">
        <f t="shared" si="23"/>
        <v/>
      </c>
      <c r="X590" s="91"/>
      <c r="Y590" s="6"/>
      <c r="Z590" s="36"/>
      <c r="AA590" s="6"/>
      <c r="AC590" s="373"/>
      <c r="AD590" s="54">
        <v>0.40347222222224699</v>
      </c>
      <c r="AK590" s="307"/>
      <c r="AL590" s="5">
        <v>11.2</v>
      </c>
      <c r="AM590" s="5">
        <v>92</v>
      </c>
      <c r="AN590" s="5">
        <v>10</v>
      </c>
      <c r="AO590" s="5">
        <v>11.2</v>
      </c>
      <c r="AP590" s="5">
        <v>4.3</v>
      </c>
      <c r="AQ590" s="5">
        <v>4.7</v>
      </c>
      <c r="AR590" s="5">
        <v>1027.2</v>
      </c>
      <c r="AS590" s="5">
        <v>1890</v>
      </c>
      <c r="AT590" s="5">
        <v>0</v>
      </c>
      <c r="AU590" s="5">
        <v>0</v>
      </c>
      <c r="AV590" s="5">
        <v>2.9</v>
      </c>
      <c r="AW590" s="5">
        <v>3.4</v>
      </c>
      <c r="AX590">
        <v>232</v>
      </c>
      <c r="AY590">
        <v>1088</v>
      </c>
      <c r="AZ590">
        <v>11.4</v>
      </c>
      <c r="BA590">
        <v>11.4</v>
      </c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1">
        <f t="shared" si="22"/>
        <v>0</v>
      </c>
      <c r="U591" s="94">
        <f t="shared" si="24"/>
        <v>-2</v>
      </c>
      <c r="V591" s="90" t="str">
        <f t="shared" si="25"/>
        <v/>
      </c>
      <c r="W591" s="94" t="str">
        <f t="shared" si="23"/>
        <v/>
      </c>
      <c r="X591" s="91"/>
      <c r="Y591" s="6"/>
      <c r="Z591" s="36"/>
      <c r="AA591" s="6"/>
      <c r="AC591" s="373"/>
      <c r="AD591" s="54">
        <v>0.40416666666669199</v>
      </c>
      <c r="AK591" s="307"/>
      <c r="AL591" s="5">
        <v>11.1</v>
      </c>
      <c r="AM591" s="5">
        <v>92</v>
      </c>
      <c r="AN591" s="5">
        <v>9.9</v>
      </c>
      <c r="AO591" s="5">
        <v>11.1</v>
      </c>
      <c r="AP591" s="5">
        <v>3.2</v>
      </c>
      <c r="AQ591" s="5">
        <v>6.5</v>
      </c>
      <c r="AR591" s="5">
        <v>1027.2</v>
      </c>
      <c r="AS591" s="5">
        <v>1950</v>
      </c>
      <c r="AT591" s="5">
        <v>0</v>
      </c>
      <c r="AU591" s="5">
        <v>0</v>
      </c>
      <c r="AV591" s="5">
        <v>2.9</v>
      </c>
      <c r="AW591" s="5">
        <v>3.4</v>
      </c>
      <c r="AX591">
        <v>232</v>
      </c>
      <c r="AY591">
        <v>1088</v>
      </c>
      <c r="AZ591">
        <v>11.4</v>
      </c>
      <c r="BA591">
        <v>11.4</v>
      </c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1">
        <f t="shared" si="22"/>
        <v>0</v>
      </c>
      <c r="U592" s="94">
        <f t="shared" si="24"/>
        <v>-2</v>
      </c>
      <c r="V592" s="90" t="str">
        <f t="shared" si="25"/>
        <v/>
      </c>
      <c r="W592" s="94" t="str">
        <f t="shared" si="23"/>
        <v/>
      </c>
      <c r="X592" s="91"/>
      <c r="Y592" s="6"/>
      <c r="Z592" s="36"/>
      <c r="AA592" s="6"/>
      <c r="AC592" s="373"/>
      <c r="AD592" s="54">
        <v>0.40486111111113698</v>
      </c>
      <c r="AK592" s="307"/>
      <c r="AL592" s="5">
        <v>11.2</v>
      </c>
      <c r="AM592" s="5">
        <v>92</v>
      </c>
      <c r="AN592" s="5">
        <v>10</v>
      </c>
      <c r="AO592" s="5">
        <v>11.2</v>
      </c>
      <c r="AP592" s="5">
        <v>2.5</v>
      </c>
      <c r="AQ592" s="5">
        <v>2.5</v>
      </c>
      <c r="AR592" s="5">
        <v>1027.0999999999999</v>
      </c>
      <c r="AS592" s="5">
        <v>2050</v>
      </c>
      <c r="AT592" s="5">
        <v>0</v>
      </c>
      <c r="AU592" s="5">
        <v>0</v>
      </c>
      <c r="AV592" s="5">
        <v>2.9</v>
      </c>
      <c r="AW592" s="5">
        <v>3.4</v>
      </c>
      <c r="AX592">
        <v>232</v>
      </c>
      <c r="AY592">
        <v>1088</v>
      </c>
      <c r="AZ592">
        <v>11.4</v>
      </c>
      <c r="BA592">
        <v>11.4</v>
      </c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1">
        <f t="shared" si="22"/>
        <v>0</v>
      </c>
      <c r="U593" s="94">
        <f t="shared" si="24"/>
        <v>-2</v>
      </c>
      <c r="V593" s="90" t="str">
        <f t="shared" si="25"/>
        <v/>
      </c>
      <c r="W593" s="94" t="str">
        <f t="shared" si="23"/>
        <v/>
      </c>
      <c r="X593" s="91"/>
      <c r="Y593" s="6"/>
      <c r="Z593" s="36"/>
      <c r="AA593" s="6"/>
      <c r="AC593" s="373"/>
      <c r="AD593" s="54">
        <v>0.40555555555558198</v>
      </c>
      <c r="AK593" s="307"/>
      <c r="AL593" s="5">
        <v>11.2</v>
      </c>
      <c r="AM593" s="5">
        <v>92</v>
      </c>
      <c r="AN593" s="5">
        <v>10</v>
      </c>
      <c r="AO593" s="5">
        <v>11.2</v>
      </c>
      <c r="AP593" s="5">
        <v>0</v>
      </c>
      <c r="AQ593" s="5">
        <v>3.6</v>
      </c>
      <c r="AR593" s="5">
        <v>1027</v>
      </c>
      <c r="AS593" s="5">
        <v>2210</v>
      </c>
      <c r="AT593" s="5">
        <v>0</v>
      </c>
      <c r="AU593" s="5">
        <v>0</v>
      </c>
      <c r="AV593" s="5">
        <v>2.9</v>
      </c>
      <c r="AW593" s="5">
        <v>3.4</v>
      </c>
      <c r="AX593">
        <v>232</v>
      </c>
      <c r="AY593">
        <v>1088</v>
      </c>
      <c r="AZ593">
        <v>11.4</v>
      </c>
      <c r="BA593">
        <v>11.4</v>
      </c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1">
        <f t="shared" si="22"/>
        <v>0</v>
      </c>
      <c r="U594" s="94">
        <f t="shared" si="24"/>
        <v>-2</v>
      </c>
      <c r="V594" s="90" t="str">
        <f t="shared" si="25"/>
        <v/>
      </c>
      <c r="W594" s="94" t="str">
        <f t="shared" si="23"/>
        <v/>
      </c>
      <c r="X594" s="91"/>
      <c r="Y594" s="6"/>
      <c r="Z594" s="36"/>
      <c r="AA594" s="6"/>
      <c r="AC594" s="373"/>
      <c r="AD594" s="54">
        <v>0.40625000000002698</v>
      </c>
      <c r="AK594" s="307"/>
      <c r="AL594" s="5">
        <v>11.2</v>
      </c>
      <c r="AM594" s="5">
        <v>92</v>
      </c>
      <c r="AN594" s="5">
        <v>10</v>
      </c>
      <c r="AO594" s="5">
        <v>11.2</v>
      </c>
      <c r="AP594" s="5">
        <v>2.2000000000000002</v>
      </c>
      <c r="AQ594" s="5">
        <v>2.2000000000000002</v>
      </c>
      <c r="AR594" s="5">
        <v>1027.0999999999999</v>
      </c>
      <c r="AS594" s="5">
        <v>2220</v>
      </c>
      <c r="AT594" s="5">
        <v>0</v>
      </c>
      <c r="AU594" s="5">
        <v>0</v>
      </c>
      <c r="AV594" s="5">
        <v>2.9</v>
      </c>
      <c r="AW594" s="5">
        <v>3.4</v>
      </c>
      <c r="AX594">
        <v>232</v>
      </c>
      <c r="AY594">
        <v>1088</v>
      </c>
      <c r="AZ594">
        <v>11.4</v>
      </c>
      <c r="BA594">
        <v>11.4</v>
      </c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1">
        <f t="shared" si="22"/>
        <v>0</v>
      </c>
      <c r="U595" s="94">
        <f t="shared" si="24"/>
        <v>-2</v>
      </c>
      <c r="V595" s="90" t="str">
        <f t="shared" si="25"/>
        <v/>
      </c>
      <c r="W595" s="94" t="str">
        <f t="shared" si="23"/>
        <v/>
      </c>
      <c r="X595" s="91"/>
      <c r="Y595" s="6"/>
      <c r="Z595" s="36"/>
      <c r="AA595" s="6"/>
      <c r="AC595" s="373"/>
      <c r="AD595" s="54">
        <v>0.40694444444447198</v>
      </c>
      <c r="AK595" s="307"/>
      <c r="AL595" s="5">
        <v>11.1</v>
      </c>
      <c r="AM595" s="5">
        <v>92</v>
      </c>
      <c r="AN595" s="5">
        <v>9.9</v>
      </c>
      <c r="AO595" s="5">
        <v>11.1</v>
      </c>
      <c r="AP595" s="5">
        <v>2.5</v>
      </c>
      <c r="AQ595" s="5">
        <v>2.9</v>
      </c>
      <c r="AR595" s="5">
        <v>1027</v>
      </c>
      <c r="AS595" s="5">
        <v>2140</v>
      </c>
      <c r="AT595" s="5">
        <v>0</v>
      </c>
      <c r="AU595" s="5">
        <v>0</v>
      </c>
      <c r="AV595" s="5">
        <v>2.9</v>
      </c>
      <c r="AW595" s="5">
        <v>3.4</v>
      </c>
      <c r="AX595">
        <v>232</v>
      </c>
      <c r="AY595">
        <v>1088</v>
      </c>
      <c r="AZ595">
        <v>11.4</v>
      </c>
      <c r="BA595">
        <v>11.5</v>
      </c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1">
        <f t="shared" si="22"/>
        <v>0</v>
      </c>
      <c r="U596" s="94">
        <f t="shared" si="24"/>
        <v>-2</v>
      </c>
      <c r="V596" s="90" t="str">
        <f t="shared" si="25"/>
        <v/>
      </c>
      <c r="W596" s="94" t="str">
        <f t="shared" si="23"/>
        <v/>
      </c>
      <c r="X596" s="91"/>
      <c r="Y596" s="6"/>
      <c r="Z596" s="36"/>
      <c r="AA596" s="6"/>
      <c r="AC596" s="373"/>
      <c r="AD596" s="54">
        <v>0.40763888888891697</v>
      </c>
      <c r="AK596" s="307"/>
      <c r="AL596" s="5">
        <v>11.1</v>
      </c>
      <c r="AM596" s="5">
        <v>92</v>
      </c>
      <c r="AN596" s="5">
        <v>9.9</v>
      </c>
      <c r="AO596" s="5">
        <v>11.1</v>
      </c>
      <c r="AP596" s="5">
        <v>2.2000000000000002</v>
      </c>
      <c r="AQ596" s="5">
        <v>2.2000000000000002</v>
      </c>
      <c r="AR596" s="5">
        <v>1027.2</v>
      </c>
      <c r="AS596" s="5">
        <v>1990</v>
      </c>
      <c r="AT596" s="5">
        <v>0</v>
      </c>
      <c r="AU596" s="5">
        <v>0</v>
      </c>
      <c r="AV596" s="5">
        <v>2.9</v>
      </c>
      <c r="AW596" s="5">
        <v>3.4</v>
      </c>
      <c r="AX596">
        <v>232</v>
      </c>
      <c r="AY596">
        <v>1088</v>
      </c>
      <c r="AZ596">
        <v>11.4</v>
      </c>
      <c r="BA596">
        <v>11.4</v>
      </c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1">
        <f t="shared" si="22"/>
        <v>0</v>
      </c>
      <c r="U597" s="94">
        <f t="shared" si="24"/>
        <v>-2</v>
      </c>
      <c r="V597" s="90" t="str">
        <f t="shared" si="25"/>
        <v/>
      </c>
      <c r="W597" s="94" t="str">
        <f t="shared" si="23"/>
        <v/>
      </c>
      <c r="X597" s="91"/>
      <c r="Y597" s="6"/>
      <c r="Z597" s="36"/>
      <c r="AA597" s="6"/>
      <c r="AC597" s="373"/>
      <c r="AD597" s="54">
        <v>0.40833333333336203</v>
      </c>
      <c r="AK597" s="307"/>
      <c r="AL597" s="5">
        <v>11.2</v>
      </c>
      <c r="AM597" s="5">
        <v>92</v>
      </c>
      <c r="AN597" s="5">
        <v>10</v>
      </c>
      <c r="AO597" s="5">
        <v>11.2</v>
      </c>
      <c r="AP597" s="5">
        <v>0</v>
      </c>
      <c r="AQ597" s="5">
        <v>3.2</v>
      </c>
      <c r="AR597" s="5">
        <v>1027.0999999999999</v>
      </c>
      <c r="AS597" s="5">
        <v>2060</v>
      </c>
      <c r="AT597" s="5">
        <v>0</v>
      </c>
      <c r="AU597" s="5">
        <v>0</v>
      </c>
      <c r="AV597" s="5">
        <v>2.9</v>
      </c>
      <c r="AW597" s="5">
        <v>3.4</v>
      </c>
      <c r="AX597">
        <v>232</v>
      </c>
      <c r="AY597">
        <v>1088</v>
      </c>
      <c r="AZ597">
        <v>11.4</v>
      </c>
      <c r="BA597">
        <v>11.5</v>
      </c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1">
        <f t="shared" si="22"/>
        <v>0</v>
      </c>
      <c r="U598" s="94">
        <f t="shared" si="24"/>
        <v>-2</v>
      </c>
      <c r="V598" s="90" t="str">
        <f t="shared" si="25"/>
        <v/>
      </c>
      <c r="W598" s="94" t="str">
        <f t="shared" si="23"/>
        <v/>
      </c>
      <c r="X598" s="91"/>
      <c r="Y598" s="6"/>
      <c r="Z598" s="36"/>
      <c r="AA598" s="6"/>
      <c r="AC598" s="373"/>
      <c r="AD598" s="54">
        <v>0.40902777777780702</v>
      </c>
      <c r="AK598" s="307"/>
      <c r="AL598" s="5">
        <v>11.2</v>
      </c>
      <c r="AM598" s="5">
        <v>92</v>
      </c>
      <c r="AN598" s="5">
        <v>10</v>
      </c>
      <c r="AO598" s="5">
        <v>11.2</v>
      </c>
      <c r="AP598" s="5">
        <v>2.5</v>
      </c>
      <c r="AQ598" s="5">
        <v>5.4</v>
      </c>
      <c r="AR598" s="5">
        <v>1027.0999999999999</v>
      </c>
      <c r="AS598" s="5">
        <v>2380</v>
      </c>
      <c r="AT598" s="5">
        <v>0</v>
      </c>
      <c r="AU598" s="5">
        <v>0</v>
      </c>
      <c r="AV598" s="5">
        <v>2.9</v>
      </c>
      <c r="AW598" s="5">
        <v>3.4</v>
      </c>
      <c r="AX598">
        <v>232</v>
      </c>
      <c r="AY598">
        <v>1088</v>
      </c>
      <c r="AZ598">
        <v>11.5</v>
      </c>
      <c r="BA598">
        <v>11.5</v>
      </c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1">
        <f t="shared" si="22"/>
        <v>0</v>
      </c>
      <c r="U599" s="94">
        <f t="shared" si="24"/>
        <v>-2</v>
      </c>
      <c r="V599" s="90" t="str">
        <f t="shared" si="25"/>
        <v/>
      </c>
      <c r="W599" s="94" t="str">
        <f t="shared" si="23"/>
        <v/>
      </c>
      <c r="X599" s="91"/>
      <c r="Y599" s="6"/>
      <c r="Z599" s="36"/>
      <c r="AA599" s="6"/>
      <c r="AC599" s="373"/>
      <c r="AD599" s="54">
        <v>0.40972222222225202</v>
      </c>
      <c r="AK599" s="307"/>
      <c r="AL599" s="5">
        <v>11.1</v>
      </c>
      <c r="AM599" s="5">
        <v>92</v>
      </c>
      <c r="AN599" s="5">
        <v>9.9</v>
      </c>
      <c r="AO599" s="5">
        <v>11.1</v>
      </c>
      <c r="AP599" s="5">
        <v>0</v>
      </c>
      <c r="AQ599" s="5">
        <v>2.5</v>
      </c>
      <c r="AR599" s="5">
        <v>1027.0999999999999</v>
      </c>
      <c r="AS599" s="5">
        <v>2680</v>
      </c>
      <c r="AT599" s="5">
        <v>0</v>
      </c>
      <c r="AU599" s="5">
        <v>0</v>
      </c>
      <c r="AV599" s="5">
        <v>2.9</v>
      </c>
      <c r="AW599" s="5">
        <v>3.4</v>
      </c>
      <c r="AX599">
        <v>232</v>
      </c>
      <c r="AY599">
        <v>1088</v>
      </c>
      <c r="AZ599">
        <v>11.5</v>
      </c>
      <c r="BA599">
        <v>11.5</v>
      </c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1">
        <f t="shared" si="22"/>
        <v>0</v>
      </c>
      <c r="U600" s="94">
        <f t="shared" si="24"/>
        <v>-2</v>
      </c>
      <c r="V600" s="90" t="str">
        <f t="shared" si="25"/>
        <v/>
      </c>
      <c r="W600" s="94" t="str">
        <f t="shared" si="23"/>
        <v/>
      </c>
      <c r="X600" s="91"/>
      <c r="Y600" s="6"/>
      <c r="Z600" s="36"/>
      <c r="AA600" s="6"/>
      <c r="AC600" s="373"/>
      <c r="AD600" s="54">
        <v>0.41041666666669702</v>
      </c>
      <c r="AK600" s="307"/>
      <c r="AL600" s="5">
        <v>11.2</v>
      </c>
      <c r="AM600" s="5">
        <v>92</v>
      </c>
      <c r="AN600" s="5">
        <v>10</v>
      </c>
      <c r="AO600" s="5">
        <v>11.2</v>
      </c>
      <c r="AP600" s="5">
        <v>2.2000000000000002</v>
      </c>
      <c r="AQ600" s="5">
        <v>3.2</v>
      </c>
      <c r="AR600" s="5">
        <v>1027</v>
      </c>
      <c r="AS600" s="5">
        <v>3180</v>
      </c>
      <c r="AT600" s="5">
        <v>0</v>
      </c>
      <c r="AU600" s="5">
        <v>0</v>
      </c>
      <c r="AV600" s="5">
        <v>2.9</v>
      </c>
      <c r="AW600" s="5">
        <v>3.4</v>
      </c>
      <c r="AX600">
        <v>232</v>
      </c>
      <c r="AY600">
        <v>1088</v>
      </c>
      <c r="AZ600">
        <v>11.5</v>
      </c>
      <c r="BA600">
        <v>11.5</v>
      </c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1">
        <f t="shared" si="22"/>
        <v>0</v>
      </c>
      <c r="U601" s="94">
        <f t="shared" si="24"/>
        <v>-2</v>
      </c>
      <c r="V601" s="90" t="str">
        <f t="shared" si="25"/>
        <v/>
      </c>
      <c r="W601" s="94" t="str">
        <f t="shared" si="23"/>
        <v/>
      </c>
      <c r="X601" s="91"/>
      <c r="Y601" s="6"/>
      <c r="Z601" s="36"/>
      <c r="AA601" s="6"/>
      <c r="AC601" s="373"/>
      <c r="AD601" s="54">
        <v>0.41111111111114201</v>
      </c>
      <c r="AK601" s="307"/>
      <c r="AL601" s="5">
        <v>11.2</v>
      </c>
      <c r="AM601" s="5">
        <v>92</v>
      </c>
      <c r="AN601" s="5">
        <v>10</v>
      </c>
      <c r="AO601" s="5">
        <v>11.2</v>
      </c>
      <c r="AP601" s="5">
        <v>4.7</v>
      </c>
      <c r="AQ601" s="5">
        <v>5.4</v>
      </c>
      <c r="AR601" s="5">
        <v>1027</v>
      </c>
      <c r="AS601" s="5">
        <v>3390</v>
      </c>
      <c r="AT601" s="5">
        <v>0</v>
      </c>
      <c r="AU601" s="5">
        <v>0</v>
      </c>
      <c r="AV601" s="5">
        <v>2.9</v>
      </c>
      <c r="AW601" s="5">
        <v>3.4</v>
      </c>
      <c r="AX601">
        <v>232</v>
      </c>
      <c r="AY601">
        <v>1088</v>
      </c>
      <c r="AZ601">
        <v>11.5</v>
      </c>
      <c r="BA601">
        <v>11.5</v>
      </c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1">
        <f t="shared" si="22"/>
        <v>0</v>
      </c>
      <c r="U602" s="94">
        <f t="shared" si="24"/>
        <v>-2</v>
      </c>
      <c r="V602" s="90" t="str">
        <f t="shared" si="25"/>
        <v/>
      </c>
      <c r="W602" s="94" t="str">
        <f t="shared" si="23"/>
        <v/>
      </c>
      <c r="X602" s="91"/>
      <c r="Y602" s="6"/>
      <c r="Z602" s="36"/>
      <c r="AA602" s="6"/>
      <c r="AC602" s="373"/>
      <c r="AD602" s="54">
        <v>0.41180555555558701</v>
      </c>
      <c r="AK602" s="307"/>
      <c r="AL602" s="5">
        <v>11.2</v>
      </c>
      <c r="AM602" s="5">
        <v>92</v>
      </c>
      <c r="AN602" s="5">
        <v>10</v>
      </c>
      <c r="AO602" s="5">
        <v>11.2</v>
      </c>
      <c r="AP602" s="5">
        <v>9.6999999999999993</v>
      </c>
      <c r="AQ602" s="5">
        <v>9.6999999999999993</v>
      </c>
      <c r="AR602" s="5">
        <v>1027.3</v>
      </c>
      <c r="AS602" s="5">
        <v>3250</v>
      </c>
      <c r="AT602" s="5">
        <v>0</v>
      </c>
      <c r="AU602" s="5">
        <v>0</v>
      </c>
      <c r="AV602" s="5">
        <v>2.9</v>
      </c>
      <c r="AW602" s="5">
        <v>3.4</v>
      </c>
      <c r="AX602">
        <v>232</v>
      </c>
      <c r="AY602">
        <v>1088</v>
      </c>
      <c r="AZ602">
        <v>11.5</v>
      </c>
      <c r="BA602">
        <v>11.5</v>
      </c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1">
        <f t="shared" si="22"/>
        <v>0</v>
      </c>
      <c r="U603" s="94">
        <f t="shared" si="24"/>
        <v>-2</v>
      </c>
      <c r="V603" s="90" t="str">
        <f t="shared" si="25"/>
        <v/>
      </c>
      <c r="W603" s="94" t="str">
        <f t="shared" si="23"/>
        <v/>
      </c>
      <c r="X603" s="91"/>
      <c r="Y603" s="6"/>
      <c r="Z603" s="36"/>
      <c r="AA603" s="6"/>
      <c r="AC603" s="373"/>
      <c r="AD603" s="54">
        <v>0.41250000000003201</v>
      </c>
      <c r="AK603" s="307"/>
      <c r="AL603" s="5">
        <v>11.2</v>
      </c>
      <c r="AM603" s="5">
        <v>92</v>
      </c>
      <c r="AN603" s="5">
        <v>10</v>
      </c>
      <c r="AO603" s="5">
        <v>11.2</v>
      </c>
      <c r="AP603" s="5">
        <v>4.3</v>
      </c>
      <c r="AQ603" s="5">
        <v>5.4</v>
      </c>
      <c r="AR603" s="5">
        <v>1026.9000000000001</v>
      </c>
      <c r="AS603" s="5">
        <v>3310</v>
      </c>
      <c r="AT603" s="5">
        <v>0</v>
      </c>
      <c r="AU603" s="5">
        <v>0</v>
      </c>
      <c r="AV603" s="5">
        <v>2.9</v>
      </c>
      <c r="AW603" s="5">
        <v>3.4</v>
      </c>
      <c r="AX603">
        <v>232</v>
      </c>
      <c r="AY603">
        <v>1088</v>
      </c>
      <c r="AZ603">
        <v>11.5</v>
      </c>
      <c r="BA603">
        <v>11.5</v>
      </c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1">
        <f t="shared" si="22"/>
        <v>0</v>
      </c>
      <c r="U604" s="94">
        <f t="shared" si="24"/>
        <v>-2</v>
      </c>
      <c r="V604" s="90" t="str">
        <f t="shared" si="25"/>
        <v/>
      </c>
      <c r="W604" s="94" t="str">
        <f t="shared" si="23"/>
        <v/>
      </c>
      <c r="X604" s="91"/>
      <c r="Y604" s="6"/>
      <c r="Z604" s="36"/>
      <c r="AA604" s="6"/>
      <c r="AC604" s="373"/>
      <c r="AD604" s="54">
        <v>0.413194444444477</v>
      </c>
      <c r="AK604" s="307"/>
      <c r="AL604" s="5">
        <v>11.2</v>
      </c>
      <c r="AM604" s="5">
        <v>92</v>
      </c>
      <c r="AN604" s="5">
        <v>10</v>
      </c>
      <c r="AO604" s="5">
        <v>11.2</v>
      </c>
      <c r="AP604" s="5">
        <v>6.8</v>
      </c>
      <c r="AQ604" s="5">
        <v>6.8</v>
      </c>
      <c r="AR604" s="5">
        <v>1027</v>
      </c>
      <c r="AS604" s="5">
        <v>3480</v>
      </c>
      <c r="AT604" s="5">
        <v>0</v>
      </c>
      <c r="AU604" s="5">
        <v>0</v>
      </c>
      <c r="AV604" s="5">
        <v>2.9</v>
      </c>
      <c r="AW604" s="5">
        <v>3.4</v>
      </c>
      <c r="AX604">
        <v>232</v>
      </c>
      <c r="AY604">
        <v>1088</v>
      </c>
      <c r="AZ604">
        <v>11.5</v>
      </c>
      <c r="BA604">
        <v>11.5</v>
      </c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1">
        <f t="shared" si="22"/>
        <v>0</v>
      </c>
      <c r="U605" s="94">
        <f t="shared" si="24"/>
        <v>-2</v>
      </c>
      <c r="V605" s="90" t="str">
        <f t="shared" si="25"/>
        <v/>
      </c>
      <c r="W605" s="94" t="str">
        <f t="shared" si="23"/>
        <v/>
      </c>
      <c r="X605" s="91"/>
      <c r="Y605" s="6"/>
      <c r="Z605" s="36"/>
      <c r="AA605" s="6"/>
      <c r="AC605" s="373"/>
      <c r="AD605" s="54">
        <v>0.413888888888922</v>
      </c>
      <c r="AK605" s="307"/>
      <c r="AL605" s="5">
        <v>11.2</v>
      </c>
      <c r="AM605" s="5">
        <v>92</v>
      </c>
      <c r="AN605" s="5">
        <v>10</v>
      </c>
      <c r="AO605" s="5">
        <v>11.2</v>
      </c>
      <c r="AP605" s="5">
        <v>0</v>
      </c>
      <c r="AQ605" s="5">
        <v>5</v>
      </c>
      <c r="AR605" s="5">
        <v>1027.0999999999999</v>
      </c>
      <c r="AS605" s="5">
        <v>3190</v>
      </c>
      <c r="AT605" s="5">
        <v>0</v>
      </c>
      <c r="AU605" s="5">
        <v>0</v>
      </c>
      <c r="AV605" s="5">
        <v>2.9</v>
      </c>
      <c r="AW605" s="5">
        <v>3.4</v>
      </c>
      <c r="AX605">
        <v>232</v>
      </c>
      <c r="AY605">
        <v>1088</v>
      </c>
      <c r="AZ605">
        <v>11.6</v>
      </c>
      <c r="BA605">
        <v>11.6</v>
      </c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1">
        <f t="shared" si="22"/>
        <v>0</v>
      </c>
      <c r="U606" s="94">
        <f t="shared" si="24"/>
        <v>-2</v>
      </c>
      <c r="V606" s="90" t="str">
        <f t="shared" si="25"/>
        <v/>
      </c>
      <c r="W606" s="94" t="str">
        <f t="shared" si="23"/>
        <v/>
      </c>
      <c r="X606" s="91"/>
      <c r="Z606" s="5"/>
      <c r="AA606"/>
      <c r="AC606" s="373"/>
      <c r="AD606" s="54">
        <v>0.414583333333367</v>
      </c>
      <c r="AK606" s="307"/>
      <c r="AL606" s="5">
        <v>11.2</v>
      </c>
      <c r="AM606" s="5">
        <v>92</v>
      </c>
      <c r="AN606" s="5">
        <v>10</v>
      </c>
      <c r="AO606" s="5">
        <v>11.2</v>
      </c>
      <c r="AP606" s="5">
        <v>0</v>
      </c>
      <c r="AQ606" s="5">
        <v>5.4</v>
      </c>
      <c r="AR606" s="5">
        <v>1027.2</v>
      </c>
      <c r="AS606" s="5">
        <v>2770</v>
      </c>
      <c r="AT606" s="5">
        <v>0</v>
      </c>
      <c r="AU606" s="5">
        <v>0</v>
      </c>
      <c r="AV606" s="5">
        <v>2.9</v>
      </c>
      <c r="AW606" s="5">
        <v>3.4</v>
      </c>
      <c r="AX606">
        <v>232</v>
      </c>
      <c r="AY606">
        <v>1088</v>
      </c>
      <c r="AZ606">
        <v>11.6</v>
      </c>
      <c r="BA606">
        <v>11.6</v>
      </c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1">
        <f t="shared" si="22"/>
        <v>0</v>
      </c>
      <c r="U607" s="94">
        <f t="shared" si="24"/>
        <v>-2</v>
      </c>
      <c r="V607" s="90" t="str">
        <f t="shared" si="25"/>
        <v/>
      </c>
      <c r="W607" s="94" t="str">
        <f t="shared" si="23"/>
        <v/>
      </c>
      <c r="X607" s="91"/>
      <c r="Z607" s="5"/>
      <c r="AA607"/>
      <c r="AC607" s="373"/>
      <c r="AD607" s="54">
        <v>0.415277777777812</v>
      </c>
      <c r="AK607" s="307"/>
      <c r="AL607" s="5">
        <v>11.2</v>
      </c>
      <c r="AM607" s="5">
        <v>92</v>
      </c>
      <c r="AN607" s="5">
        <v>10</v>
      </c>
      <c r="AO607" s="5">
        <v>11.2</v>
      </c>
      <c r="AP607" s="5">
        <v>0</v>
      </c>
      <c r="AQ607" s="5">
        <v>3.6</v>
      </c>
      <c r="AR607" s="5">
        <v>1027.2</v>
      </c>
      <c r="AS607" s="5">
        <v>2530</v>
      </c>
      <c r="AT607" s="5">
        <v>0</v>
      </c>
      <c r="AU607" s="5">
        <v>0</v>
      </c>
      <c r="AV607" s="5">
        <v>2.9</v>
      </c>
      <c r="AW607" s="5">
        <v>3.4</v>
      </c>
      <c r="AX607">
        <v>232</v>
      </c>
      <c r="AY607">
        <v>1088</v>
      </c>
      <c r="AZ607">
        <v>11.6</v>
      </c>
      <c r="BA607">
        <v>11.6</v>
      </c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1">
        <f t="shared" si="22"/>
        <v>0</v>
      </c>
      <c r="U608" s="94">
        <f t="shared" si="24"/>
        <v>-2</v>
      </c>
      <c r="V608" s="90" t="str">
        <f t="shared" si="25"/>
        <v/>
      </c>
      <c r="W608" s="94" t="str">
        <f t="shared" si="23"/>
        <v/>
      </c>
      <c r="X608" s="91"/>
      <c r="Z608" s="5"/>
      <c r="AA608"/>
      <c r="AC608" s="373"/>
      <c r="AD608" s="54">
        <v>0.41597222222225699</v>
      </c>
      <c r="AK608" s="307"/>
      <c r="AL608" s="5">
        <v>11.2</v>
      </c>
      <c r="AM608" s="5">
        <v>92</v>
      </c>
      <c r="AN608" s="5">
        <v>10</v>
      </c>
      <c r="AO608" s="5">
        <v>11.2</v>
      </c>
      <c r="AP608" s="5">
        <v>2.2000000000000002</v>
      </c>
      <c r="AQ608" s="5">
        <v>3.2</v>
      </c>
      <c r="AR608" s="5">
        <v>1027.3</v>
      </c>
      <c r="AS608" s="5">
        <v>2860</v>
      </c>
      <c r="AT608" s="5">
        <v>0</v>
      </c>
      <c r="AU608" s="5">
        <v>0</v>
      </c>
      <c r="AV608" s="5">
        <v>2.9</v>
      </c>
      <c r="AW608" s="5">
        <v>3.4</v>
      </c>
      <c r="AX608">
        <v>232</v>
      </c>
      <c r="AY608">
        <v>1088</v>
      </c>
      <c r="AZ608">
        <v>11.6</v>
      </c>
      <c r="BA608">
        <v>11.7</v>
      </c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1">
        <f t="shared" si="22"/>
        <v>0</v>
      </c>
      <c r="U609" s="94">
        <f t="shared" si="24"/>
        <v>-2</v>
      </c>
      <c r="V609" s="90" t="str">
        <f t="shared" si="25"/>
        <v/>
      </c>
      <c r="W609" s="94" t="str">
        <f t="shared" si="23"/>
        <v/>
      </c>
      <c r="X609" s="91"/>
      <c r="Z609" s="5"/>
      <c r="AA609"/>
      <c r="AC609" s="373"/>
      <c r="AD609" s="54">
        <v>0.41666666666670199</v>
      </c>
      <c r="AK609" s="307"/>
      <c r="AL609" s="5">
        <v>11.2</v>
      </c>
      <c r="AM609" s="5">
        <v>91</v>
      </c>
      <c r="AN609" s="5">
        <v>9.8000000000000007</v>
      </c>
      <c r="AO609" s="5">
        <v>11.2</v>
      </c>
      <c r="AP609" s="5">
        <v>3.6</v>
      </c>
      <c r="AQ609" s="5">
        <v>5.4</v>
      </c>
      <c r="AR609" s="5">
        <v>1027.2</v>
      </c>
      <c r="AS609" s="5">
        <v>3050</v>
      </c>
      <c r="AT609" s="5">
        <v>0</v>
      </c>
      <c r="AU609" s="5">
        <v>0</v>
      </c>
      <c r="AV609" s="5">
        <v>2.9</v>
      </c>
      <c r="AW609" s="5">
        <v>3.4</v>
      </c>
      <c r="AX609">
        <v>232</v>
      </c>
      <c r="AY609">
        <v>1088</v>
      </c>
      <c r="AZ609">
        <v>11.7</v>
      </c>
      <c r="BA609">
        <v>11.6</v>
      </c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1">
        <f t="shared" si="22"/>
        <v>0</v>
      </c>
      <c r="U610" s="94">
        <f t="shared" si="24"/>
        <v>-2</v>
      </c>
      <c r="V610" s="90" t="str">
        <f t="shared" si="25"/>
        <v/>
      </c>
      <c r="W610" s="94" t="str">
        <f t="shared" si="23"/>
        <v/>
      </c>
      <c r="X610" s="91"/>
      <c r="Z610" s="5"/>
      <c r="AA610"/>
      <c r="AC610" s="373"/>
      <c r="AD610" s="54">
        <v>0.41736111111114699</v>
      </c>
      <c r="AK610" s="307"/>
      <c r="AL610" s="5">
        <v>11.1</v>
      </c>
      <c r="AM610" s="5">
        <v>92</v>
      </c>
      <c r="AN610" s="5">
        <v>9.9</v>
      </c>
      <c r="AO610" s="5">
        <v>11.1</v>
      </c>
      <c r="AP610" s="5">
        <v>3.2</v>
      </c>
      <c r="AQ610" s="5">
        <v>4.3</v>
      </c>
      <c r="AR610" s="5">
        <v>1027.0999999999999</v>
      </c>
      <c r="AS610" s="5">
        <v>3010</v>
      </c>
      <c r="AT610" s="5">
        <v>0</v>
      </c>
      <c r="AU610" s="5">
        <v>0</v>
      </c>
      <c r="AV610" s="5">
        <v>2.9</v>
      </c>
      <c r="AW610" s="5">
        <v>3.4</v>
      </c>
      <c r="AX610">
        <v>232</v>
      </c>
      <c r="AY610">
        <v>1088</v>
      </c>
      <c r="AZ610">
        <v>11.7</v>
      </c>
      <c r="BA610">
        <v>11.7</v>
      </c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1">
        <f t="shared" si="22"/>
        <v>0</v>
      </c>
      <c r="U611" s="94">
        <f t="shared" si="24"/>
        <v>-2</v>
      </c>
      <c r="V611" s="90" t="str">
        <f t="shared" si="25"/>
        <v/>
      </c>
      <c r="W611" s="94" t="str">
        <f t="shared" si="23"/>
        <v/>
      </c>
      <c r="X611" s="91"/>
      <c r="Z611" s="5"/>
      <c r="AA611"/>
      <c r="AC611" s="373"/>
      <c r="AD611" s="54">
        <v>0.41805555555559198</v>
      </c>
      <c r="AK611" s="307"/>
      <c r="AL611" s="5">
        <v>11.1</v>
      </c>
      <c r="AM611" s="5">
        <v>92</v>
      </c>
      <c r="AN611" s="5">
        <v>9.9</v>
      </c>
      <c r="AO611" s="5">
        <v>11.1</v>
      </c>
      <c r="AP611" s="5">
        <v>4</v>
      </c>
      <c r="AQ611" s="5">
        <v>5</v>
      </c>
      <c r="AR611" s="5">
        <v>1027.0999999999999</v>
      </c>
      <c r="AS611" s="5">
        <v>2860</v>
      </c>
      <c r="AT611" s="5">
        <v>0</v>
      </c>
      <c r="AU611" s="5">
        <v>0</v>
      </c>
      <c r="AV611" s="5">
        <v>2.9</v>
      </c>
      <c r="AW611" s="5">
        <v>3.4</v>
      </c>
      <c r="AX611">
        <v>232</v>
      </c>
      <c r="AY611">
        <v>1088</v>
      </c>
      <c r="AZ611">
        <v>11.7</v>
      </c>
      <c r="BA611">
        <v>11.7</v>
      </c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1">
        <f t="shared" si="22"/>
        <v>0</v>
      </c>
      <c r="U612" s="94">
        <f t="shared" si="24"/>
        <v>-2</v>
      </c>
      <c r="V612" s="90" t="str">
        <f t="shared" si="25"/>
        <v/>
      </c>
      <c r="W612" s="94" t="str">
        <f t="shared" si="23"/>
        <v/>
      </c>
      <c r="X612" s="91"/>
      <c r="Z612" s="5"/>
      <c r="AA612"/>
      <c r="AC612" s="373"/>
      <c r="AD612" s="54">
        <v>0.41875000000003698</v>
      </c>
      <c r="AK612" s="307"/>
      <c r="AL612" s="5">
        <v>11.2</v>
      </c>
      <c r="AM612" s="5">
        <v>92</v>
      </c>
      <c r="AN612" s="5">
        <v>10</v>
      </c>
      <c r="AO612" s="5">
        <v>11.2</v>
      </c>
      <c r="AP612" s="5">
        <v>4</v>
      </c>
      <c r="AQ612" s="5">
        <v>5.4</v>
      </c>
      <c r="AR612" s="5">
        <v>1027.2</v>
      </c>
      <c r="AS612" s="5">
        <v>2700</v>
      </c>
      <c r="AT612" s="5">
        <v>0</v>
      </c>
      <c r="AU612" s="5">
        <v>0</v>
      </c>
      <c r="AV612" s="5">
        <v>2.9</v>
      </c>
      <c r="AW612" s="5">
        <v>3.4</v>
      </c>
      <c r="AX612">
        <v>232</v>
      </c>
      <c r="AY612">
        <v>1088</v>
      </c>
      <c r="AZ612">
        <v>11.7</v>
      </c>
      <c r="BA612">
        <v>11.7</v>
      </c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1">
        <f t="shared" si="22"/>
        <v>0</v>
      </c>
      <c r="U613" s="94">
        <f t="shared" si="24"/>
        <v>-2</v>
      </c>
      <c r="V613" s="90" t="str">
        <f t="shared" si="25"/>
        <v/>
      </c>
      <c r="W613" s="94" t="str">
        <f t="shared" si="23"/>
        <v/>
      </c>
      <c r="X613" s="423"/>
      <c r="Y613"/>
      <c r="Z613" s="5"/>
      <c r="AA613"/>
      <c r="AC613" s="373"/>
      <c r="AD613" s="54">
        <v>0.41944444444448198</v>
      </c>
      <c r="AF613"/>
      <c r="AK613" s="700"/>
      <c r="AL613" s="5">
        <v>11.1</v>
      </c>
      <c r="AM613" s="5">
        <v>92</v>
      </c>
      <c r="AN613" s="5">
        <v>9.9</v>
      </c>
      <c r="AO613" s="5">
        <v>11.1</v>
      </c>
      <c r="AP613" s="5">
        <v>6.8</v>
      </c>
      <c r="AQ613" s="5">
        <v>7.6</v>
      </c>
      <c r="AR613" s="5">
        <v>1027.3</v>
      </c>
      <c r="AS613" s="5">
        <v>2720</v>
      </c>
      <c r="AT613" s="5">
        <v>0</v>
      </c>
      <c r="AU613" s="5">
        <v>0</v>
      </c>
      <c r="AV613" s="5">
        <v>2.9</v>
      </c>
      <c r="AW613" s="5">
        <v>3.4</v>
      </c>
      <c r="AX613">
        <v>232</v>
      </c>
      <c r="AY613">
        <v>1088</v>
      </c>
      <c r="AZ613">
        <v>11.7</v>
      </c>
      <c r="BA613">
        <v>11.7</v>
      </c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1">
        <f t="shared" si="22"/>
        <v>0</v>
      </c>
      <c r="U614" s="94">
        <f t="shared" si="24"/>
        <v>-2</v>
      </c>
      <c r="V614" s="90" t="str">
        <f t="shared" si="25"/>
        <v/>
      </c>
      <c r="W614" s="94" t="str">
        <f t="shared" si="23"/>
        <v/>
      </c>
      <c r="X614" s="423"/>
      <c r="Y614"/>
      <c r="Z614" s="5"/>
      <c r="AA614"/>
      <c r="AC614" s="373"/>
      <c r="AD614" s="54">
        <v>0.42013888888892698</v>
      </c>
      <c r="AK614" s="700"/>
      <c r="AL614" s="5">
        <v>11.1</v>
      </c>
      <c r="AM614" s="5">
        <v>92</v>
      </c>
      <c r="AN614" s="5">
        <v>9.9</v>
      </c>
      <c r="AO614" s="5">
        <v>11.1</v>
      </c>
      <c r="AP614" s="5">
        <v>4.3</v>
      </c>
      <c r="AQ614" s="5">
        <v>5.8</v>
      </c>
      <c r="AR614" s="5">
        <v>1027.2</v>
      </c>
      <c r="AS614" s="5">
        <v>3150</v>
      </c>
      <c r="AT614" s="5">
        <v>0</v>
      </c>
      <c r="AU614" s="5">
        <v>0</v>
      </c>
      <c r="AV614" s="5">
        <v>2.9</v>
      </c>
      <c r="AW614" s="5">
        <v>3.4</v>
      </c>
      <c r="AX614">
        <v>232</v>
      </c>
      <c r="AY614">
        <v>1088</v>
      </c>
      <c r="AZ614">
        <v>11.7</v>
      </c>
      <c r="BA614">
        <v>11.7</v>
      </c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1">
        <f t="shared" si="22"/>
        <v>0</v>
      </c>
      <c r="U615" s="94">
        <f t="shared" si="24"/>
        <v>-2</v>
      </c>
      <c r="V615" s="90" t="str">
        <f t="shared" si="25"/>
        <v/>
      </c>
      <c r="W615" s="94" t="str">
        <f t="shared" si="23"/>
        <v/>
      </c>
      <c r="X615" s="423"/>
      <c r="Y615"/>
      <c r="Z615" s="5"/>
      <c r="AA615"/>
      <c r="AC615" s="373"/>
      <c r="AD615" s="54">
        <v>0.42083333333337197</v>
      </c>
      <c r="AK615" s="700"/>
      <c r="AL615" s="5">
        <v>11.1</v>
      </c>
      <c r="AM615" s="5">
        <v>92</v>
      </c>
      <c r="AN615" s="5">
        <v>9.9</v>
      </c>
      <c r="AO615" s="5">
        <v>11.1</v>
      </c>
      <c r="AP615" s="5">
        <v>4</v>
      </c>
      <c r="AQ615" s="5">
        <v>4.7</v>
      </c>
      <c r="AR615" s="5">
        <v>1027.4000000000001</v>
      </c>
      <c r="AS615" s="5">
        <v>3450</v>
      </c>
      <c r="AT615" s="5">
        <v>0</v>
      </c>
      <c r="AU615" s="5">
        <v>0</v>
      </c>
      <c r="AV615" s="5">
        <v>2.9</v>
      </c>
      <c r="AW615" s="5">
        <v>3.4</v>
      </c>
      <c r="AX615">
        <v>232</v>
      </c>
      <c r="AY615">
        <v>1088</v>
      </c>
      <c r="AZ615">
        <v>11.7</v>
      </c>
      <c r="BA615">
        <v>11.7</v>
      </c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1">
        <f t="shared" si="22"/>
        <v>0</v>
      </c>
      <c r="U616" s="94">
        <f t="shared" si="24"/>
        <v>-2</v>
      </c>
      <c r="V616" s="90" t="str">
        <f t="shared" si="25"/>
        <v/>
      </c>
      <c r="W616" s="94" t="str">
        <f t="shared" si="23"/>
        <v/>
      </c>
      <c r="X616" s="423"/>
      <c r="Y616"/>
      <c r="Z616" s="5"/>
      <c r="AA616"/>
      <c r="AC616" s="373"/>
      <c r="AD616" s="54">
        <v>0.42152777777781703</v>
      </c>
      <c r="AK616" s="700"/>
      <c r="AL616" s="5">
        <v>11.1</v>
      </c>
      <c r="AM616" s="5">
        <v>92</v>
      </c>
      <c r="AN616" s="5">
        <v>9.9</v>
      </c>
      <c r="AO616" s="5">
        <v>11.1</v>
      </c>
      <c r="AP616" s="5">
        <v>2.2000000000000002</v>
      </c>
      <c r="AQ616" s="5">
        <v>5.4</v>
      </c>
      <c r="AR616" s="5">
        <v>1027.2</v>
      </c>
      <c r="AS616" s="5">
        <v>3230</v>
      </c>
      <c r="AT616" s="5">
        <v>0</v>
      </c>
      <c r="AU616" s="5">
        <v>0</v>
      </c>
      <c r="AV616" s="5">
        <v>2.9</v>
      </c>
      <c r="AW616" s="5">
        <v>3.4</v>
      </c>
      <c r="AX616">
        <v>232</v>
      </c>
      <c r="AY616">
        <v>1088</v>
      </c>
      <c r="AZ616">
        <v>11.7</v>
      </c>
      <c r="BA616">
        <v>11.8</v>
      </c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1">
        <f t="shared" si="22"/>
        <v>0</v>
      </c>
      <c r="U617" s="94">
        <f t="shared" si="24"/>
        <v>-2</v>
      </c>
      <c r="V617" s="90" t="str">
        <f t="shared" si="25"/>
        <v/>
      </c>
      <c r="W617" s="94" t="str">
        <f t="shared" si="23"/>
        <v/>
      </c>
      <c r="X617" s="423"/>
      <c r="Y617"/>
      <c r="Z617" s="5"/>
      <c r="AA617"/>
      <c r="AC617" s="373"/>
      <c r="AD617" s="54">
        <v>0.42222222222226202</v>
      </c>
      <c r="AK617" s="700"/>
      <c r="AL617" s="5">
        <v>11.1</v>
      </c>
      <c r="AM617" s="5">
        <v>92</v>
      </c>
      <c r="AN617" s="5">
        <v>9.9</v>
      </c>
      <c r="AO617" s="5">
        <v>11.1</v>
      </c>
      <c r="AP617" s="5">
        <v>4.3</v>
      </c>
      <c r="AQ617" s="5">
        <v>4.3</v>
      </c>
      <c r="AR617" s="5">
        <v>1027.4000000000001</v>
      </c>
      <c r="AS617" s="5">
        <v>3030</v>
      </c>
      <c r="AT617" s="5">
        <v>0</v>
      </c>
      <c r="AU617" s="5">
        <v>0</v>
      </c>
      <c r="AV617" s="5">
        <v>2.9</v>
      </c>
      <c r="AW617" s="5">
        <v>3.4</v>
      </c>
      <c r="AX617">
        <v>232</v>
      </c>
      <c r="AY617">
        <v>1088</v>
      </c>
      <c r="AZ617">
        <v>11.8</v>
      </c>
      <c r="BA617">
        <v>11.7</v>
      </c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1">
        <f t="shared" si="22"/>
        <v>0</v>
      </c>
      <c r="U618" s="94">
        <f t="shared" si="24"/>
        <v>-2</v>
      </c>
      <c r="V618" s="90" t="str">
        <f t="shared" si="25"/>
        <v/>
      </c>
      <c r="W618" s="94" t="str">
        <f t="shared" si="23"/>
        <v/>
      </c>
      <c r="X618" s="423"/>
      <c r="Y618"/>
      <c r="Z618" s="5"/>
      <c r="AA618"/>
      <c r="AC618" s="373"/>
      <c r="AD618" s="54">
        <v>0.42291666666670702</v>
      </c>
      <c r="AK618" s="700"/>
      <c r="AL618" s="5">
        <v>11.2</v>
      </c>
      <c r="AM618" s="5">
        <v>92</v>
      </c>
      <c r="AN618" s="5">
        <v>10</v>
      </c>
      <c r="AO618" s="5">
        <v>11.2</v>
      </c>
      <c r="AP618" s="5">
        <v>6.1</v>
      </c>
      <c r="AQ618" s="5">
        <v>10.1</v>
      </c>
      <c r="AR618" s="5">
        <v>1027.2</v>
      </c>
      <c r="AS618" s="5">
        <v>3430</v>
      </c>
      <c r="AT618" s="5">
        <v>0</v>
      </c>
      <c r="AU618" s="5">
        <v>0</v>
      </c>
      <c r="AV618" s="5">
        <v>2.9</v>
      </c>
      <c r="AW618" s="5">
        <v>3.4</v>
      </c>
      <c r="AX618">
        <v>232</v>
      </c>
      <c r="AY618">
        <v>1088</v>
      </c>
      <c r="AZ618">
        <v>11.8</v>
      </c>
      <c r="BA618">
        <v>11.7</v>
      </c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1">
        <f t="shared" si="22"/>
        <v>0</v>
      </c>
      <c r="U619" s="94">
        <f t="shared" si="24"/>
        <v>-2</v>
      </c>
      <c r="V619" s="90" t="str">
        <f t="shared" si="25"/>
        <v/>
      </c>
      <c r="W619" s="94" t="str">
        <f t="shared" si="23"/>
        <v/>
      </c>
      <c r="X619" s="423"/>
      <c r="Y619"/>
      <c r="Z619" s="5"/>
      <c r="AA619"/>
      <c r="AC619" s="373"/>
      <c r="AD619" s="54">
        <v>0.42361111111115202</v>
      </c>
      <c r="AK619" s="700"/>
      <c r="AL619" s="5">
        <v>11.2</v>
      </c>
      <c r="AM619" s="5">
        <v>92</v>
      </c>
      <c r="AN619" s="5">
        <v>10</v>
      </c>
      <c r="AO619" s="5">
        <v>11.2</v>
      </c>
      <c r="AP619" s="5">
        <v>0</v>
      </c>
      <c r="AQ619" s="5">
        <v>3.6</v>
      </c>
      <c r="AR619" s="5">
        <v>1027.3</v>
      </c>
      <c r="AS619" s="5">
        <v>3290</v>
      </c>
      <c r="AT619" s="5">
        <v>0</v>
      </c>
      <c r="AU619" s="5">
        <v>0</v>
      </c>
      <c r="AV619" s="5">
        <v>2.9</v>
      </c>
      <c r="AW619" s="5">
        <v>3.4</v>
      </c>
      <c r="AX619">
        <v>232</v>
      </c>
      <c r="AY619">
        <v>1088</v>
      </c>
      <c r="AZ619">
        <v>11.8</v>
      </c>
      <c r="BA619">
        <v>11.8</v>
      </c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1">
        <f t="shared" si="22"/>
        <v>0</v>
      </c>
      <c r="U620" s="94">
        <f t="shared" si="24"/>
        <v>-2</v>
      </c>
      <c r="V620" s="90" t="str">
        <f t="shared" si="25"/>
        <v/>
      </c>
      <c r="W620" s="94" t="str">
        <f t="shared" si="23"/>
        <v/>
      </c>
      <c r="X620" s="423"/>
      <c r="Y620"/>
      <c r="Z620" s="5"/>
      <c r="AA620"/>
      <c r="AC620" s="373"/>
      <c r="AD620" s="54">
        <v>0.42430555555559701</v>
      </c>
      <c r="AK620" s="700"/>
      <c r="AL620" s="5">
        <v>11.2</v>
      </c>
      <c r="AM620" s="5">
        <v>92</v>
      </c>
      <c r="AN620" s="5">
        <v>10</v>
      </c>
      <c r="AO620" s="5">
        <v>11.2</v>
      </c>
      <c r="AP620" s="5">
        <v>2.5</v>
      </c>
      <c r="AQ620" s="5">
        <v>4</v>
      </c>
      <c r="AR620" s="5">
        <v>1027.4000000000001</v>
      </c>
      <c r="AS620" s="5">
        <v>3210</v>
      </c>
      <c r="AT620" s="5">
        <v>0</v>
      </c>
      <c r="AU620" s="5">
        <v>0</v>
      </c>
      <c r="AV620" s="5">
        <v>2.9</v>
      </c>
      <c r="AW620" s="5">
        <v>3.4</v>
      </c>
      <c r="AX620">
        <v>232</v>
      </c>
      <c r="AY620">
        <v>1088</v>
      </c>
      <c r="AZ620">
        <v>11.8</v>
      </c>
      <c r="BA620">
        <v>11.8</v>
      </c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1">
        <f t="shared" si="22"/>
        <v>0</v>
      </c>
      <c r="U621" s="94">
        <f>(T621-B621)-4</f>
        <v>-4</v>
      </c>
      <c r="V621" s="90" t="str">
        <f t="shared" si="25"/>
        <v/>
      </c>
      <c r="W621" s="94" t="str">
        <f t="shared" si="23"/>
        <v/>
      </c>
      <c r="X621" s="423"/>
      <c r="Y621"/>
      <c r="Z621" s="5"/>
      <c r="AA621"/>
      <c r="AC621" s="373"/>
      <c r="AD621" s="54">
        <v>0.42500000000004201</v>
      </c>
      <c r="AK621" s="700"/>
      <c r="AL621" s="5">
        <v>11.2</v>
      </c>
      <c r="AM621" s="5">
        <v>92</v>
      </c>
      <c r="AN621" s="5">
        <v>10</v>
      </c>
      <c r="AO621" s="5">
        <v>11.2</v>
      </c>
      <c r="AP621" s="5">
        <v>4</v>
      </c>
      <c r="AQ621" s="5">
        <v>6.1</v>
      </c>
      <c r="AR621" s="5">
        <v>1027.0999999999999</v>
      </c>
      <c r="AS621" s="5">
        <v>3820</v>
      </c>
      <c r="AT621" s="5">
        <v>0</v>
      </c>
      <c r="AU621" s="5">
        <v>0</v>
      </c>
      <c r="AV621" s="5">
        <v>2.9</v>
      </c>
      <c r="AW621" s="5">
        <v>3.4</v>
      </c>
      <c r="AX621">
        <v>232</v>
      </c>
      <c r="AY621">
        <v>1088</v>
      </c>
      <c r="AZ621">
        <v>11.8</v>
      </c>
      <c r="BA621">
        <v>11.8</v>
      </c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1">
        <f t="shared" si="22"/>
        <v>0</v>
      </c>
      <c r="U622" s="94">
        <f t="shared" ref="U622:U655" si="26">(T622-B622)-4</f>
        <v>-4</v>
      </c>
      <c r="V622" s="90" t="str">
        <f t="shared" si="25"/>
        <v/>
      </c>
      <c r="W622" s="94" t="str">
        <f t="shared" si="23"/>
        <v/>
      </c>
      <c r="X622" s="423"/>
      <c r="Y622"/>
      <c r="Z622" s="5"/>
      <c r="AA622"/>
      <c r="AC622" s="373"/>
      <c r="AD622" s="54">
        <v>0.42569444444448701</v>
      </c>
      <c r="AK622" s="700"/>
      <c r="AL622" s="5">
        <v>11.2</v>
      </c>
      <c r="AM622" s="5">
        <v>91</v>
      </c>
      <c r="AN622" s="5">
        <v>9.8000000000000007</v>
      </c>
      <c r="AO622" s="5">
        <v>11.2</v>
      </c>
      <c r="AP622" s="5">
        <v>2.9</v>
      </c>
      <c r="AQ622" s="5">
        <v>5</v>
      </c>
      <c r="AR622" s="5">
        <v>1027.2</v>
      </c>
      <c r="AS622" s="5">
        <v>3710</v>
      </c>
      <c r="AT622" s="5">
        <v>0</v>
      </c>
      <c r="AU622" s="5">
        <v>0</v>
      </c>
      <c r="AV622" s="5">
        <v>2.9</v>
      </c>
      <c r="AW622" s="5">
        <v>3.4</v>
      </c>
      <c r="AX622">
        <v>232</v>
      </c>
      <c r="AY622">
        <v>1088</v>
      </c>
      <c r="AZ622">
        <v>11.9</v>
      </c>
      <c r="BA622">
        <v>11.8</v>
      </c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1">
        <f t="shared" si="22"/>
        <v>0</v>
      </c>
      <c r="U623" s="94">
        <f t="shared" si="26"/>
        <v>-4</v>
      </c>
      <c r="V623" s="90" t="str">
        <f t="shared" si="25"/>
        <v/>
      </c>
      <c r="W623" s="94" t="str">
        <f t="shared" si="23"/>
        <v/>
      </c>
      <c r="X623" s="423"/>
      <c r="Y623"/>
      <c r="Z623" s="5"/>
      <c r="AA623"/>
      <c r="AC623" s="373"/>
      <c r="AD623" s="54">
        <v>0.42638888888893201</v>
      </c>
      <c r="AK623" s="700"/>
      <c r="AL623" s="5">
        <v>11.1</v>
      </c>
      <c r="AM623" s="5">
        <v>92</v>
      </c>
      <c r="AN623" s="5">
        <v>9.9</v>
      </c>
      <c r="AO623" s="5">
        <v>11.1</v>
      </c>
      <c r="AP623" s="5">
        <v>4</v>
      </c>
      <c r="AQ623" s="5">
        <v>4</v>
      </c>
      <c r="AR623" s="5">
        <v>1027.2</v>
      </c>
      <c r="AS623" s="5">
        <v>3840</v>
      </c>
      <c r="AT623" s="5">
        <v>0</v>
      </c>
      <c r="AU623" s="5">
        <v>0</v>
      </c>
      <c r="AV623" s="5">
        <v>2.9</v>
      </c>
      <c r="AW623" s="5">
        <v>3.4</v>
      </c>
      <c r="AX623">
        <v>232</v>
      </c>
      <c r="AY623">
        <v>1088</v>
      </c>
      <c r="AZ623">
        <v>11.9</v>
      </c>
      <c r="BA623">
        <v>11.8</v>
      </c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1">
        <f t="shared" si="22"/>
        <v>0</v>
      </c>
      <c r="U624" s="94">
        <f t="shared" si="26"/>
        <v>-4</v>
      </c>
      <c r="V624" s="90" t="str">
        <f t="shared" si="25"/>
        <v/>
      </c>
      <c r="W624" s="94" t="str">
        <f t="shared" si="23"/>
        <v/>
      </c>
      <c r="X624" s="423"/>
      <c r="Y624"/>
      <c r="Z624" s="5"/>
      <c r="AA624"/>
      <c r="AC624" s="373"/>
      <c r="AD624" s="54">
        <v>0.427083333333377</v>
      </c>
      <c r="AK624" s="700"/>
      <c r="AL624" s="5">
        <v>11.1</v>
      </c>
      <c r="AM624" s="5">
        <v>91</v>
      </c>
      <c r="AN624" s="5">
        <v>9.6999999999999993</v>
      </c>
      <c r="AO624" s="5">
        <v>11.1</v>
      </c>
      <c r="AP624" s="5">
        <v>4</v>
      </c>
      <c r="AQ624" s="5">
        <v>9</v>
      </c>
      <c r="AR624" s="5">
        <v>1027.4000000000001</v>
      </c>
      <c r="AS624" s="5">
        <v>4250</v>
      </c>
      <c r="AT624" s="5">
        <v>0</v>
      </c>
      <c r="AU624" s="5">
        <v>0</v>
      </c>
      <c r="AV624" s="5">
        <v>2.9</v>
      </c>
      <c r="AW624" s="5">
        <v>3.4</v>
      </c>
      <c r="AX624">
        <v>232</v>
      </c>
      <c r="AY624">
        <v>1088</v>
      </c>
      <c r="AZ624">
        <v>11.9</v>
      </c>
      <c r="BA624">
        <v>11.9</v>
      </c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1">
        <f t="shared" si="22"/>
        <v>0</v>
      </c>
      <c r="U625" s="94">
        <f t="shared" si="26"/>
        <v>-4</v>
      </c>
      <c r="V625" s="90" t="str">
        <f t="shared" si="25"/>
        <v/>
      </c>
      <c r="W625" s="94" t="str">
        <f t="shared" si="23"/>
        <v/>
      </c>
      <c r="X625" s="423"/>
      <c r="Y625"/>
      <c r="Z625" s="5"/>
      <c r="AA625"/>
      <c r="AC625" s="373"/>
      <c r="AD625" s="54">
        <v>0.427777777777822</v>
      </c>
      <c r="AK625" s="700"/>
      <c r="AL625" s="5">
        <v>11.2</v>
      </c>
      <c r="AM625" s="5">
        <v>92</v>
      </c>
      <c r="AN625" s="5">
        <v>10</v>
      </c>
      <c r="AO625" s="5">
        <v>11.2</v>
      </c>
      <c r="AP625" s="5">
        <v>2.2000000000000002</v>
      </c>
      <c r="AQ625" s="5">
        <v>4.7</v>
      </c>
      <c r="AR625" s="5">
        <v>1027.3</v>
      </c>
      <c r="AS625" s="5">
        <v>4460</v>
      </c>
      <c r="AT625" s="5">
        <v>0</v>
      </c>
      <c r="AU625" s="5">
        <v>0</v>
      </c>
      <c r="AV625" s="5">
        <v>2.9</v>
      </c>
      <c r="AW625" s="5">
        <v>3.4</v>
      </c>
      <c r="AX625">
        <v>232</v>
      </c>
      <c r="AY625">
        <v>1088</v>
      </c>
      <c r="AZ625">
        <v>11.9</v>
      </c>
      <c r="BA625">
        <v>11.9</v>
      </c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1">
        <f t="shared" ref="T626:T689" si="27">MAX($P626,$Q626)</f>
        <v>0</v>
      </c>
      <c r="U626" s="94">
        <f t="shared" si="26"/>
        <v>-4</v>
      </c>
      <c r="V626" s="90" t="str">
        <f t="shared" si="25"/>
        <v/>
      </c>
      <c r="W626" s="94" t="str">
        <f t="shared" ref="W626:W689" si="28">IF($T626&gt;$B626+2,1,"")</f>
        <v/>
      </c>
      <c r="X626" s="423"/>
      <c r="Y626"/>
      <c r="Z626" s="5"/>
      <c r="AA626"/>
      <c r="AC626" s="373"/>
      <c r="AD626" s="54">
        <v>0.428472222222267</v>
      </c>
      <c r="AK626" s="700"/>
      <c r="AL626" s="5">
        <v>11.1</v>
      </c>
      <c r="AM626" s="5">
        <v>91</v>
      </c>
      <c r="AN626" s="5">
        <v>9.6999999999999993</v>
      </c>
      <c r="AO626" s="5">
        <v>11.1</v>
      </c>
      <c r="AP626" s="5">
        <v>7.9</v>
      </c>
      <c r="AQ626" s="5">
        <v>8.3000000000000007</v>
      </c>
      <c r="AR626" s="5">
        <v>1027.5</v>
      </c>
      <c r="AS626" s="5">
        <v>3820</v>
      </c>
      <c r="AT626" s="5">
        <v>0</v>
      </c>
      <c r="AU626" s="5">
        <v>0</v>
      </c>
      <c r="AV626" s="5">
        <v>2.9</v>
      </c>
      <c r="AW626" s="5">
        <v>3.4</v>
      </c>
      <c r="AX626">
        <v>232</v>
      </c>
      <c r="AY626">
        <v>1088</v>
      </c>
      <c r="AZ626">
        <v>12</v>
      </c>
      <c r="BA626">
        <v>11.9</v>
      </c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1">
        <f t="shared" si="27"/>
        <v>0</v>
      </c>
      <c r="U627" s="94">
        <f t="shared" si="26"/>
        <v>-4</v>
      </c>
      <c r="V627" s="90" t="str">
        <f t="shared" si="25"/>
        <v/>
      </c>
      <c r="W627" s="94" t="str">
        <f t="shared" si="28"/>
        <v/>
      </c>
      <c r="X627" s="423"/>
      <c r="Y627"/>
      <c r="Z627" s="5"/>
      <c r="AA627"/>
      <c r="AC627" s="373"/>
      <c r="AD627" s="54">
        <v>0.42916666666671199</v>
      </c>
      <c r="AK627" s="700"/>
      <c r="AL627" s="5">
        <v>11.1</v>
      </c>
      <c r="AM627" s="5">
        <v>92</v>
      </c>
      <c r="AN627" s="5">
        <v>9.9</v>
      </c>
      <c r="AO627" s="5">
        <v>11.1</v>
      </c>
      <c r="AP627" s="5">
        <v>5</v>
      </c>
      <c r="AQ627" s="5">
        <v>6.1</v>
      </c>
      <c r="AR627" s="5">
        <v>1027.4000000000001</v>
      </c>
      <c r="AS627" s="5">
        <v>3370</v>
      </c>
      <c r="AT627" s="5">
        <v>0</v>
      </c>
      <c r="AU627" s="5">
        <v>0</v>
      </c>
      <c r="AV627" s="5">
        <v>2.9</v>
      </c>
      <c r="AW627" s="5">
        <v>3.4</v>
      </c>
      <c r="AX627">
        <v>232</v>
      </c>
      <c r="AY627">
        <v>1088</v>
      </c>
      <c r="AZ627">
        <v>12</v>
      </c>
      <c r="BA627">
        <v>11.9</v>
      </c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1">
        <f t="shared" si="27"/>
        <v>0</v>
      </c>
      <c r="U628" s="94">
        <f t="shared" si="26"/>
        <v>-4</v>
      </c>
      <c r="V628" s="90" t="str">
        <f t="shared" si="25"/>
        <v/>
      </c>
      <c r="W628" s="94" t="str">
        <f t="shared" si="28"/>
        <v/>
      </c>
      <c r="X628" s="423"/>
      <c r="Y628"/>
      <c r="Z628" s="5"/>
      <c r="AA628"/>
      <c r="AC628" s="373"/>
      <c r="AD628" s="54">
        <v>0.42986111111115699</v>
      </c>
      <c r="AK628" s="700"/>
      <c r="AL628" s="5">
        <v>11.1</v>
      </c>
      <c r="AM628" s="5">
        <v>92</v>
      </c>
      <c r="AN628" s="5">
        <v>9.9</v>
      </c>
      <c r="AO628" s="5">
        <v>11.1</v>
      </c>
      <c r="AP628" s="5">
        <v>6.8</v>
      </c>
      <c r="AQ628" s="5">
        <v>10.1</v>
      </c>
      <c r="AR628" s="5">
        <v>1027.5</v>
      </c>
      <c r="AS628" s="5">
        <v>3270</v>
      </c>
      <c r="AT628" s="5">
        <v>0</v>
      </c>
      <c r="AU628" s="5">
        <v>0</v>
      </c>
      <c r="AV628" s="5">
        <v>2.9</v>
      </c>
      <c r="AW628" s="5">
        <v>3.4</v>
      </c>
      <c r="AX628">
        <v>232</v>
      </c>
      <c r="AY628">
        <v>1088</v>
      </c>
      <c r="AZ628">
        <v>12</v>
      </c>
      <c r="BA628">
        <v>11.9</v>
      </c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1">
        <f t="shared" si="27"/>
        <v>0</v>
      </c>
      <c r="U629" s="94">
        <f t="shared" si="26"/>
        <v>-4</v>
      </c>
      <c r="V629" s="90" t="str">
        <f t="shared" si="25"/>
        <v/>
      </c>
      <c r="W629" s="94" t="str">
        <f t="shared" si="28"/>
        <v/>
      </c>
      <c r="X629" s="423"/>
      <c r="Y629"/>
      <c r="Z629" s="5"/>
      <c r="AA629"/>
      <c r="AC629" s="373"/>
      <c r="AD629" s="54">
        <v>0.43055555555560199</v>
      </c>
      <c r="AK629" s="700"/>
      <c r="AL629" s="5">
        <v>11.1</v>
      </c>
      <c r="AM629" s="5">
        <v>92</v>
      </c>
      <c r="AN629" s="5">
        <v>9.9</v>
      </c>
      <c r="AO629" s="5">
        <v>11.1</v>
      </c>
      <c r="AP629" s="5">
        <v>2.9</v>
      </c>
      <c r="AQ629" s="5">
        <v>4</v>
      </c>
      <c r="AR629" s="5">
        <v>1027.5</v>
      </c>
      <c r="AS629" s="5">
        <v>3400</v>
      </c>
      <c r="AT629" s="5">
        <v>0</v>
      </c>
      <c r="AU629" s="5">
        <v>0</v>
      </c>
      <c r="AV629" s="5">
        <v>2.9</v>
      </c>
      <c r="AW629" s="5">
        <v>3.4</v>
      </c>
      <c r="AX629">
        <v>232</v>
      </c>
      <c r="AY629">
        <v>1088</v>
      </c>
      <c r="AZ629">
        <v>12</v>
      </c>
      <c r="BA629">
        <v>12</v>
      </c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1">
        <f t="shared" si="27"/>
        <v>0</v>
      </c>
      <c r="U630" s="94">
        <f t="shared" si="26"/>
        <v>-4</v>
      </c>
      <c r="V630" s="90" t="str">
        <f t="shared" si="25"/>
        <v/>
      </c>
      <c r="W630" s="94" t="str">
        <f t="shared" si="28"/>
        <v/>
      </c>
      <c r="X630" s="423"/>
      <c r="Y630"/>
      <c r="Z630" s="5"/>
      <c r="AA630"/>
      <c r="AC630" s="373"/>
      <c r="AD630" s="54">
        <v>0.43125000000004698</v>
      </c>
      <c r="AK630" s="700"/>
      <c r="AL630" s="5">
        <v>11.2</v>
      </c>
      <c r="AM630" s="5">
        <v>92</v>
      </c>
      <c r="AN630" s="5">
        <v>10</v>
      </c>
      <c r="AO630" s="5">
        <v>11.2</v>
      </c>
      <c r="AP630" s="5">
        <v>3.6</v>
      </c>
      <c r="AQ630" s="5">
        <v>4.3</v>
      </c>
      <c r="AR630" s="5">
        <v>1027.4000000000001</v>
      </c>
      <c r="AS630" s="5">
        <v>3710</v>
      </c>
      <c r="AT630" s="5">
        <v>0</v>
      </c>
      <c r="AU630" s="5">
        <v>0</v>
      </c>
      <c r="AV630" s="5">
        <v>2.9</v>
      </c>
      <c r="AW630" s="5">
        <v>3.4</v>
      </c>
      <c r="AX630">
        <v>232</v>
      </c>
      <c r="AY630">
        <v>1088</v>
      </c>
      <c r="AZ630">
        <v>12</v>
      </c>
      <c r="BA630">
        <v>12</v>
      </c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1">
        <f t="shared" si="27"/>
        <v>0</v>
      </c>
      <c r="U631" s="94">
        <f t="shared" si="26"/>
        <v>-4</v>
      </c>
      <c r="V631" s="90" t="str">
        <f t="shared" si="25"/>
        <v/>
      </c>
      <c r="W631" s="94" t="str">
        <f t="shared" si="28"/>
        <v/>
      </c>
      <c r="X631" s="423"/>
      <c r="Y631"/>
      <c r="Z631" s="5"/>
      <c r="AA631"/>
      <c r="AC631" s="373"/>
      <c r="AD631" s="54">
        <v>0.43194444444449198</v>
      </c>
      <c r="AK631" s="700"/>
      <c r="AL631" s="5">
        <v>11.2</v>
      </c>
      <c r="AM631" s="5">
        <v>92</v>
      </c>
      <c r="AN631" s="5">
        <v>10</v>
      </c>
      <c r="AO631" s="5">
        <v>11.2</v>
      </c>
      <c r="AP631" s="5">
        <v>1.8</v>
      </c>
      <c r="AQ631" s="5">
        <v>2.5</v>
      </c>
      <c r="AR631" s="5">
        <v>1027.4000000000001</v>
      </c>
      <c r="AS631" s="5">
        <v>3870</v>
      </c>
      <c r="AT631" s="5">
        <v>0</v>
      </c>
      <c r="AU631" s="5">
        <v>0</v>
      </c>
      <c r="AV631" s="5">
        <v>2.9</v>
      </c>
      <c r="AW631" s="5">
        <v>3.4</v>
      </c>
      <c r="AX631">
        <v>232</v>
      </c>
      <c r="AY631">
        <v>1088</v>
      </c>
      <c r="AZ631">
        <v>12</v>
      </c>
      <c r="BA631">
        <v>12</v>
      </c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1">
        <f t="shared" si="27"/>
        <v>0</v>
      </c>
      <c r="U632" s="94">
        <f t="shared" si="26"/>
        <v>-4</v>
      </c>
      <c r="V632" s="90" t="str">
        <f t="shared" si="25"/>
        <v/>
      </c>
      <c r="W632" s="94" t="str">
        <f t="shared" si="28"/>
        <v/>
      </c>
      <c r="X632" s="423"/>
      <c r="Y632"/>
      <c r="Z632" s="5"/>
      <c r="AA632"/>
      <c r="AC632" s="373"/>
      <c r="AD632" s="54">
        <v>0.43263888888893698</v>
      </c>
      <c r="AK632" s="700"/>
      <c r="AL632" s="5">
        <v>11.2</v>
      </c>
      <c r="AM632" s="5">
        <v>92</v>
      </c>
      <c r="AN632" s="5">
        <v>10</v>
      </c>
      <c r="AO632" s="5">
        <v>11.2</v>
      </c>
      <c r="AP632" s="5">
        <v>2.2000000000000002</v>
      </c>
      <c r="AQ632" s="5">
        <v>4</v>
      </c>
      <c r="AR632" s="5">
        <v>1027.4000000000001</v>
      </c>
      <c r="AS632" s="5">
        <v>4320</v>
      </c>
      <c r="AT632" s="5">
        <v>0</v>
      </c>
      <c r="AU632" s="5">
        <v>0</v>
      </c>
      <c r="AV632" s="5">
        <v>2.9</v>
      </c>
      <c r="AW632" s="5">
        <v>3.4</v>
      </c>
      <c r="AX632">
        <v>232</v>
      </c>
      <c r="AY632">
        <v>1088</v>
      </c>
      <c r="AZ632">
        <v>12</v>
      </c>
      <c r="BA632">
        <v>12</v>
      </c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1">
        <f t="shared" si="27"/>
        <v>0</v>
      </c>
      <c r="U633" s="94">
        <f t="shared" si="26"/>
        <v>-4</v>
      </c>
      <c r="V633" s="90" t="str">
        <f t="shared" si="25"/>
        <v/>
      </c>
      <c r="W633" s="94" t="str">
        <f t="shared" si="28"/>
        <v/>
      </c>
      <c r="X633" s="423"/>
      <c r="Y633"/>
      <c r="Z633" s="5"/>
      <c r="AA633"/>
      <c r="AC633" s="373"/>
      <c r="AD633" s="54">
        <v>0.43333333333338198</v>
      </c>
      <c r="AK633" s="700"/>
      <c r="AL633" s="5">
        <v>11.1</v>
      </c>
      <c r="AM633" s="5">
        <v>91</v>
      </c>
      <c r="AN633" s="5">
        <v>9.6999999999999993</v>
      </c>
      <c r="AO633" s="5">
        <v>11.1</v>
      </c>
      <c r="AP633" s="5">
        <v>4.3</v>
      </c>
      <c r="AQ633" s="5">
        <v>7.9</v>
      </c>
      <c r="AR633" s="5">
        <v>1027.5999999999999</v>
      </c>
      <c r="AS633" s="5">
        <v>4600</v>
      </c>
      <c r="AT633" s="5">
        <v>0</v>
      </c>
      <c r="AU633" s="5">
        <v>0</v>
      </c>
      <c r="AV633" s="5">
        <v>2.9</v>
      </c>
      <c r="AW633" s="5">
        <v>3.4</v>
      </c>
      <c r="AX633">
        <v>232</v>
      </c>
      <c r="AY633">
        <v>1088</v>
      </c>
      <c r="AZ633">
        <v>12.1</v>
      </c>
      <c r="BA633">
        <v>12</v>
      </c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1">
        <f t="shared" si="27"/>
        <v>0</v>
      </c>
      <c r="U634" s="94">
        <f t="shared" si="26"/>
        <v>-4</v>
      </c>
      <c r="V634" s="90" t="str">
        <f t="shared" si="25"/>
        <v/>
      </c>
      <c r="W634" s="94" t="str">
        <f t="shared" si="28"/>
        <v/>
      </c>
      <c r="X634" s="423"/>
      <c r="Y634"/>
      <c r="Z634" s="5"/>
      <c r="AA634"/>
      <c r="AC634" s="373"/>
      <c r="AD634" s="54">
        <v>0.43402777777782697</v>
      </c>
      <c r="AK634" s="700"/>
      <c r="AL634" s="5">
        <v>11.1</v>
      </c>
      <c r="AM634" s="5">
        <v>91</v>
      </c>
      <c r="AN634" s="5">
        <v>9.6999999999999993</v>
      </c>
      <c r="AO634" s="5">
        <v>11.1</v>
      </c>
      <c r="AP634" s="5">
        <v>2.9</v>
      </c>
      <c r="AQ634" s="5">
        <v>4</v>
      </c>
      <c r="AR634" s="5">
        <v>1027.5999999999999</v>
      </c>
      <c r="AS634" s="5">
        <v>4880</v>
      </c>
      <c r="AT634" s="5">
        <v>0</v>
      </c>
      <c r="AU634" s="5">
        <v>0</v>
      </c>
      <c r="AV634" s="5">
        <v>2.9</v>
      </c>
      <c r="AW634" s="5">
        <v>3.4</v>
      </c>
      <c r="AX634">
        <v>232</v>
      </c>
      <c r="AY634">
        <v>1088</v>
      </c>
      <c r="AZ634">
        <v>12.1</v>
      </c>
      <c r="BA634">
        <v>12</v>
      </c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1">
        <f t="shared" si="27"/>
        <v>0</v>
      </c>
      <c r="U635" s="94">
        <f t="shared" si="26"/>
        <v>-4</v>
      </c>
      <c r="V635" s="90" t="str">
        <f t="shared" si="25"/>
        <v/>
      </c>
      <c r="W635" s="94" t="str">
        <f t="shared" si="28"/>
        <v/>
      </c>
      <c r="X635" s="423"/>
      <c r="Y635"/>
      <c r="Z635" s="5"/>
      <c r="AA635"/>
      <c r="AC635" s="373"/>
      <c r="AD635" s="54">
        <v>0.43472222222227203</v>
      </c>
      <c r="AK635" s="700"/>
      <c r="AL635" s="5">
        <v>11.1</v>
      </c>
      <c r="AM635" s="5">
        <v>92</v>
      </c>
      <c r="AN635" s="5">
        <v>9.9</v>
      </c>
      <c r="AO635" s="5">
        <v>11.1</v>
      </c>
      <c r="AP635" s="5">
        <v>2.5</v>
      </c>
      <c r="AQ635" s="5">
        <v>2.9</v>
      </c>
      <c r="AR635" s="5">
        <v>1027.5</v>
      </c>
      <c r="AS635" s="5">
        <v>4740</v>
      </c>
      <c r="AT635" s="5">
        <v>0</v>
      </c>
      <c r="AU635" s="5">
        <v>0</v>
      </c>
      <c r="AV635" s="5">
        <v>2.9</v>
      </c>
      <c r="AW635" s="5">
        <v>3.4</v>
      </c>
      <c r="AX635">
        <v>232</v>
      </c>
      <c r="AY635">
        <v>1088</v>
      </c>
      <c r="AZ635">
        <v>12.1</v>
      </c>
      <c r="BA635">
        <v>12</v>
      </c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1">
        <f t="shared" si="27"/>
        <v>0</v>
      </c>
      <c r="U636" s="94">
        <f t="shared" si="26"/>
        <v>-4</v>
      </c>
      <c r="V636" s="90" t="str">
        <f t="shared" si="25"/>
        <v/>
      </c>
      <c r="W636" s="94" t="str">
        <f t="shared" si="28"/>
        <v/>
      </c>
      <c r="X636" s="423"/>
      <c r="Y636"/>
      <c r="Z636" s="5"/>
      <c r="AA636"/>
      <c r="AC636" s="373"/>
      <c r="AD636" s="54">
        <v>0.43541666666671702</v>
      </c>
      <c r="AK636" s="700"/>
      <c r="AL636" s="5">
        <v>11.2</v>
      </c>
      <c r="AM636" s="5">
        <v>92</v>
      </c>
      <c r="AN636" s="5">
        <v>10</v>
      </c>
      <c r="AO636" s="5">
        <v>11.2</v>
      </c>
      <c r="AP636" s="5">
        <v>2.5</v>
      </c>
      <c r="AQ636" s="5">
        <v>3.6</v>
      </c>
      <c r="AR636" s="5">
        <v>1027.7</v>
      </c>
      <c r="AS636" s="5">
        <v>5170</v>
      </c>
      <c r="AT636" s="5">
        <v>0</v>
      </c>
      <c r="AU636" s="5">
        <v>0</v>
      </c>
      <c r="AV636" s="5">
        <v>2.9</v>
      </c>
      <c r="AW636" s="5">
        <v>3.4</v>
      </c>
      <c r="AX636">
        <v>232</v>
      </c>
      <c r="AY636">
        <v>1088</v>
      </c>
      <c r="AZ636">
        <v>12.1</v>
      </c>
      <c r="BA636">
        <v>12.1</v>
      </c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1">
        <f t="shared" si="27"/>
        <v>0</v>
      </c>
      <c r="U637" s="94">
        <f t="shared" si="26"/>
        <v>-4</v>
      </c>
      <c r="V637" s="90" t="str">
        <f t="shared" si="25"/>
        <v/>
      </c>
      <c r="W637" s="94" t="str">
        <f t="shared" si="28"/>
        <v/>
      </c>
      <c r="X637" s="423"/>
      <c r="Y637"/>
      <c r="Z637" s="5"/>
      <c r="AA637"/>
      <c r="AC637" s="373"/>
      <c r="AD637" s="54">
        <v>0.43611111111116202</v>
      </c>
      <c r="AK637" s="700"/>
      <c r="AL637" s="5">
        <v>11.2</v>
      </c>
      <c r="AM637" s="5">
        <v>92</v>
      </c>
      <c r="AN637" s="5">
        <v>10</v>
      </c>
      <c r="AO637" s="5">
        <v>11.2</v>
      </c>
      <c r="AP637" s="5">
        <v>2.2000000000000002</v>
      </c>
      <c r="AQ637" s="5">
        <v>2.2000000000000002</v>
      </c>
      <c r="AR637" s="5">
        <v>1027.5</v>
      </c>
      <c r="AS637" s="5">
        <v>5790</v>
      </c>
      <c r="AT637" s="5">
        <v>0</v>
      </c>
      <c r="AU637" s="5">
        <v>0</v>
      </c>
      <c r="AV637" s="5">
        <v>2.9</v>
      </c>
      <c r="AW637" s="5">
        <v>3.4</v>
      </c>
      <c r="AX637">
        <v>232</v>
      </c>
      <c r="AY637">
        <v>1088</v>
      </c>
      <c r="AZ637">
        <v>12.2</v>
      </c>
      <c r="BA637">
        <v>12.1</v>
      </c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1">
        <f t="shared" si="27"/>
        <v>0</v>
      </c>
      <c r="U638" s="94">
        <f t="shared" si="26"/>
        <v>-4</v>
      </c>
      <c r="V638" s="90" t="str">
        <f t="shared" si="25"/>
        <v/>
      </c>
      <c r="W638" s="94" t="str">
        <f t="shared" si="28"/>
        <v/>
      </c>
      <c r="X638" s="423"/>
      <c r="Y638"/>
      <c r="Z638" s="5"/>
      <c r="AA638"/>
      <c r="AC638" s="373"/>
      <c r="AD638" s="54">
        <v>0.43680555555560702</v>
      </c>
      <c r="AK638" s="700"/>
      <c r="AL638" s="5">
        <v>11.2</v>
      </c>
      <c r="AM638" s="5">
        <v>91</v>
      </c>
      <c r="AN638" s="5">
        <v>9.8000000000000007</v>
      </c>
      <c r="AO638" s="5">
        <v>11.2</v>
      </c>
      <c r="AP638" s="5">
        <v>2.2000000000000002</v>
      </c>
      <c r="AQ638" s="5">
        <v>3.6</v>
      </c>
      <c r="AR638" s="5">
        <v>1027.5999999999999</v>
      </c>
      <c r="AS638" s="5">
        <v>6390</v>
      </c>
      <c r="AT638" s="5">
        <v>0</v>
      </c>
      <c r="AU638" s="5">
        <v>0</v>
      </c>
      <c r="AV638" s="5">
        <v>2.9</v>
      </c>
      <c r="AW638" s="5">
        <v>3.4</v>
      </c>
      <c r="AX638">
        <v>232</v>
      </c>
      <c r="AY638">
        <v>1088</v>
      </c>
      <c r="AZ638">
        <v>12.2</v>
      </c>
      <c r="BA638">
        <v>12.1</v>
      </c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1">
        <f t="shared" si="27"/>
        <v>0</v>
      </c>
      <c r="U639" s="94">
        <f t="shared" si="26"/>
        <v>-4</v>
      </c>
      <c r="V639" s="90" t="str">
        <f t="shared" si="25"/>
        <v/>
      </c>
      <c r="W639" s="94" t="str">
        <f t="shared" si="28"/>
        <v/>
      </c>
      <c r="X639" s="423"/>
      <c r="Y639"/>
      <c r="Z639" s="5"/>
      <c r="AA639"/>
      <c r="AC639" s="373"/>
      <c r="AD639" s="54">
        <v>0.43750000000005201</v>
      </c>
      <c r="AK639" s="700"/>
      <c r="AL639" s="5">
        <v>11.2</v>
      </c>
      <c r="AM639" s="5">
        <v>91</v>
      </c>
      <c r="AN639" s="5">
        <v>9.8000000000000007</v>
      </c>
      <c r="AO639" s="5">
        <v>11.2</v>
      </c>
      <c r="AP639" s="5">
        <v>5</v>
      </c>
      <c r="AQ639" s="5">
        <v>8.6</v>
      </c>
      <c r="AR639" s="5">
        <v>1027.7</v>
      </c>
      <c r="AS639" s="5">
        <v>6810</v>
      </c>
      <c r="AT639" s="5">
        <v>0</v>
      </c>
      <c r="AU639" s="5">
        <v>0</v>
      </c>
      <c r="AV639" s="5">
        <v>2.9</v>
      </c>
      <c r="AW639" s="5">
        <v>3.4</v>
      </c>
      <c r="AX639">
        <v>232</v>
      </c>
      <c r="AY639">
        <v>1088</v>
      </c>
      <c r="AZ639">
        <v>12.2</v>
      </c>
      <c r="BA639">
        <v>12.1</v>
      </c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1">
        <f t="shared" si="27"/>
        <v>0</v>
      </c>
      <c r="U640" s="94">
        <f t="shared" si="26"/>
        <v>-4</v>
      </c>
      <c r="V640" s="90" t="str">
        <f t="shared" si="25"/>
        <v/>
      </c>
      <c r="W640" s="94" t="str">
        <f t="shared" si="28"/>
        <v/>
      </c>
      <c r="X640" s="423"/>
      <c r="Y640"/>
      <c r="Z640" s="5"/>
      <c r="AA640"/>
      <c r="AC640" s="373"/>
      <c r="AD640" s="54">
        <v>0.43819444444449701</v>
      </c>
      <c r="AK640" s="700"/>
      <c r="AL640" s="5">
        <v>11.2</v>
      </c>
      <c r="AM640" s="5">
        <v>91</v>
      </c>
      <c r="AN640" s="5">
        <v>9.8000000000000007</v>
      </c>
      <c r="AO640" s="5">
        <v>11.2</v>
      </c>
      <c r="AP640" s="5">
        <v>3.6</v>
      </c>
      <c r="AQ640" s="5">
        <v>5.8</v>
      </c>
      <c r="AR640" s="5">
        <v>1027.7</v>
      </c>
      <c r="AS640" s="5">
        <v>5700</v>
      </c>
      <c r="AT640" s="5">
        <v>0</v>
      </c>
      <c r="AU640" s="5">
        <v>0</v>
      </c>
      <c r="AV640" s="5">
        <v>2.9</v>
      </c>
      <c r="AW640" s="5">
        <v>3.4</v>
      </c>
      <c r="AX640">
        <v>232</v>
      </c>
      <c r="AY640">
        <v>1088</v>
      </c>
      <c r="AZ640">
        <v>12.3</v>
      </c>
      <c r="BA640">
        <v>12.2</v>
      </c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1">
        <f t="shared" si="27"/>
        <v>0</v>
      </c>
      <c r="U641" s="94">
        <f t="shared" si="26"/>
        <v>-4</v>
      </c>
      <c r="V641" s="90" t="str">
        <f t="shared" si="25"/>
        <v/>
      </c>
      <c r="W641" s="94" t="str">
        <f t="shared" si="28"/>
        <v/>
      </c>
      <c r="X641" s="423"/>
      <c r="Y641"/>
      <c r="Z641" s="5"/>
      <c r="AA641"/>
      <c r="AC641" s="373"/>
      <c r="AD641" s="54">
        <v>0.43888888888894201</v>
      </c>
      <c r="AK641" s="700"/>
      <c r="AL641" s="5">
        <v>11.2</v>
      </c>
      <c r="AM641" s="5">
        <v>91</v>
      </c>
      <c r="AN641" s="5">
        <v>9.8000000000000007</v>
      </c>
      <c r="AO641" s="5">
        <v>11.2</v>
      </c>
      <c r="AP641" s="5">
        <v>7.9</v>
      </c>
      <c r="AQ641" s="5">
        <v>9.4</v>
      </c>
      <c r="AR641" s="5">
        <v>1027.5</v>
      </c>
      <c r="AS641" s="5">
        <v>6440</v>
      </c>
      <c r="AT641" s="5">
        <v>0</v>
      </c>
      <c r="AU641" s="5">
        <v>0</v>
      </c>
      <c r="AV641" s="5">
        <v>2.9</v>
      </c>
      <c r="AW641" s="5">
        <v>3.4</v>
      </c>
      <c r="AX641">
        <v>232</v>
      </c>
      <c r="AY641">
        <v>1088</v>
      </c>
      <c r="AZ641">
        <v>12.3</v>
      </c>
      <c r="BA641">
        <v>12.2</v>
      </c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1">
        <f t="shared" si="27"/>
        <v>0</v>
      </c>
      <c r="U642" s="94">
        <f t="shared" si="26"/>
        <v>-4</v>
      </c>
      <c r="V642" s="90" t="str">
        <f t="shared" si="25"/>
        <v/>
      </c>
      <c r="W642" s="94" t="str">
        <f t="shared" si="28"/>
        <v/>
      </c>
      <c r="X642" s="423"/>
      <c r="Y642"/>
      <c r="Z642" s="5"/>
      <c r="AA642"/>
      <c r="AC642" s="373"/>
      <c r="AD642" s="54">
        <v>0.43958333333338701</v>
      </c>
      <c r="AK642" s="700"/>
      <c r="AL642" s="5">
        <v>11.2</v>
      </c>
      <c r="AM642" s="5">
        <v>91</v>
      </c>
      <c r="AN642" s="5">
        <v>9.8000000000000007</v>
      </c>
      <c r="AO642" s="5">
        <v>11.2</v>
      </c>
      <c r="AP642" s="5">
        <v>4.3</v>
      </c>
      <c r="AQ642" s="5">
        <v>8.3000000000000007</v>
      </c>
      <c r="AR642" s="5">
        <v>1027.5</v>
      </c>
      <c r="AS642" s="5">
        <v>5240</v>
      </c>
      <c r="AT642" s="5">
        <v>0</v>
      </c>
      <c r="AU642" s="5">
        <v>0</v>
      </c>
      <c r="AV642" s="5">
        <v>2.9</v>
      </c>
      <c r="AW642" s="5">
        <v>3.4</v>
      </c>
      <c r="AX642">
        <v>232</v>
      </c>
      <c r="AY642">
        <v>1088</v>
      </c>
      <c r="AZ642">
        <v>12.4</v>
      </c>
      <c r="BA642">
        <v>12.2</v>
      </c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1">
        <f t="shared" si="27"/>
        <v>0</v>
      </c>
      <c r="U643" s="94">
        <f t="shared" si="26"/>
        <v>-4</v>
      </c>
      <c r="V643" s="90" t="str">
        <f t="shared" si="25"/>
        <v/>
      </c>
      <c r="W643" s="94" t="str">
        <f t="shared" si="28"/>
        <v/>
      </c>
      <c r="X643" s="423"/>
      <c r="Y643"/>
      <c r="Z643" s="5"/>
      <c r="AA643"/>
      <c r="AC643" s="373"/>
      <c r="AD643" s="54">
        <v>0.440277777777832</v>
      </c>
      <c r="AK643" s="700"/>
      <c r="AL643" s="5">
        <v>11.2</v>
      </c>
      <c r="AM643" s="5">
        <v>91</v>
      </c>
      <c r="AN643" s="5">
        <v>9.8000000000000007</v>
      </c>
      <c r="AO643" s="5">
        <v>11.2</v>
      </c>
      <c r="AP643" s="5">
        <v>0</v>
      </c>
      <c r="AQ643" s="5">
        <v>5.4</v>
      </c>
      <c r="AR643" s="5">
        <v>1027.8</v>
      </c>
      <c r="AS643" s="5">
        <v>4740</v>
      </c>
      <c r="AT643" s="5">
        <v>0</v>
      </c>
      <c r="AU643" s="5">
        <v>0</v>
      </c>
      <c r="AV643" s="5">
        <v>2.9</v>
      </c>
      <c r="AW643" s="5">
        <v>3.4</v>
      </c>
      <c r="AX643">
        <v>232</v>
      </c>
      <c r="AY643">
        <v>1088</v>
      </c>
      <c r="AZ643">
        <v>12.4</v>
      </c>
      <c r="BA643">
        <v>12.3</v>
      </c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1">
        <f t="shared" si="27"/>
        <v>0</v>
      </c>
      <c r="U644" s="94">
        <f t="shared" si="26"/>
        <v>-4</v>
      </c>
      <c r="V644" s="90" t="str">
        <f t="shared" si="25"/>
        <v/>
      </c>
      <c r="W644" s="94" t="str">
        <f t="shared" si="28"/>
        <v/>
      </c>
      <c r="X644" s="423"/>
      <c r="Y644"/>
      <c r="Z644" s="5"/>
      <c r="AA644"/>
      <c r="AC644" s="373"/>
      <c r="AD644" s="54">
        <v>0.440972222222277</v>
      </c>
      <c r="AK644" s="700"/>
      <c r="AL644" s="5">
        <v>11.2</v>
      </c>
      <c r="AM644" s="5">
        <v>91</v>
      </c>
      <c r="AN644" s="5">
        <v>9.8000000000000007</v>
      </c>
      <c r="AO644" s="5">
        <v>11.2</v>
      </c>
      <c r="AP644" s="5">
        <v>5.8</v>
      </c>
      <c r="AQ644" s="5">
        <v>9</v>
      </c>
      <c r="AR644" s="5">
        <v>1027.5999999999999</v>
      </c>
      <c r="AS644" s="5">
        <v>5410</v>
      </c>
      <c r="AT644" s="5">
        <v>0</v>
      </c>
      <c r="AU644" s="5">
        <v>0</v>
      </c>
      <c r="AV644" s="5">
        <v>2.9</v>
      </c>
      <c r="AW644" s="5">
        <v>3.4</v>
      </c>
      <c r="AX644">
        <v>232</v>
      </c>
      <c r="AY644">
        <v>1088</v>
      </c>
      <c r="AZ644">
        <v>12.5</v>
      </c>
      <c r="BA644">
        <v>12.3</v>
      </c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1">
        <f t="shared" si="27"/>
        <v>0</v>
      </c>
      <c r="U645" s="94">
        <f t="shared" si="26"/>
        <v>-4</v>
      </c>
      <c r="V645" s="90" t="str">
        <f t="shared" si="25"/>
        <v/>
      </c>
      <c r="W645" s="94" t="str">
        <f t="shared" si="28"/>
        <v/>
      </c>
      <c r="X645" s="423"/>
      <c r="Y645"/>
      <c r="Z645" s="5"/>
      <c r="AA645"/>
      <c r="AC645" s="373"/>
      <c r="AD645" s="54">
        <v>0.441666666666722</v>
      </c>
      <c r="AK645" s="700"/>
      <c r="AL645" s="5">
        <v>11.2</v>
      </c>
      <c r="AM645" s="5">
        <v>91</v>
      </c>
      <c r="AN645" s="5">
        <v>9.8000000000000007</v>
      </c>
      <c r="AO645" s="5">
        <v>11.2</v>
      </c>
      <c r="AP645" s="5">
        <v>0</v>
      </c>
      <c r="AQ645" s="5">
        <v>4</v>
      </c>
      <c r="AR645" s="5">
        <v>1027.8</v>
      </c>
      <c r="AS645" s="5">
        <v>5600</v>
      </c>
      <c r="AT645" s="5">
        <v>0</v>
      </c>
      <c r="AU645" s="5">
        <v>0</v>
      </c>
      <c r="AV645" s="5">
        <v>2.9</v>
      </c>
      <c r="AW645" s="5">
        <v>3.4</v>
      </c>
      <c r="AX645">
        <v>232</v>
      </c>
      <c r="AY645">
        <v>1088</v>
      </c>
      <c r="AZ645">
        <v>12.5</v>
      </c>
      <c r="BA645">
        <v>12.3</v>
      </c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1">
        <f t="shared" si="27"/>
        <v>0</v>
      </c>
      <c r="U646" s="94">
        <f t="shared" si="26"/>
        <v>-4</v>
      </c>
      <c r="V646" s="90" t="str">
        <f t="shared" si="25"/>
        <v/>
      </c>
      <c r="W646" s="94" t="str">
        <f t="shared" si="28"/>
        <v/>
      </c>
      <c r="X646" s="423"/>
      <c r="Y646"/>
      <c r="Z646" s="5"/>
      <c r="AA646"/>
      <c r="AC646" s="373"/>
      <c r="AD646" s="54">
        <v>0.44236111111116699</v>
      </c>
      <c r="AK646" s="700"/>
      <c r="AL646" s="5">
        <v>11.3</v>
      </c>
      <c r="AM646" s="5">
        <v>91</v>
      </c>
      <c r="AN646" s="5">
        <v>9.9</v>
      </c>
      <c r="AO646" s="5">
        <v>11.3</v>
      </c>
      <c r="AP646" s="5">
        <v>2.5</v>
      </c>
      <c r="AQ646" s="5">
        <v>4</v>
      </c>
      <c r="AR646" s="5">
        <v>1027.5</v>
      </c>
      <c r="AS646" s="5">
        <v>5720</v>
      </c>
      <c r="AT646" s="5">
        <v>0</v>
      </c>
      <c r="AU646" s="5">
        <v>0</v>
      </c>
      <c r="AV646" s="5">
        <v>2.9</v>
      </c>
      <c r="AW646" s="5">
        <v>3.4</v>
      </c>
      <c r="AX646">
        <v>232</v>
      </c>
      <c r="AY646">
        <v>1088</v>
      </c>
      <c r="AZ646">
        <v>12.5</v>
      </c>
      <c r="BA646">
        <v>12.4</v>
      </c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1">
        <f t="shared" si="27"/>
        <v>0</v>
      </c>
      <c r="U647" s="94">
        <f t="shared" si="26"/>
        <v>-4</v>
      </c>
      <c r="V647" s="90" t="str">
        <f t="shared" si="25"/>
        <v/>
      </c>
      <c r="W647" s="94" t="str">
        <f t="shared" si="28"/>
        <v/>
      </c>
      <c r="X647" s="423"/>
      <c r="Y647"/>
      <c r="Z647" s="5"/>
      <c r="AA647"/>
      <c r="AC647" s="373"/>
      <c r="AD647" s="54">
        <v>0.44305555555561199</v>
      </c>
      <c r="AK647" s="700"/>
      <c r="AL647" s="5">
        <v>11.3</v>
      </c>
      <c r="AM647" s="5">
        <v>91</v>
      </c>
      <c r="AN647" s="5">
        <v>9.9</v>
      </c>
      <c r="AO647" s="5">
        <v>11.3</v>
      </c>
      <c r="AP647" s="5">
        <v>4.3</v>
      </c>
      <c r="AQ647" s="5">
        <v>6.1</v>
      </c>
      <c r="AR647" s="5">
        <v>1027.7</v>
      </c>
      <c r="AS647" s="5">
        <v>5470</v>
      </c>
      <c r="AT647" s="5">
        <v>0</v>
      </c>
      <c r="AU647" s="5">
        <v>0</v>
      </c>
      <c r="AV647" s="5">
        <v>2.9</v>
      </c>
      <c r="AW647" s="5">
        <v>3.4</v>
      </c>
      <c r="AX647">
        <v>232</v>
      </c>
      <c r="AY647">
        <v>1088</v>
      </c>
      <c r="AZ647">
        <v>12.5</v>
      </c>
      <c r="BA647">
        <v>12.4</v>
      </c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1">
        <f t="shared" si="27"/>
        <v>0</v>
      </c>
      <c r="U648" s="94">
        <f t="shared" si="26"/>
        <v>-4</v>
      </c>
      <c r="V648" s="90" t="str">
        <f t="shared" si="25"/>
        <v/>
      </c>
      <c r="W648" s="94" t="str">
        <f t="shared" si="28"/>
        <v/>
      </c>
      <c r="X648" s="423"/>
      <c r="Y648"/>
      <c r="Z648" s="5"/>
      <c r="AA648"/>
      <c r="AC648" s="373"/>
      <c r="AD648" s="54">
        <v>0.44375000000005699</v>
      </c>
      <c r="AK648" s="700"/>
      <c r="AL648" s="5">
        <v>11.3</v>
      </c>
      <c r="AM648" s="5">
        <v>91</v>
      </c>
      <c r="AN648" s="5">
        <v>9.9</v>
      </c>
      <c r="AO648" s="5">
        <v>11.3</v>
      </c>
      <c r="AP648" s="5">
        <v>2.9</v>
      </c>
      <c r="AQ648" s="5">
        <v>4.3</v>
      </c>
      <c r="AR648" s="5">
        <v>1027.5</v>
      </c>
      <c r="AS648" s="5">
        <v>5440</v>
      </c>
      <c r="AT648" s="5">
        <v>0</v>
      </c>
      <c r="AU648" s="5">
        <v>0</v>
      </c>
      <c r="AV648" s="5">
        <v>2.9</v>
      </c>
      <c r="AW648" s="5">
        <v>3.4</v>
      </c>
      <c r="AX648">
        <v>232</v>
      </c>
      <c r="AY648">
        <v>1088</v>
      </c>
      <c r="AZ648">
        <v>12.6</v>
      </c>
      <c r="BA648">
        <v>12.4</v>
      </c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1">
        <f t="shared" si="27"/>
        <v>0</v>
      </c>
      <c r="U649" s="94">
        <f t="shared" si="26"/>
        <v>-4</v>
      </c>
      <c r="V649" s="90" t="str">
        <f t="shared" si="25"/>
        <v/>
      </c>
      <c r="W649" s="94" t="str">
        <f t="shared" si="28"/>
        <v/>
      </c>
      <c r="X649" s="423"/>
      <c r="Y649"/>
      <c r="Z649" s="5"/>
      <c r="AA649"/>
      <c r="AC649" s="373"/>
      <c r="AD649" s="54">
        <v>0.44444444444450198</v>
      </c>
      <c r="AK649" s="700"/>
      <c r="AL649" s="5">
        <v>11.3</v>
      </c>
      <c r="AM649" s="5">
        <v>91</v>
      </c>
      <c r="AN649" s="5">
        <v>9.9</v>
      </c>
      <c r="AO649" s="5">
        <v>11.3</v>
      </c>
      <c r="AP649" s="5">
        <v>2.2000000000000002</v>
      </c>
      <c r="AQ649" s="5">
        <v>5.8</v>
      </c>
      <c r="AR649" s="5">
        <v>1027.8</v>
      </c>
      <c r="AS649" s="5">
        <v>5900</v>
      </c>
      <c r="AT649" s="5">
        <v>0</v>
      </c>
      <c r="AU649" s="5">
        <v>0</v>
      </c>
      <c r="AV649" s="5">
        <v>2.9</v>
      </c>
      <c r="AW649" s="5">
        <v>3.4</v>
      </c>
      <c r="AX649">
        <v>232</v>
      </c>
      <c r="AY649">
        <v>1088</v>
      </c>
      <c r="AZ649">
        <v>12.6</v>
      </c>
      <c r="BA649">
        <v>12.5</v>
      </c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1">
        <f t="shared" si="27"/>
        <v>0</v>
      </c>
      <c r="U650" s="94">
        <f t="shared" si="26"/>
        <v>-4</v>
      </c>
      <c r="V650" s="90" t="str">
        <f t="shared" si="25"/>
        <v/>
      </c>
      <c r="W650" s="94" t="str">
        <f t="shared" si="28"/>
        <v/>
      </c>
      <c r="X650" s="423"/>
      <c r="Y650"/>
      <c r="Z650" s="5"/>
      <c r="AA650"/>
      <c r="AC650" s="373"/>
      <c r="AD650" s="54">
        <v>0.44513888888894698</v>
      </c>
      <c r="AK650" s="700"/>
      <c r="AL650" s="5">
        <v>11.3</v>
      </c>
      <c r="AM650" s="5">
        <v>91</v>
      </c>
      <c r="AN650" s="5">
        <v>9.9</v>
      </c>
      <c r="AO650" s="5">
        <v>11.3</v>
      </c>
      <c r="AP650" s="5">
        <v>1.8</v>
      </c>
      <c r="AQ650" s="5">
        <v>4</v>
      </c>
      <c r="AR650" s="5">
        <v>1027.7</v>
      </c>
      <c r="AS650" s="5">
        <v>5980</v>
      </c>
      <c r="AT650" s="5">
        <v>0</v>
      </c>
      <c r="AU650" s="5">
        <v>0</v>
      </c>
      <c r="AV650" s="5">
        <v>2.9</v>
      </c>
      <c r="AW650" s="5">
        <v>3.4</v>
      </c>
      <c r="AX650">
        <v>232</v>
      </c>
      <c r="AY650">
        <v>1088</v>
      </c>
      <c r="AZ650">
        <v>12.6</v>
      </c>
      <c r="BA650">
        <v>12.5</v>
      </c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1">
        <f t="shared" si="27"/>
        <v>0</v>
      </c>
      <c r="U651" s="94">
        <f t="shared" si="26"/>
        <v>-4</v>
      </c>
      <c r="V651" s="90" t="str">
        <f t="shared" ref="V651:V714" si="29">IF($K651&gt;0,1,"")</f>
        <v/>
      </c>
      <c r="W651" s="94" t="str">
        <f t="shared" si="28"/>
        <v/>
      </c>
      <c r="X651" s="423"/>
      <c r="Y651"/>
      <c r="Z651" s="5"/>
      <c r="AA651"/>
      <c r="AC651" s="373"/>
      <c r="AD651" s="54">
        <v>0.44583333333339198</v>
      </c>
      <c r="AK651" s="700"/>
      <c r="AL651" s="5">
        <v>11.4</v>
      </c>
      <c r="AM651" s="5">
        <v>91</v>
      </c>
      <c r="AN651" s="5">
        <v>10</v>
      </c>
      <c r="AO651" s="5">
        <v>11.4</v>
      </c>
      <c r="AP651" s="5">
        <v>2.9</v>
      </c>
      <c r="AQ651" s="5">
        <v>4.3</v>
      </c>
      <c r="AR651" s="5">
        <v>1027.5999999999999</v>
      </c>
      <c r="AS651" s="5">
        <v>6550</v>
      </c>
      <c r="AT651" s="5">
        <v>0</v>
      </c>
      <c r="AU651" s="5">
        <v>0</v>
      </c>
      <c r="AV651" s="5">
        <v>2.9</v>
      </c>
      <c r="AW651" s="5">
        <v>3.4</v>
      </c>
      <c r="AX651">
        <v>232</v>
      </c>
      <c r="AY651">
        <v>1088</v>
      </c>
      <c r="AZ651">
        <v>12.7</v>
      </c>
      <c r="BA651">
        <v>12.5</v>
      </c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1">
        <f t="shared" si="27"/>
        <v>0</v>
      </c>
      <c r="U652" s="94">
        <f t="shared" si="26"/>
        <v>-4</v>
      </c>
      <c r="V652" s="90" t="str">
        <f t="shared" si="29"/>
        <v/>
      </c>
      <c r="W652" s="94" t="str">
        <f t="shared" si="28"/>
        <v/>
      </c>
      <c r="X652" s="423"/>
      <c r="Y652"/>
      <c r="Z652" s="5"/>
      <c r="AA652"/>
      <c r="AC652" s="373"/>
      <c r="AD652" s="54">
        <v>0.44652777777783698</v>
      </c>
      <c r="AK652" s="700"/>
      <c r="AL652" s="5">
        <v>11.3</v>
      </c>
      <c r="AM652" s="5">
        <v>91</v>
      </c>
      <c r="AN652" s="5">
        <v>9.9</v>
      </c>
      <c r="AO652" s="5">
        <v>11.3</v>
      </c>
      <c r="AP652" s="5">
        <v>2.9</v>
      </c>
      <c r="AQ652" s="5">
        <v>7.9</v>
      </c>
      <c r="AR652" s="5">
        <v>1027.7</v>
      </c>
      <c r="AS652" s="5">
        <v>6410</v>
      </c>
      <c r="AT652" s="5">
        <v>0</v>
      </c>
      <c r="AU652" s="5">
        <v>0</v>
      </c>
      <c r="AV652" s="5">
        <v>2.9</v>
      </c>
      <c r="AW652" s="5">
        <v>3.4</v>
      </c>
      <c r="AX652">
        <v>232</v>
      </c>
      <c r="AY652">
        <v>1088</v>
      </c>
      <c r="AZ652">
        <v>12.7</v>
      </c>
      <c r="BA652">
        <v>12.5</v>
      </c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1">
        <f t="shared" si="27"/>
        <v>0</v>
      </c>
      <c r="U653" s="94">
        <f t="shared" si="26"/>
        <v>-4</v>
      </c>
      <c r="V653" s="90" t="str">
        <f t="shared" si="29"/>
        <v/>
      </c>
      <c r="W653" s="94" t="str">
        <f t="shared" si="28"/>
        <v/>
      </c>
      <c r="X653" s="423"/>
      <c r="Y653"/>
      <c r="Z653" s="5"/>
      <c r="AA653"/>
      <c r="AC653" s="373"/>
      <c r="AD653" s="54">
        <v>0.44722222222228197</v>
      </c>
      <c r="AK653" s="700"/>
      <c r="AL653" s="5">
        <v>11.3</v>
      </c>
      <c r="AM653" s="5">
        <v>91</v>
      </c>
      <c r="AN653" s="5">
        <v>9.9</v>
      </c>
      <c r="AO653" s="5">
        <v>11.3</v>
      </c>
      <c r="AP653" s="5">
        <v>4.3</v>
      </c>
      <c r="AQ653" s="5">
        <v>4.3</v>
      </c>
      <c r="AR653" s="5">
        <v>1027.7</v>
      </c>
      <c r="AS653" s="5">
        <v>6860</v>
      </c>
      <c r="AT653" s="5">
        <v>0</v>
      </c>
      <c r="AU653" s="5">
        <v>0</v>
      </c>
      <c r="AV653" s="5">
        <v>2.9</v>
      </c>
      <c r="AW653" s="5">
        <v>3.4</v>
      </c>
      <c r="AX653">
        <v>232</v>
      </c>
      <c r="AY653">
        <v>1088</v>
      </c>
      <c r="AZ653">
        <v>12.7</v>
      </c>
      <c r="BA653">
        <v>12.6</v>
      </c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1">
        <f t="shared" si="27"/>
        <v>0</v>
      </c>
      <c r="U654" s="94">
        <f t="shared" si="26"/>
        <v>-4</v>
      </c>
      <c r="V654" s="90" t="str">
        <f t="shared" si="29"/>
        <v/>
      </c>
      <c r="W654" s="94" t="str">
        <f t="shared" si="28"/>
        <v/>
      </c>
      <c r="X654" s="423"/>
      <c r="Y654"/>
      <c r="Z654" s="5"/>
      <c r="AA654"/>
      <c r="AC654" s="373"/>
      <c r="AD654" s="54">
        <v>0.44791666666672703</v>
      </c>
      <c r="AK654" s="700"/>
      <c r="AL654" s="5">
        <v>11.3</v>
      </c>
      <c r="AM654" s="5">
        <v>91</v>
      </c>
      <c r="AN654" s="5">
        <v>9.9</v>
      </c>
      <c r="AO654" s="5">
        <v>11.3</v>
      </c>
      <c r="AP654" s="5">
        <v>0</v>
      </c>
      <c r="AQ654" s="5">
        <v>4.3</v>
      </c>
      <c r="AR654" s="5">
        <v>1028</v>
      </c>
      <c r="AS654" s="5">
        <v>7510</v>
      </c>
      <c r="AT654" s="5">
        <v>0</v>
      </c>
      <c r="AU654" s="5">
        <v>0</v>
      </c>
      <c r="AV654" s="5">
        <v>2.9</v>
      </c>
      <c r="AW654" s="5">
        <v>3.4</v>
      </c>
      <c r="AX654">
        <v>232</v>
      </c>
      <c r="AY654">
        <v>1088</v>
      </c>
      <c r="AZ654">
        <v>12.8</v>
      </c>
      <c r="BA654">
        <v>12.6</v>
      </c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1">
        <f t="shared" si="27"/>
        <v>0</v>
      </c>
      <c r="U655" s="94">
        <f t="shared" si="26"/>
        <v>-4</v>
      </c>
      <c r="V655" s="90" t="str">
        <f t="shared" si="29"/>
        <v/>
      </c>
      <c r="W655" s="94" t="str">
        <f t="shared" si="28"/>
        <v/>
      </c>
      <c r="X655" s="423"/>
      <c r="Y655"/>
      <c r="Z655" s="5"/>
      <c r="AA655"/>
      <c r="AC655" s="373"/>
      <c r="AD655" s="54">
        <v>0.44861111111117202</v>
      </c>
      <c r="AK655" s="700"/>
      <c r="AL655" s="5">
        <v>11.4</v>
      </c>
      <c r="AM655" s="5">
        <v>91</v>
      </c>
      <c r="AN655" s="5">
        <v>10</v>
      </c>
      <c r="AO655" s="5">
        <v>11.4</v>
      </c>
      <c r="AP655" s="5">
        <v>0</v>
      </c>
      <c r="AQ655" s="5">
        <v>3.2</v>
      </c>
      <c r="AR655" s="5">
        <v>1027.9000000000001</v>
      </c>
      <c r="AS655" s="5">
        <v>7160</v>
      </c>
      <c r="AT655" s="5">
        <v>0</v>
      </c>
      <c r="AU655" s="5">
        <v>0</v>
      </c>
      <c r="AV655" s="5">
        <v>2.9</v>
      </c>
      <c r="AW655" s="5">
        <v>3.4</v>
      </c>
      <c r="AX655">
        <v>232</v>
      </c>
      <c r="AY655">
        <v>1088</v>
      </c>
      <c r="AZ655">
        <v>12.8</v>
      </c>
      <c r="BA655">
        <v>12.6</v>
      </c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1">
        <f t="shared" si="27"/>
        <v>0</v>
      </c>
      <c r="U656" s="94">
        <f t="shared" ref="U656:U719" si="30">(T656-B656)-3</f>
        <v>-3</v>
      </c>
      <c r="V656" s="90" t="str">
        <f t="shared" si="29"/>
        <v/>
      </c>
      <c r="W656" s="94" t="str">
        <f t="shared" si="28"/>
        <v/>
      </c>
      <c r="X656" s="423"/>
      <c r="Y656"/>
      <c r="Z656" s="5"/>
      <c r="AA656"/>
      <c r="AC656" s="373"/>
      <c r="AD656" s="54">
        <v>0.44930555555561702</v>
      </c>
      <c r="AK656" s="700"/>
      <c r="AL656" s="5">
        <v>11.4</v>
      </c>
      <c r="AM656" s="5">
        <v>91</v>
      </c>
      <c r="AN656" s="5">
        <v>10</v>
      </c>
      <c r="AO656" s="5">
        <v>11.4</v>
      </c>
      <c r="AP656" s="5">
        <v>2.5</v>
      </c>
      <c r="AQ656" s="5">
        <v>5.4</v>
      </c>
      <c r="AR656" s="5">
        <v>1028</v>
      </c>
      <c r="AS656" s="5">
        <v>6550</v>
      </c>
      <c r="AT656" s="5">
        <v>0</v>
      </c>
      <c r="AU656" s="5">
        <v>0</v>
      </c>
      <c r="AV656" s="5">
        <v>2.9</v>
      </c>
      <c r="AW656" s="5">
        <v>3.4</v>
      </c>
      <c r="AX656">
        <v>232</v>
      </c>
      <c r="AY656">
        <v>1088</v>
      </c>
      <c r="AZ656">
        <v>12.8</v>
      </c>
      <c r="BA656">
        <v>12.7</v>
      </c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1">
        <f t="shared" si="27"/>
        <v>0</v>
      </c>
      <c r="U657" s="94">
        <f t="shared" si="30"/>
        <v>-3</v>
      </c>
      <c r="V657" s="90" t="str">
        <f t="shared" si="29"/>
        <v/>
      </c>
      <c r="W657" s="94" t="str">
        <f t="shared" si="28"/>
        <v/>
      </c>
      <c r="X657" s="423"/>
      <c r="Y657"/>
      <c r="Z657" s="5"/>
      <c r="AA657"/>
      <c r="AC657" s="373"/>
      <c r="AD657" s="54">
        <v>0.45000000000006202</v>
      </c>
      <c r="AK657" s="700"/>
      <c r="AL657" s="5">
        <v>11.4</v>
      </c>
      <c r="AM657" s="5">
        <v>91</v>
      </c>
      <c r="AN657" s="5">
        <v>10</v>
      </c>
      <c r="AO657" s="5">
        <v>11.4</v>
      </c>
      <c r="AP657" s="5">
        <v>2.9</v>
      </c>
      <c r="AQ657" s="5">
        <v>3.6</v>
      </c>
      <c r="AR657" s="5">
        <v>1027.8</v>
      </c>
      <c r="AS657" s="5">
        <v>7080</v>
      </c>
      <c r="AT657" s="5">
        <v>0</v>
      </c>
      <c r="AU657" s="5">
        <v>0</v>
      </c>
      <c r="AV657" s="5">
        <v>2.9</v>
      </c>
      <c r="AW657" s="5">
        <v>3.4</v>
      </c>
      <c r="AX657">
        <v>232</v>
      </c>
      <c r="AY657">
        <v>1088</v>
      </c>
      <c r="AZ657">
        <v>12.9</v>
      </c>
      <c r="BA657">
        <v>12.7</v>
      </c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1">
        <f t="shared" si="27"/>
        <v>0</v>
      </c>
      <c r="U658" s="94">
        <f t="shared" si="30"/>
        <v>-3</v>
      </c>
      <c r="V658" s="90" t="str">
        <f t="shared" si="29"/>
        <v/>
      </c>
      <c r="W658" s="94" t="str">
        <f t="shared" si="28"/>
        <v/>
      </c>
      <c r="X658" s="423"/>
      <c r="Y658"/>
      <c r="Z658" s="5"/>
      <c r="AA658"/>
      <c r="AC658" s="373"/>
      <c r="AD658" s="54">
        <v>0.45069444444450701</v>
      </c>
      <c r="AK658" s="700"/>
      <c r="AL658" s="5">
        <v>11.4</v>
      </c>
      <c r="AM658" s="5">
        <v>91</v>
      </c>
      <c r="AN658" s="5">
        <v>10</v>
      </c>
      <c r="AO658" s="5">
        <v>11.4</v>
      </c>
      <c r="AP658" s="5">
        <v>3.2</v>
      </c>
      <c r="AQ658" s="5">
        <v>4.3</v>
      </c>
      <c r="AR658" s="5">
        <v>1027.8</v>
      </c>
      <c r="AS658" s="5">
        <v>7500</v>
      </c>
      <c r="AT658" s="5">
        <v>0</v>
      </c>
      <c r="AU658" s="5">
        <v>0</v>
      </c>
      <c r="AV658" s="5">
        <v>2.9</v>
      </c>
      <c r="AW658" s="5">
        <v>3.4</v>
      </c>
      <c r="AX658">
        <v>232</v>
      </c>
      <c r="AY658">
        <v>1088</v>
      </c>
      <c r="AZ658">
        <v>13</v>
      </c>
      <c r="BA658">
        <v>12.8</v>
      </c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1">
        <f t="shared" si="27"/>
        <v>0</v>
      </c>
      <c r="U659" s="94">
        <f t="shared" si="30"/>
        <v>-3</v>
      </c>
      <c r="V659" s="90" t="str">
        <f t="shared" si="29"/>
        <v/>
      </c>
      <c r="W659" s="94" t="str">
        <f t="shared" si="28"/>
        <v/>
      </c>
      <c r="X659" s="91"/>
      <c r="Z659" s="5"/>
      <c r="AA659"/>
      <c r="AC659" s="373"/>
      <c r="AD659" s="54">
        <v>0.45138888888895201</v>
      </c>
      <c r="AF659" s="6"/>
      <c r="AK659" s="307"/>
      <c r="AL659" s="5">
        <v>11.4</v>
      </c>
      <c r="AM659" s="5">
        <v>91</v>
      </c>
      <c r="AN659" s="5">
        <v>10</v>
      </c>
      <c r="AO659" s="5">
        <v>11.4</v>
      </c>
      <c r="AP659" s="5">
        <v>2.9</v>
      </c>
      <c r="AQ659" s="5">
        <v>5.8</v>
      </c>
      <c r="AR659" s="5">
        <v>1027.8</v>
      </c>
      <c r="AS659" s="5">
        <v>8830</v>
      </c>
      <c r="AT659" s="5">
        <v>0</v>
      </c>
      <c r="AU659" s="5">
        <v>0</v>
      </c>
      <c r="AV659" s="5">
        <v>2.9</v>
      </c>
      <c r="AW659" s="5">
        <v>3.4</v>
      </c>
      <c r="AX659">
        <v>232</v>
      </c>
      <c r="AY659">
        <v>1088</v>
      </c>
      <c r="AZ659">
        <v>13</v>
      </c>
      <c r="BA659">
        <v>12.8</v>
      </c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1">
        <f t="shared" si="27"/>
        <v>0</v>
      </c>
      <c r="U660" s="94">
        <f t="shared" si="30"/>
        <v>-3</v>
      </c>
      <c r="V660" s="90" t="str">
        <f t="shared" si="29"/>
        <v/>
      </c>
      <c r="W660" s="94" t="str">
        <f t="shared" si="28"/>
        <v/>
      </c>
      <c r="X660" s="91"/>
      <c r="Z660" s="5"/>
      <c r="AA660"/>
      <c r="AC660" s="373"/>
      <c r="AD660" s="54">
        <v>0.45208333333339701</v>
      </c>
      <c r="AK660" s="307"/>
      <c r="AL660" s="5">
        <v>11.4</v>
      </c>
      <c r="AM660" s="5">
        <v>91</v>
      </c>
      <c r="AN660" s="5">
        <v>10</v>
      </c>
      <c r="AO660" s="5">
        <v>11.4</v>
      </c>
      <c r="AP660" s="5">
        <v>0</v>
      </c>
      <c r="AQ660" s="5">
        <v>3.2</v>
      </c>
      <c r="AR660" s="5">
        <v>1027.9000000000001</v>
      </c>
      <c r="AS660" s="5">
        <v>8160</v>
      </c>
      <c r="AT660" s="5">
        <v>0</v>
      </c>
      <c r="AU660" s="5">
        <v>0</v>
      </c>
      <c r="AV660" s="5">
        <v>2.9</v>
      </c>
      <c r="AW660" s="5">
        <v>3.4</v>
      </c>
      <c r="AX660">
        <v>232</v>
      </c>
      <c r="AY660">
        <v>1088</v>
      </c>
      <c r="AZ660">
        <v>13.1</v>
      </c>
      <c r="BA660">
        <v>12.9</v>
      </c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1">
        <f t="shared" si="27"/>
        <v>0</v>
      </c>
      <c r="U661" s="94">
        <f t="shared" si="30"/>
        <v>-3</v>
      </c>
      <c r="V661" s="90" t="str">
        <f t="shared" si="29"/>
        <v/>
      </c>
      <c r="W661" s="94" t="str">
        <f t="shared" si="28"/>
        <v/>
      </c>
      <c r="X661" s="91"/>
      <c r="Z661" s="5"/>
      <c r="AA661"/>
      <c r="AC661" s="373"/>
      <c r="AD661" s="54">
        <v>0.45277777777784201</v>
      </c>
      <c r="AK661" s="307"/>
      <c r="AL661" s="5">
        <v>11.4</v>
      </c>
      <c r="AM661" s="5">
        <v>91</v>
      </c>
      <c r="AN661" s="5">
        <v>10</v>
      </c>
      <c r="AO661" s="5">
        <v>11.4</v>
      </c>
      <c r="AP661" s="5">
        <v>1.8</v>
      </c>
      <c r="AQ661" s="5">
        <v>4.3</v>
      </c>
      <c r="AR661" s="5">
        <v>1028</v>
      </c>
      <c r="AS661" s="5">
        <v>7920</v>
      </c>
      <c r="AT661" s="5">
        <v>0</v>
      </c>
      <c r="AU661" s="5">
        <v>0</v>
      </c>
      <c r="AV661" s="5">
        <v>2.9</v>
      </c>
      <c r="AW661" s="5">
        <v>3.4</v>
      </c>
      <c r="AX661">
        <v>232</v>
      </c>
      <c r="AY661">
        <v>1088</v>
      </c>
      <c r="AZ661">
        <v>13.1</v>
      </c>
      <c r="BA661">
        <v>12.9</v>
      </c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1">
        <f t="shared" si="27"/>
        <v>0</v>
      </c>
      <c r="U662" s="94">
        <f t="shared" si="30"/>
        <v>-3</v>
      </c>
      <c r="V662" s="90" t="str">
        <f t="shared" si="29"/>
        <v/>
      </c>
      <c r="W662" s="94" t="str">
        <f t="shared" si="28"/>
        <v/>
      </c>
      <c r="X662" s="91"/>
      <c r="Z662" s="5"/>
      <c r="AA662"/>
      <c r="AC662" s="373"/>
      <c r="AD662" s="54">
        <v>0.453472222222287</v>
      </c>
      <c r="AK662" s="307"/>
      <c r="AL662" s="5">
        <v>11.5</v>
      </c>
      <c r="AM662" s="5">
        <v>91</v>
      </c>
      <c r="AN662" s="5">
        <v>10.1</v>
      </c>
      <c r="AO662" s="5">
        <v>11.5</v>
      </c>
      <c r="AP662" s="5">
        <v>3.2</v>
      </c>
      <c r="AQ662" s="5">
        <v>3.2</v>
      </c>
      <c r="AR662" s="5">
        <v>1028.0999999999999</v>
      </c>
      <c r="AS662" s="5">
        <v>7390</v>
      </c>
      <c r="AT662" s="5">
        <v>0</v>
      </c>
      <c r="AU662" s="5">
        <v>0</v>
      </c>
      <c r="AV662" s="5">
        <v>2.9</v>
      </c>
      <c r="AW662" s="5">
        <v>3.4</v>
      </c>
      <c r="AX662">
        <v>232</v>
      </c>
      <c r="AY662">
        <v>1088</v>
      </c>
      <c r="AZ662">
        <v>13.1</v>
      </c>
      <c r="BA662">
        <v>13</v>
      </c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1">
        <f t="shared" si="27"/>
        <v>0</v>
      </c>
      <c r="U663" s="94">
        <f t="shared" si="30"/>
        <v>-3</v>
      </c>
      <c r="V663" s="90" t="str">
        <f t="shared" si="29"/>
        <v/>
      </c>
      <c r="W663" s="94" t="str">
        <f t="shared" si="28"/>
        <v/>
      </c>
      <c r="X663" s="91"/>
      <c r="Z663" s="5"/>
      <c r="AA663"/>
      <c r="AC663" s="373"/>
      <c r="AD663" s="54">
        <v>0.454166666666732</v>
      </c>
      <c r="AK663" s="307"/>
      <c r="AL663" s="5">
        <v>11.5</v>
      </c>
      <c r="AM663" s="5">
        <v>91</v>
      </c>
      <c r="AN663" s="5">
        <v>10.1</v>
      </c>
      <c r="AO663" s="5">
        <v>11.5</v>
      </c>
      <c r="AP663" s="5">
        <v>2.2000000000000002</v>
      </c>
      <c r="AQ663" s="5">
        <v>3.2</v>
      </c>
      <c r="AR663" s="5">
        <v>1027.9000000000001</v>
      </c>
      <c r="AS663" s="5">
        <v>7560</v>
      </c>
      <c r="AT663" s="5">
        <v>0</v>
      </c>
      <c r="AU663" s="5">
        <v>0</v>
      </c>
      <c r="AV663" s="5">
        <v>2.9</v>
      </c>
      <c r="AW663" s="5">
        <v>3.4</v>
      </c>
      <c r="AX663">
        <v>232</v>
      </c>
      <c r="AY663">
        <v>1088</v>
      </c>
      <c r="AZ663">
        <v>13.2</v>
      </c>
      <c r="BA663">
        <v>13</v>
      </c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1">
        <f t="shared" si="27"/>
        <v>0</v>
      </c>
      <c r="U664" s="94">
        <f t="shared" si="30"/>
        <v>-3</v>
      </c>
      <c r="V664" s="90" t="str">
        <f t="shared" si="29"/>
        <v/>
      </c>
      <c r="W664" s="94" t="str">
        <f t="shared" si="28"/>
        <v/>
      </c>
      <c r="X664" s="91"/>
      <c r="Z664" s="5"/>
      <c r="AA664"/>
      <c r="AC664" s="373"/>
      <c r="AD664" s="54">
        <v>0.454861111111177</v>
      </c>
      <c r="AK664" s="307"/>
      <c r="AL664" s="5">
        <v>11.5</v>
      </c>
      <c r="AM664" s="5">
        <v>91</v>
      </c>
      <c r="AN664" s="5">
        <v>10.1</v>
      </c>
      <c r="AO664" s="5">
        <v>11.5</v>
      </c>
      <c r="AP664" s="5">
        <v>4.3</v>
      </c>
      <c r="AQ664" s="5">
        <v>4.3</v>
      </c>
      <c r="AR664" s="5">
        <v>1027.8</v>
      </c>
      <c r="AS664" s="5">
        <v>8530</v>
      </c>
      <c r="AT664" s="5">
        <v>0</v>
      </c>
      <c r="AU664" s="5">
        <v>0</v>
      </c>
      <c r="AV664" s="5">
        <v>2.9</v>
      </c>
      <c r="AW664" s="5">
        <v>3.4</v>
      </c>
      <c r="AX664">
        <v>232</v>
      </c>
      <c r="AY664">
        <v>1088</v>
      </c>
      <c r="AZ664">
        <v>13.3</v>
      </c>
      <c r="BA664">
        <v>13.1</v>
      </c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1">
        <f t="shared" si="27"/>
        <v>0</v>
      </c>
      <c r="U665" s="94">
        <f t="shared" si="30"/>
        <v>-3</v>
      </c>
      <c r="V665" s="90" t="str">
        <f t="shared" si="29"/>
        <v/>
      </c>
      <c r="W665" s="94" t="str">
        <f t="shared" si="28"/>
        <v/>
      </c>
      <c r="X665" s="91"/>
      <c r="Z665" s="5"/>
      <c r="AA665"/>
      <c r="AC665" s="373"/>
      <c r="AD665" s="54">
        <v>0.45555555555562199</v>
      </c>
      <c r="AK665" s="307"/>
      <c r="AL665" s="5">
        <v>11.5</v>
      </c>
      <c r="AM665" s="5">
        <v>91</v>
      </c>
      <c r="AN665" s="5">
        <v>10.1</v>
      </c>
      <c r="AO665" s="5">
        <v>11.5</v>
      </c>
      <c r="AP665" s="5">
        <v>0</v>
      </c>
      <c r="AQ665" s="5">
        <v>1.8</v>
      </c>
      <c r="AR665" s="5">
        <v>1027.8</v>
      </c>
      <c r="AS665" s="5">
        <v>8780</v>
      </c>
      <c r="AT665" s="5">
        <v>0</v>
      </c>
      <c r="AU665" s="5">
        <v>0</v>
      </c>
      <c r="AV665" s="5">
        <v>2.9</v>
      </c>
      <c r="AW665" s="5">
        <v>3.4</v>
      </c>
      <c r="AX665">
        <v>232</v>
      </c>
      <c r="AY665">
        <v>1088</v>
      </c>
      <c r="AZ665">
        <v>13.4</v>
      </c>
      <c r="BA665">
        <v>13.1</v>
      </c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1">
        <f t="shared" si="27"/>
        <v>0</v>
      </c>
      <c r="U666" s="94">
        <f t="shared" si="30"/>
        <v>-3</v>
      </c>
      <c r="V666" s="90" t="str">
        <f t="shared" si="29"/>
        <v/>
      </c>
      <c r="W666" s="94" t="str">
        <f t="shared" si="28"/>
        <v/>
      </c>
      <c r="X666" s="91"/>
      <c r="Z666" s="5"/>
      <c r="AA666"/>
      <c r="AC666" s="373"/>
      <c r="AD666" s="54">
        <v>0.45625000000006699</v>
      </c>
      <c r="AK666" s="307"/>
      <c r="AL666" s="5">
        <v>11.5</v>
      </c>
      <c r="AM666" s="5">
        <v>91</v>
      </c>
      <c r="AN666" s="5">
        <v>10.1</v>
      </c>
      <c r="AO666" s="5">
        <v>11.5</v>
      </c>
      <c r="AP666" s="5">
        <v>3.2</v>
      </c>
      <c r="AQ666" s="5">
        <v>3.2</v>
      </c>
      <c r="AR666" s="5">
        <v>1028</v>
      </c>
      <c r="AS666" s="5">
        <v>8590</v>
      </c>
      <c r="AT666" s="5">
        <v>0</v>
      </c>
      <c r="AU666" s="5">
        <v>0</v>
      </c>
      <c r="AV666" s="5">
        <v>2.9</v>
      </c>
      <c r="AW666" s="5">
        <v>3.4</v>
      </c>
      <c r="AX666">
        <v>232</v>
      </c>
      <c r="AY666">
        <v>1088</v>
      </c>
      <c r="AZ666">
        <v>13.5</v>
      </c>
      <c r="BA666">
        <v>13.1</v>
      </c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1">
        <f t="shared" si="27"/>
        <v>0</v>
      </c>
      <c r="U667" s="94">
        <f t="shared" si="30"/>
        <v>-3</v>
      </c>
      <c r="V667" s="90" t="str">
        <f t="shared" si="29"/>
        <v/>
      </c>
      <c r="W667" s="94" t="str">
        <f t="shared" si="28"/>
        <v/>
      </c>
      <c r="X667" s="91"/>
      <c r="Z667" s="5"/>
      <c r="AA667"/>
      <c r="AC667" s="373"/>
      <c r="AD667" s="54">
        <v>0.45694444444451199</v>
      </c>
      <c r="AK667" s="307"/>
      <c r="AL667" s="5">
        <v>11.5</v>
      </c>
      <c r="AM667" s="5">
        <v>90</v>
      </c>
      <c r="AN667" s="5">
        <v>9.9</v>
      </c>
      <c r="AO667" s="5">
        <v>11.5</v>
      </c>
      <c r="AP667" s="5">
        <v>0</v>
      </c>
      <c r="AQ667" s="5">
        <v>2.9</v>
      </c>
      <c r="AR667" s="5">
        <v>1027.9000000000001</v>
      </c>
      <c r="AS667" s="5">
        <v>8410</v>
      </c>
      <c r="AT667" s="5">
        <v>0</v>
      </c>
      <c r="AU667" s="5">
        <v>0</v>
      </c>
      <c r="AV667" s="5">
        <v>2.9</v>
      </c>
      <c r="AW667" s="5">
        <v>3.4</v>
      </c>
      <c r="AX667">
        <v>232</v>
      </c>
      <c r="AY667">
        <v>1088</v>
      </c>
      <c r="AZ667">
        <v>13.5</v>
      </c>
      <c r="BA667">
        <v>13.2</v>
      </c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1">
        <f t="shared" si="27"/>
        <v>0</v>
      </c>
      <c r="U668" s="94">
        <f t="shared" si="30"/>
        <v>-3</v>
      </c>
      <c r="V668" s="90" t="str">
        <f t="shared" si="29"/>
        <v/>
      </c>
      <c r="W668" s="94" t="str">
        <f t="shared" si="28"/>
        <v/>
      </c>
      <c r="X668" s="91"/>
      <c r="Z668" s="5"/>
      <c r="AA668"/>
      <c r="AC668" s="373"/>
      <c r="AD668" s="54">
        <v>0.45763888888895699</v>
      </c>
      <c r="AK668" s="307"/>
      <c r="AL668" s="5">
        <v>11.5</v>
      </c>
      <c r="AM668" s="5">
        <v>90</v>
      </c>
      <c r="AN668" s="5">
        <v>9.9</v>
      </c>
      <c r="AO668" s="5">
        <v>11.5</v>
      </c>
      <c r="AP668" s="5">
        <v>5</v>
      </c>
      <c r="AQ668" s="5">
        <v>5.8</v>
      </c>
      <c r="AR668" s="5">
        <v>1027.7</v>
      </c>
      <c r="AS668" s="5">
        <v>8300</v>
      </c>
      <c r="AT668" s="5">
        <v>0</v>
      </c>
      <c r="AU668" s="5">
        <v>0</v>
      </c>
      <c r="AV668" s="5">
        <v>2.9</v>
      </c>
      <c r="AW668" s="5">
        <v>3.4</v>
      </c>
      <c r="AX668">
        <v>232</v>
      </c>
      <c r="AY668">
        <v>1088</v>
      </c>
      <c r="AZ668">
        <v>13.5</v>
      </c>
      <c r="BA668">
        <v>13.2</v>
      </c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1">
        <f t="shared" si="27"/>
        <v>0</v>
      </c>
      <c r="U669" s="94">
        <f t="shared" si="30"/>
        <v>-3</v>
      </c>
      <c r="V669" s="90" t="str">
        <f t="shared" si="29"/>
        <v/>
      </c>
      <c r="W669" s="94" t="str">
        <f t="shared" si="28"/>
        <v/>
      </c>
      <c r="X669" s="91"/>
      <c r="Z669" s="5"/>
      <c r="AA669"/>
      <c r="AC669" s="373"/>
      <c r="AD669" s="54">
        <v>0.45833333333340198</v>
      </c>
      <c r="AK669" s="307"/>
      <c r="AL669" s="5">
        <v>11.5</v>
      </c>
      <c r="AM669" s="5">
        <v>91</v>
      </c>
      <c r="AN669" s="5">
        <v>10.1</v>
      </c>
      <c r="AO669" s="5">
        <v>11.5</v>
      </c>
      <c r="AP669" s="5">
        <v>2.9</v>
      </c>
      <c r="AQ669" s="5">
        <v>3.6</v>
      </c>
      <c r="AR669" s="5">
        <v>1027.8</v>
      </c>
      <c r="AS669" s="5">
        <v>7880</v>
      </c>
      <c r="AT669" s="5">
        <v>0</v>
      </c>
      <c r="AU669" s="5">
        <v>0</v>
      </c>
      <c r="AV669" s="5">
        <v>2.9</v>
      </c>
      <c r="AW669" s="5">
        <v>3.4</v>
      </c>
      <c r="AX669">
        <v>232</v>
      </c>
      <c r="AY669">
        <v>1088</v>
      </c>
      <c r="AZ669">
        <v>13.6</v>
      </c>
      <c r="BA669">
        <v>13.3</v>
      </c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1">
        <f t="shared" si="27"/>
        <v>0</v>
      </c>
      <c r="U670" s="94">
        <f t="shared" si="30"/>
        <v>-3</v>
      </c>
      <c r="V670" s="90" t="str">
        <f t="shared" si="29"/>
        <v/>
      </c>
      <c r="W670" s="94" t="str">
        <f t="shared" si="28"/>
        <v/>
      </c>
      <c r="X670" s="91"/>
      <c r="Z670" s="5"/>
      <c r="AA670"/>
      <c r="AC670" s="373"/>
      <c r="AD670" s="54">
        <v>0.45902777777784698</v>
      </c>
      <c r="AK670" s="307"/>
      <c r="AL670" s="5">
        <v>11.5</v>
      </c>
      <c r="AM670" s="5">
        <v>91</v>
      </c>
      <c r="AN670" s="5">
        <v>10.1</v>
      </c>
      <c r="AO670" s="5">
        <v>11.5</v>
      </c>
      <c r="AP670" s="5">
        <v>0</v>
      </c>
      <c r="AQ670" s="5">
        <v>2.5</v>
      </c>
      <c r="AR670" s="5">
        <v>1027.9000000000001</v>
      </c>
      <c r="AS670" s="5">
        <v>7450</v>
      </c>
      <c r="AT670" s="5">
        <v>0</v>
      </c>
      <c r="AU670" s="5">
        <v>0</v>
      </c>
      <c r="AV670" s="5">
        <v>2.9</v>
      </c>
      <c r="AW670" s="5">
        <v>3.4</v>
      </c>
      <c r="AX670">
        <v>232</v>
      </c>
      <c r="AY670">
        <v>1088</v>
      </c>
      <c r="AZ670">
        <v>13.7</v>
      </c>
      <c r="BA670">
        <v>13.4</v>
      </c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1">
        <f t="shared" si="27"/>
        <v>0</v>
      </c>
      <c r="U671" s="94">
        <f t="shared" si="30"/>
        <v>-3</v>
      </c>
      <c r="V671" s="90" t="str">
        <f t="shared" si="29"/>
        <v/>
      </c>
      <c r="W671" s="94" t="str">
        <f t="shared" si="28"/>
        <v/>
      </c>
      <c r="X671" s="91"/>
      <c r="Z671" s="5"/>
      <c r="AA671"/>
      <c r="AC671" s="373"/>
      <c r="AD671" s="54">
        <v>0.45972222222229198</v>
      </c>
      <c r="AK671" s="307"/>
      <c r="AL671" s="5">
        <v>11.6</v>
      </c>
      <c r="AM671" s="5">
        <v>91</v>
      </c>
      <c r="AN671" s="5">
        <v>10.199999999999999</v>
      </c>
      <c r="AO671" s="5">
        <v>11.6</v>
      </c>
      <c r="AP671" s="5">
        <v>1.8</v>
      </c>
      <c r="AQ671" s="5">
        <v>1.8</v>
      </c>
      <c r="AR671" s="5">
        <v>1027.9000000000001</v>
      </c>
      <c r="AS671" s="5">
        <v>7790</v>
      </c>
      <c r="AT671" s="5">
        <v>0</v>
      </c>
      <c r="AU671" s="5">
        <v>0</v>
      </c>
      <c r="AV671" s="5">
        <v>2.9</v>
      </c>
      <c r="AW671" s="5">
        <v>3.4</v>
      </c>
      <c r="AX671">
        <v>232</v>
      </c>
      <c r="AY671">
        <v>1088</v>
      </c>
      <c r="AZ671">
        <v>13.7</v>
      </c>
      <c r="BA671">
        <v>13.4</v>
      </c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1">
        <f t="shared" si="27"/>
        <v>0</v>
      </c>
      <c r="U672" s="94">
        <f t="shared" si="30"/>
        <v>-3</v>
      </c>
      <c r="V672" s="90" t="str">
        <f t="shared" si="29"/>
        <v/>
      </c>
      <c r="W672" s="94" t="str">
        <f t="shared" si="28"/>
        <v/>
      </c>
      <c r="X672" s="91"/>
      <c r="Z672" s="5"/>
      <c r="AA672"/>
      <c r="AC672" s="373"/>
      <c r="AD672" s="54">
        <v>0.46041666666673697</v>
      </c>
      <c r="AK672" s="307"/>
      <c r="AL672" s="5">
        <v>11.6</v>
      </c>
      <c r="AM672" s="5">
        <v>91</v>
      </c>
      <c r="AN672" s="5">
        <v>10.199999999999999</v>
      </c>
      <c r="AO672" s="5">
        <v>11.6</v>
      </c>
      <c r="AP672" s="5">
        <v>0</v>
      </c>
      <c r="AQ672" s="5">
        <v>0</v>
      </c>
      <c r="AR672" s="5">
        <v>1027.9000000000001</v>
      </c>
      <c r="AS672" s="5">
        <v>8180</v>
      </c>
      <c r="AT672" s="5">
        <v>0</v>
      </c>
      <c r="AU672" s="5">
        <v>0</v>
      </c>
      <c r="AV672" s="5">
        <v>2.9</v>
      </c>
      <c r="AW672" s="5">
        <v>3.4</v>
      </c>
      <c r="AX672">
        <v>232</v>
      </c>
      <c r="AY672">
        <v>1088</v>
      </c>
      <c r="AZ672">
        <v>13.7</v>
      </c>
      <c r="BA672">
        <v>13.5</v>
      </c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1">
        <f t="shared" si="27"/>
        <v>0</v>
      </c>
      <c r="U673" s="94">
        <f t="shared" si="30"/>
        <v>-3</v>
      </c>
      <c r="V673" s="90" t="str">
        <f t="shared" si="29"/>
        <v/>
      </c>
      <c r="W673" s="94" t="str">
        <f t="shared" si="28"/>
        <v/>
      </c>
      <c r="X673" s="91"/>
      <c r="Z673" s="5"/>
      <c r="AA673"/>
      <c r="AC673" s="373"/>
      <c r="AD673" s="54">
        <v>0.46111111111118203</v>
      </c>
      <c r="AK673" s="307"/>
      <c r="AL673" s="5">
        <v>11.6</v>
      </c>
      <c r="AM673" s="5">
        <v>90</v>
      </c>
      <c r="AN673" s="5">
        <v>10</v>
      </c>
      <c r="AO673" s="5">
        <v>11.6</v>
      </c>
      <c r="AP673" s="5">
        <v>0</v>
      </c>
      <c r="AQ673" s="5">
        <v>0</v>
      </c>
      <c r="AR673" s="5">
        <v>1027.8</v>
      </c>
      <c r="AS673" s="5">
        <v>8490</v>
      </c>
      <c r="AT673" s="5">
        <v>0</v>
      </c>
      <c r="AU673" s="5">
        <v>0</v>
      </c>
      <c r="AV673" s="5">
        <v>2.9</v>
      </c>
      <c r="AW673" s="5">
        <v>3.4</v>
      </c>
      <c r="AX673">
        <v>232</v>
      </c>
      <c r="AY673">
        <v>1088</v>
      </c>
      <c r="AZ673">
        <v>13.8</v>
      </c>
      <c r="BA673">
        <v>13.5</v>
      </c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1">
        <f t="shared" si="27"/>
        <v>0</v>
      </c>
      <c r="U674" s="94">
        <f t="shared" si="30"/>
        <v>-3</v>
      </c>
      <c r="V674" s="90" t="str">
        <f t="shared" si="29"/>
        <v/>
      </c>
      <c r="W674" s="94" t="str">
        <f t="shared" si="28"/>
        <v/>
      </c>
      <c r="X674" s="91"/>
      <c r="Z674" s="5"/>
      <c r="AA674"/>
      <c r="AC674" s="373"/>
      <c r="AD674" s="54">
        <v>0.46180555555562702</v>
      </c>
      <c r="AK674" s="307"/>
      <c r="AL674" s="5">
        <v>11.6</v>
      </c>
      <c r="AM674" s="5">
        <v>91</v>
      </c>
      <c r="AN674" s="5">
        <v>10.199999999999999</v>
      </c>
      <c r="AO674" s="5">
        <v>11.6</v>
      </c>
      <c r="AP674" s="5">
        <v>2.9</v>
      </c>
      <c r="AQ674" s="5">
        <v>3.6</v>
      </c>
      <c r="AR674" s="5">
        <v>1027.9000000000001</v>
      </c>
      <c r="AS674" s="5">
        <v>8510</v>
      </c>
      <c r="AT674" s="5">
        <v>0</v>
      </c>
      <c r="AU674" s="5">
        <v>0</v>
      </c>
      <c r="AV674" s="5">
        <v>2.9</v>
      </c>
      <c r="AW674" s="5">
        <v>3.4</v>
      </c>
      <c r="AX674">
        <v>232</v>
      </c>
      <c r="AY674">
        <v>1088</v>
      </c>
      <c r="AZ674">
        <v>13.8</v>
      </c>
      <c r="BA674">
        <v>13.5</v>
      </c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1">
        <f t="shared" si="27"/>
        <v>0</v>
      </c>
      <c r="U675" s="94">
        <f t="shared" si="30"/>
        <v>-3</v>
      </c>
      <c r="V675" s="90" t="str">
        <f t="shared" si="29"/>
        <v/>
      </c>
      <c r="W675" s="94" t="str">
        <f t="shared" si="28"/>
        <v/>
      </c>
      <c r="X675" s="91"/>
      <c r="Z675" s="5"/>
      <c r="AA675"/>
      <c r="AC675" s="373"/>
      <c r="AD675" s="54">
        <v>0.46250000000007202</v>
      </c>
      <c r="AK675" s="307"/>
      <c r="AL675" s="5">
        <v>11.7</v>
      </c>
      <c r="AM675" s="5">
        <v>90</v>
      </c>
      <c r="AN675" s="5">
        <v>10.1</v>
      </c>
      <c r="AO675" s="5">
        <v>11.7</v>
      </c>
      <c r="AP675" s="5">
        <v>2.9</v>
      </c>
      <c r="AQ675" s="5">
        <v>2.9</v>
      </c>
      <c r="AR675" s="5">
        <v>1028.0999999999999</v>
      </c>
      <c r="AS675" s="5">
        <v>7770</v>
      </c>
      <c r="AT675" s="5">
        <v>0</v>
      </c>
      <c r="AU675" s="5">
        <v>0</v>
      </c>
      <c r="AV675" s="5">
        <v>2.9</v>
      </c>
      <c r="AW675" s="5">
        <v>3.4</v>
      </c>
      <c r="AX675">
        <v>232</v>
      </c>
      <c r="AY675">
        <v>1088</v>
      </c>
      <c r="AZ675">
        <v>13.9</v>
      </c>
      <c r="BA675">
        <v>13.6</v>
      </c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1">
        <f t="shared" si="27"/>
        <v>0</v>
      </c>
      <c r="U676" s="94">
        <f t="shared" si="30"/>
        <v>-3</v>
      </c>
      <c r="V676" s="90" t="str">
        <f t="shared" si="29"/>
        <v/>
      </c>
      <c r="W676" s="94" t="str">
        <f t="shared" si="28"/>
        <v/>
      </c>
      <c r="X676" s="91"/>
      <c r="Z676" s="5"/>
      <c r="AA676"/>
      <c r="AC676" s="373"/>
      <c r="AD676" s="54">
        <v>0.46319444444451702</v>
      </c>
      <c r="AK676" s="307"/>
      <c r="AL676" s="5">
        <v>11.6</v>
      </c>
      <c r="AM676" s="5">
        <v>90</v>
      </c>
      <c r="AN676" s="5">
        <v>10</v>
      </c>
      <c r="AO676" s="5">
        <v>11.6</v>
      </c>
      <c r="AP676" s="5">
        <v>0</v>
      </c>
      <c r="AQ676" s="5">
        <v>3.6</v>
      </c>
      <c r="AR676" s="5">
        <v>1028</v>
      </c>
      <c r="AS676" s="5">
        <v>7930</v>
      </c>
      <c r="AT676" s="5">
        <v>0</v>
      </c>
      <c r="AU676" s="5">
        <v>0</v>
      </c>
      <c r="AV676" s="5">
        <v>2.9</v>
      </c>
      <c r="AW676" s="5">
        <v>3.4</v>
      </c>
      <c r="AX676">
        <v>232</v>
      </c>
      <c r="AY676">
        <v>1088</v>
      </c>
      <c r="AZ676">
        <v>14</v>
      </c>
      <c r="BA676">
        <v>13.6</v>
      </c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1">
        <f t="shared" si="27"/>
        <v>0</v>
      </c>
      <c r="U677" s="94">
        <f t="shared" si="30"/>
        <v>-3</v>
      </c>
      <c r="V677" s="90" t="str">
        <f t="shared" si="29"/>
        <v/>
      </c>
      <c r="W677" s="94" t="str">
        <f t="shared" si="28"/>
        <v/>
      </c>
      <c r="X677" s="91"/>
      <c r="Z677" s="5"/>
      <c r="AA677"/>
      <c r="AC677" s="373"/>
      <c r="AD677" s="54">
        <v>0.46388888888896201</v>
      </c>
      <c r="AK677" s="307"/>
      <c r="AL677" s="5">
        <v>11.6</v>
      </c>
      <c r="AM677" s="5">
        <v>90</v>
      </c>
      <c r="AN677" s="5">
        <v>10</v>
      </c>
      <c r="AO677" s="5">
        <v>11.6</v>
      </c>
      <c r="AP677" s="5">
        <v>3.6</v>
      </c>
      <c r="AQ677" s="5">
        <v>4.7</v>
      </c>
      <c r="AR677" s="5">
        <v>1027.8</v>
      </c>
      <c r="AS677" s="5">
        <v>7920</v>
      </c>
      <c r="AT677" s="5">
        <v>0</v>
      </c>
      <c r="AU677" s="5">
        <v>0</v>
      </c>
      <c r="AV677" s="5">
        <v>2.9</v>
      </c>
      <c r="AW677" s="5">
        <v>3.4</v>
      </c>
      <c r="AX677">
        <v>232</v>
      </c>
      <c r="AY677">
        <v>1088</v>
      </c>
      <c r="AZ677">
        <v>14</v>
      </c>
      <c r="BA677">
        <v>13.7</v>
      </c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1">
        <f t="shared" si="27"/>
        <v>0</v>
      </c>
      <c r="U678" s="94">
        <f t="shared" si="30"/>
        <v>-3</v>
      </c>
      <c r="V678" s="90" t="str">
        <f t="shared" si="29"/>
        <v/>
      </c>
      <c r="W678" s="94" t="str">
        <f t="shared" si="28"/>
        <v/>
      </c>
      <c r="X678" s="91"/>
      <c r="Z678" s="5"/>
      <c r="AA678"/>
      <c r="AC678" s="373"/>
      <c r="AD678" s="54">
        <v>0.46458333333340701</v>
      </c>
      <c r="AK678" s="307"/>
      <c r="AL678" s="5">
        <v>11.6</v>
      </c>
      <c r="AM678" s="5">
        <v>90</v>
      </c>
      <c r="AN678" s="5">
        <v>10</v>
      </c>
      <c r="AO678" s="5">
        <v>11.6</v>
      </c>
      <c r="AP678" s="5">
        <v>2.2000000000000002</v>
      </c>
      <c r="AQ678" s="5">
        <v>4.3</v>
      </c>
      <c r="AR678" s="5">
        <v>1028</v>
      </c>
      <c r="AS678" s="5">
        <v>7690</v>
      </c>
      <c r="AT678" s="5">
        <v>0</v>
      </c>
      <c r="AU678" s="5">
        <v>0</v>
      </c>
      <c r="AV678" s="5">
        <v>2.9</v>
      </c>
      <c r="AW678" s="5">
        <v>3.4</v>
      </c>
      <c r="AX678">
        <v>232</v>
      </c>
      <c r="AY678">
        <v>1088</v>
      </c>
      <c r="AZ678">
        <v>14</v>
      </c>
      <c r="BA678">
        <v>13.7</v>
      </c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1">
        <f t="shared" si="27"/>
        <v>0</v>
      </c>
      <c r="U679" s="94">
        <f t="shared" si="30"/>
        <v>-3</v>
      </c>
      <c r="V679" s="90" t="str">
        <f t="shared" si="29"/>
        <v/>
      </c>
      <c r="W679" s="94" t="str">
        <f t="shared" si="28"/>
        <v/>
      </c>
      <c r="X679" s="91"/>
      <c r="Z679" s="5"/>
      <c r="AA679"/>
      <c r="AC679" s="373"/>
      <c r="AD679" s="54">
        <v>0.46527777777785201</v>
      </c>
      <c r="AK679" s="307"/>
      <c r="AL679" s="5">
        <v>11.6</v>
      </c>
      <c r="AM679" s="5">
        <v>90</v>
      </c>
      <c r="AN679" s="5">
        <v>10</v>
      </c>
      <c r="AO679" s="5">
        <v>11.6</v>
      </c>
      <c r="AP679" s="5">
        <v>1.8</v>
      </c>
      <c r="AQ679" s="5">
        <v>2.9</v>
      </c>
      <c r="AR679" s="5">
        <v>1028.0999999999999</v>
      </c>
      <c r="AS679" s="5">
        <v>7030</v>
      </c>
      <c r="AT679" s="5">
        <v>0</v>
      </c>
      <c r="AU679" s="5">
        <v>0</v>
      </c>
      <c r="AV679" s="5">
        <v>2.9</v>
      </c>
      <c r="AW679" s="5">
        <v>3.4</v>
      </c>
      <c r="AX679">
        <v>232</v>
      </c>
      <c r="AY679">
        <v>1088</v>
      </c>
      <c r="AZ679">
        <v>14</v>
      </c>
      <c r="BA679">
        <v>13.7</v>
      </c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1">
        <f t="shared" si="27"/>
        <v>0</v>
      </c>
      <c r="U680" s="94">
        <f t="shared" si="30"/>
        <v>-3</v>
      </c>
      <c r="V680" s="90" t="str">
        <f t="shared" si="29"/>
        <v/>
      </c>
      <c r="W680" s="94" t="str">
        <f t="shared" si="28"/>
        <v/>
      </c>
      <c r="X680" s="91"/>
      <c r="Z680" s="5"/>
      <c r="AA680"/>
      <c r="AC680" s="373"/>
      <c r="AD680" s="54">
        <v>0.46597222222229701</v>
      </c>
      <c r="AK680" s="307"/>
      <c r="AL680" s="5">
        <v>11.6</v>
      </c>
      <c r="AM680" s="5">
        <v>90</v>
      </c>
      <c r="AN680" s="5">
        <v>10</v>
      </c>
      <c r="AO680" s="5">
        <v>11.6</v>
      </c>
      <c r="AP680" s="5">
        <v>3.2</v>
      </c>
      <c r="AQ680" s="5">
        <v>4.7</v>
      </c>
      <c r="AR680" s="5">
        <v>1028.0999999999999</v>
      </c>
      <c r="AS680" s="5">
        <v>7250</v>
      </c>
      <c r="AT680" s="5">
        <v>0</v>
      </c>
      <c r="AU680" s="5">
        <v>0</v>
      </c>
      <c r="AV680" s="5">
        <v>2.9</v>
      </c>
      <c r="AW680" s="5">
        <v>3.4</v>
      </c>
      <c r="AX680">
        <v>232</v>
      </c>
      <c r="AY680">
        <v>1088</v>
      </c>
      <c r="AZ680">
        <v>14</v>
      </c>
      <c r="BA680">
        <v>13.7</v>
      </c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1">
        <f t="shared" si="27"/>
        <v>0</v>
      </c>
      <c r="U681" s="94">
        <f t="shared" si="30"/>
        <v>-3</v>
      </c>
      <c r="V681" s="90" t="str">
        <f t="shared" si="29"/>
        <v/>
      </c>
      <c r="W681" s="94" t="str">
        <f t="shared" si="28"/>
        <v/>
      </c>
      <c r="X681" s="91"/>
      <c r="Z681" s="5"/>
      <c r="AA681"/>
      <c r="AC681" s="373"/>
      <c r="AD681" s="54">
        <v>0.466666666666742</v>
      </c>
      <c r="AK681" s="307"/>
      <c r="AL681" s="5">
        <v>11.6</v>
      </c>
      <c r="AM681" s="5">
        <v>90</v>
      </c>
      <c r="AN681" s="5">
        <v>10</v>
      </c>
      <c r="AO681" s="5">
        <v>11.6</v>
      </c>
      <c r="AP681" s="5">
        <v>0</v>
      </c>
      <c r="AQ681" s="5">
        <v>0</v>
      </c>
      <c r="AR681" s="5">
        <v>1028</v>
      </c>
      <c r="AS681" s="5">
        <v>7420</v>
      </c>
      <c r="AT681" s="5">
        <v>0</v>
      </c>
      <c r="AU681" s="5">
        <v>0</v>
      </c>
      <c r="AV681" s="5">
        <v>2.9</v>
      </c>
      <c r="AW681" s="5">
        <v>3.4</v>
      </c>
      <c r="AX681">
        <v>232</v>
      </c>
      <c r="AY681">
        <v>1088</v>
      </c>
      <c r="AZ681">
        <v>14</v>
      </c>
      <c r="BA681">
        <v>13.7</v>
      </c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1">
        <f t="shared" si="27"/>
        <v>0</v>
      </c>
      <c r="U682" s="94">
        <f t="shared" si="30"/>
        <v>-3</v>
      </c>
      <c r="V682" s="90" t="str">
        <f t="shared" si="29"/>
        <v/>
      </c>
      <c r="W682" s="94" t="str">
        <f t="shared" si="28"/>
        <v/>
      </c>
      <c r="X682" s="91"/>
      <c r="Z682" s="5"/>
      <c r="AA682"/>
      <c r="AC682" s="373"/>
      <c r="AD682" s="54">
        <v>0.467361111111187</v>
      </c>
      <c r="AK682" s="307"/>
      <c r="AL682" s="5">
        <v>11.6</v>
      </c>
      <c r="AM682" s="5">
        <v>90</v>
      </c>
      <c r="AN682" s="5">
        <v>10</v>
      </c>
      <c r="AO682" s="5">
        <v>11.6</v>
      </c>
      <c r="AP682" s="5">
        <v>0</v>
      </c>
      <c r="AQ682" s="5">
        <v>2.2000000000000002</v>
      </c>
      <c r="AR682" s="5">
        <v>1028</v>
      </c>
      <c r="AS682" s="5">
        <v>7670</v>
      </c>
      <c r="AT682" s="5">
        <v>0</v>
      </c>
      <c r="AU682" s="5">
        <v>0</v>
      </c>
      <c r="AV682" s="5">
        <v>2.9</v>
      </c>
      <c r="AW682" s="5">
        <v>3.4</v>
      </c>
      <c r="AX682">
        <v>232</v>
      </c>
      <c r="AY682">
        <v>1088</v>
      </c>
      <c r="AZ682">
        <v>14.1</v>
      </c>
      <c r="BA682">
        <v>13.7</v>
      </c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1">
        <f t="shared" si="27"/>
        <v>0</v>
      </c>
      <c r="U683" s="94">
        <f t="shared" si="30"/>
        <v>-3</v>
      </c>
      <c r="V683" s="90" t="str">
        <f t="shared" si="29"/>
        <v/>
      </c>
      <c r="W683" s="94" t="str">
        <f t="shared" si="28"/>
        <v/>
      </c>
      <c r="X683" s="91"/>
      <c r="Z683" s="5"/>
      <c r="AA683"/>
      <c r="AC683" s="373"/>
      <c r="AD683" s="54">
        <v>0.468055555555632</v>
      </c>
      <c r="AK683" s="307"/>
      <c r="AL683" s="5">
        <v>11.6</v>
      </c>
      <c r="AM683" s="5">
        <v>90</v>
      </c>
      <c r="AN683" s="5">
        <v>10</v>
      </c>
      <c r="AO683" s="5">
        <v>11.6</v>
      </c>
      <c r="AP683" s="5">
        <v>2.9</v>
      </c>
      <c r="AQ683" s="5">
        <v>4.3</v>
      </c>
      <c r="AR683" s="5">
        <v>1028.0999999999999</v>
      </c>
      <c r="AS683" s="5">
        <v>8740</v>
      </c>
      <c r="AT683" s="5">
        <v>0</v>
      </c>
      <c r="AU683" s="5">
        <v>0</v>
      </c>
      <c r="AV683" s="5">
        <v>2.9</v>
      </c>
      <c r="AW683" s="5">
        <v>3.4</v>
      </c>
      <c r="AX683">
        <v>232</v>
      </c>
      <c r="AY683">
        <v>1088</v>
      </c>
      <c r="AZ683">
        <v>14.1</v>
      </c>
      <c r="BA683">
        <v>13.8</v>
      </c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1">
        <f t="shared" si="27"/>
        <v>0</v>
      </c>
      <c r="U684" s="94">
        <f t="shared" si="30"/>
        <v>-3</v>
      </c>
      <c r="V684" s="90" t="str">
        <f t="shared" si="29"/>
        <v/>
      </c>
      <c r="W684" s="94" t="str">
        <f t="shared" si="28"/>
        <v/>
      </c>
      <c r="X684" s="91"/>
      <c r="Z684" s="5"/>
      <c r="AA684"/>
      <c r="AC684" s="373"/>
      <c r="AD684" s="54">
        <v>0.46875000000007699</v>
      </c>
      <c r="AK684" s="307"/>
      <c r="AL684" s="5">
        <v>11.6</v>
      </c>
      <c r="AM684" s="5">
        <v>90</v>
      </c>
      <c r="AN684" s="5">
        <v>10</v>
      </c>
      <c r="AO684" s="5">
        <v>11.6</v>
      </c>
      <c r="AP684" s="5">
        <v>5</v>
      </c>
      <c r="AQ684" s="5">
        <v>5.8</v>
      </c>
      <c r="AR684" s="5">
        <v>1028.0999999999999</v>
      </c>
      <c r="AS684" s="5">
        <v>8980</v>
      </c>
      <c r="AT684" s="5">
        <v>0</v>
      </c>
      <c r="AU684" s="5">
        <v>0</v>
      </c>
      <c r="AV684" s="5">
        <v>2.9</v>
      </c>
      <c r="AW684" s="5">
        <v>3.4</v>
      </c>
      <c r="AX684">
        <v>232</v>
      </c>
      <c r="AY684">
        <v>1088</v>
      </c>
      <c r="AZ684">
        <v>14.1</v>
      </c>
      <c r="BA684">
        <v>13.7</v>
      </c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1">
        <f t="shared" si="27"/>
        <v>0</v>
      </c>
      <c r="U685" s="94">
        <f t="shared" si="30"/>
        <v>-3</v>
      </c>
      <c r="V685" s="90" t="str">
        <f t="shared" si="29"/>
        <v/>
      </c>
      <c r="W685" s="94" t="str">
        <f t="shared" si="28"/>
        <v/>
      </c>
      <c r="X685" s="91"/>
      <c r="Z685" s="5"/>
      <c r="AA685"/>
      <c r="AC685" s="373"/>
      <c r="AD685" s="54">
        <v>0.46944444444452199</v>
      </c>
      <c r="AK685" s="307"/>
      <c r="AL685" s="5">
        <v>11.6</v>
      </c>
      <c r="AM685" s="5">
        <v>90</v>
      </c>
      <c r="AN685" s="5">
        <v>10</v>
      </c>
      <c r="AO685" s="5">
        <v>11.6</v>
      </c>
      <c r="AP685" s="5">
        <v>2.2000000000000002</v>
      </c>
      <c r="AQ685" s="5">
        <v>3.6</v>
      </c>
      <c r="AR685" s="5">
        <v>1028.0999999999999</v>
      </c>
      <c r="AS685" s="5">
        <v>8500</v>
      </c>
      <c r="AT685" s="5">
        <v>0</v>
      </c>
      <c r="AU685" s="5">
        <v>0</v>
      </c>
      <c r="AV685" s="5">
        <v>2.9</v>
      </c>
      <c r="AW685" s="5">
        <v>3.4</v>
      </c>
      <c r="AX685">
        <v>232</v>
      </c>
      <c r="AY685">
        <v>1088</v>
      </c>
      <c r="AZ685">
        <v>14.1</v>
      </c>
      <c r="BA685">
        <v>13.8</v>
      </c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1">
        <f t="shared" si="27"/>
        <v>0</v>
      </c>
      <c r="U686" s="94">
        <f t="shared" si="30"/>
        <v>-3</v>
      </c>
      <c r="V686" s="90" t="str">
        <f t="shared" si="29"/>
        <v/>
      </c>
      <c r="W686" s="94" t="str">
        <f t="shared" si="28"/>
        <v/>
      </c>
      <c r="X686" s="91"/>
      <c r="Z686" s="5"/>
      <c r="AA686"/>
      <c r="AC686" s="373"/>
      <c r="AD686" s="54">
        <v>0.47013888888896699</v>
      </c>
      <c r="AK686" s="307"/>
      <c r="AL686" s="5">
        <v>11.6</v>
      </c>
      <c r="AM686" s="5">
        <v>90</v>
      </c>
      <c r="AN686" s="5">
        <v>10</v>
      </c>
      <c r="AO686" s="5">
        <v>11.6</v>
      </c>
      <c r="AP686" s="5">
        <v>2.9</v>
      </c>
      <c r="AQ686" s="5">
        <v>4</v>
      </c>
      <c r="AR686" s="5">
        <v>1028.0999999999999</v>
      </c>
      <c r="AS686" s="5">
        <v>7650</v>
      </c>
      <c r="AT686" s="5">
        <v>0</v>
      </c>
      <c r="AU686" s="5">
        <v>0</v>
      </c>
      <c r="AV686" s="5">
        <v>2.9</v>
      </c>
      <c r="AW686" s="5">
        <v>3.4</v>
      </c>
      <c r="AX686">
        <v>232</v>
      </c>
      <c r="AY686">
        <v>1088</v>
      </c>
      <c r="AZ686">
        <v>14.1</v>
      </c>
      <c r="BA686">
        <v>13.8</v>
      </c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1">
        <f t="shared" si="27"/>
        <v>0</v>
      </c>
      <c r="U687" s="94">
        <f t="shared" si="30"/>
        <v>-3</v>
      </c>
      <c r="V687" s="90" t="str">
        <f t="shared" si="29"/>
        <v/>
      </c>
      <c r="W687" s="94" t="str">
        <f t="shared" si="28"/>
        <v/>
      </c>
      <c r="X687" s="91"/>
      <c r="Z687" s="5"/>
      <c r="AA687"/>
      <c r="AC687" s="373"/>
      <c r="AD687" s="54">
        <v>0.47083333333341199</v>
      </c>
      <c r="AK687" s="307"/>
      <c r="AL687" s="5">
        <v>11.6</v>
      </c>
      <c r="AM687" s="5">
        <v>90</v>
      </c>
      <c r="AN687" s="5">
        <v>10</v>
      </c>
      <c r="AO687" s="5">
        <v>11.6</v>
      </c>
      <c r="AP687" s="5">
        <v>2.5</v>
      </c>
      <c r="AQ687" s="5">
        <v>2.9</v>
      </c>
      <c r="AR687" s="5">
        <v>1028.0999999999999</v>
      </c>
      <c r="AS687" s="5">
        <v>7350</v>
      </c>
      <c r="AT687" s="5">
        <v>0</v>
      </c>
      <c r="AU687" s="5">
        <v>0</v>
      </c>
      <c r="AV687" s="5">
        <v>2.9</v>
      </c>
      <c r="AW687" s="5">
        <v>3.4</v>
      </c>
      <c r="AX687">
        <v>232</v>
      </c>
      <c r="AY687">
        <v>1088</v>
      </c>
      <c r="AZ687">
        <v>14.1</v>
      </c>
      <c r="BA687">
        <v>13.8</v>
      </c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1">
        <f t="shared" si="27"/>
        <v>0</v>
      </c>
      <c r="U688" s="94">
        <f t="shared" si="30"/>
        <v>-3</v>
      </c>
      <c r="V688" s="90" t="str">
        <f t="shared" si="29"/>
        <v/>
      </c>
      <c r="W688" s="94" t="str">
        <f t="shared" si="28"/>
        <v/>
      </c>
      <c r="X688" s="91"/>
      <c r="Z688" s="5"/>
      <c r="AA688"/>
      <c r="AC688" s="373"/>
      <c r="AD688" s="54">
        <v>0.47152777777785698</v>
      </c>
      <c r="AK688" s="307"/>
      <c r="AL688" s="5">
        <v>11.6</v>
      </c>
      <c r="AM688" s="5">
        <v>90</v>
      </c>
      <c r="AN688" s="5">
        <v>10</v>
      </c>
      <c r="AO688" s="5">
        <v>11.6</v>
      </c>
      <c r="AP688" s="5">
        <v>2.9</v>
      </c>
      <c r="AQ688" s="5">
        <v>4</v>
      </c>
      <c r="AR688" s="5">
        <v>1028.0999999999999</v>
      </c>
      <c r="AS688" s="5">
        <v>7090</v>
      </c>
      <c r="AT688" s="5">
        <v>0</v>
      </c>
      <c r="AU688" s="5">
        <v>0</v>
      </c>
      <c r="AV688" s="5">
        <v>2.9</v>
      </c>
      <c r="AW688" s="5">
        <v>3.4</v>
      </c>
      <c r="AX688">
        <v>232</v>
      </c>
      <c r="AY688">
        <v>1088</v>
      </c>
      <c r="AZ688">
        <v>14.2</v>
      </c>
      <c r="BA688">
        <v>13.8</v>
      </c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1">
        <f t="shared" si="27"/>
        <v>0</v>
      </c>
      <c r="U689" s="94">
        <f t="shared" si="30"/>
        <v>-3</v>
      </c>
      <c r="V689" s="90" t="str">
        <f t="shared" si="29"/>
        <v/>
      </c>
      <c r="W689" s="94" t="str">
        <f t="shared" si="28"/>
        <v/>
      </c>
      <c r="X689" s="91"/>
      <c r="Z689" s="5"/>
      <c r="AA689"/>
      <c r="AC689" s="373"/>
      <c r="AD689" s="54">
        <v>0.47222222222230198</v>
      </c>
      <c r="AK689" s="307"/>
      <c r="AL689" s="5">
        <v>11.6</v>
      </c>
      <c r="AM689" s="5">
        <v>90</v>
      </c>
      <c r="AN689" s="5">
        <v>10</v>
      </c>
      <c r="AO689" s="5">
        <v>11.6</v>
      </c>
      <c r="AP689" s="5">
        <v>2.2000000000000002</v>
      </c>
      <c r="AQ689" s="5">
        <v>4.3</v>
      </c>
      <c r="AR689" s="5">
        <v>1028.0999999999999</v>
      </c>
      <c r="AS689" s="5">
        <v>8250</v>
      </c>
      <c r="AT689" s="5">
        <v>0</v>
      </c>
      <c r="AU689" s="5">
        <v>0</v>
      </c>
      <c r="AV689" s="5">
        <v>2.9</v>
      </c>
      <c r="AW689" s="5">
        <v>3.4</v>
      </c>
      <c r="AX689">
        <v>232</v>
      </c>
      <c r="AY689">
        <v>1088</v>
      </c>
      <c r="AZ689">
        <v>14.2</v>
      </c>
      <c r="BA689">
        <v>13.8</v>
      </c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1">
        <f t="shared" ref="T690:T753" si="31">MAX($P690,$Q690)</f>
        <v>0</v>
      </c>
      <c r="U690" s="94">
        <f t="shared" si="30"/>
        <v>-3</v>
      </c>
      <c r="V690" s="90" t="str">
        <f t="shared" si="29"/>
        <v/>
      </c>
      <c r="W690" s="94" t="str">
        <f t="shared" ref="W690:W753" si="32">IF($T690&gt;$B690+2,1,"")</f>
        <v/>
      </c>
      <c r="X690" s="91"/>
      <c r="Z690" s="5"/>
      <c r="AA690"/>
      <c r="AC690" s="373"/>
      <c r="AD690" s="54">
        <v>0.47291666666674698</v>
      </c>
      <c r="AK690" s="307"/>
      <c r="AL690" s="5">
        <v>11.7</v>
      </c>
      <c r="AM690" s="5">
        <v>90</v>
      </c>
      <c r="AN690" s="5">
        <v>10.1</v>
      </c>
      <c r="AO690" s="5">
        <v>11.7</v>
      </c>
      <c r="AP690" s="5">
        <v>0</v>
      </c>
      <c r="AQ690" s="5">
        <v>2.9</v>
      </c>
      <c r="AR690" s="5">
        <v>1028</v>
      </c>
      <c r="AS690" s="5">
        <v>9860</v>
      </c>
      <c r="AT690" s="5">
        <v>0</v>
      </c>
      <c r="AU690" s="5">
        <v>0</v>
      </c>
      <c r="AV690" s="5">
        <v>2.9</v>
      </c>
      <c r="AW690" s="5">
        <v>3.4</v>
      </c>
      <c r="AX690">
        <v>232</v>
      </c>
      <c r="AY690">
        <v>1088</v>
      </c>
      <c r="AZ690">
        <v>14.2</v>
      </c>
      <c r="BA690">
        <v>13.8</v>
      </c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1">
        <f t="shared" si="31"/>
        <v>0</v>
      </c>
      <c r="U691" s="94">
        <f t="shared" si="30"/>
        <v>-3</v>
      </c>
      <c r="V691" s="90" t="str">
        <f t="shared" si="29"/>
        <v/>
      </c>
      <c r="W691" s="94" t="str">
        <f t="shared" si="32"/>
        <v/>
      </c>
      <c r="X691" s="91"/>
      <c r="Z691" s="5"/>
      <c r="AA691"/>
      <c r="AC691" s="373"/>
      <c r="AD691" s="54">
        <v>0.47361111111119197</v>
      </c>
      <c r="AK691" s="307"/>
      <c r="AL691" s="5">
        <v>11.7</v>
      </c>
      <c r="AM691" s="5">
        <v>90</v>
      </c>
      <c r="AN691" s="5">
        <v>10.1</v>
      </c>
      <c r="AO691" s="5">
        <v>11.7</v>
      </c>
      <c r="AP691" s="5">
        <v>1.8</v>
      </c>
      <c r="AQ691" s="5">
        <v>2.5</v>
      </c>
      <c r="AR691" s="5">
        <v>1028</v>
      </c>
      <c r="AS691" s="5">
        <v>7650</v>
      </c>
      <c r="AT691" s="5">
        <v>0</v>
      </c>
      <c r="AU691" s="5">
        <v>0</v>
      </c>
      <c r="AV691" s="5">
        <v>2.9</v>
      </c>
      <c r="AW691" s="5">
        <v>3.4</v>
      </c>
      <c r="AX691">
        <v>232</v>
      </c>
      <c r="AY691">
        <v>1088</v>
      </c>
      <c r="AZ691">
        <v>14.2</v>
      </c>
      <c r="BA691">
        <v>13.8</v>
      </c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1">
        <f t="shared" si="31"/>
        <v>0</v>
      </c>
      <c r="U692" s="94">
        <f t="shared" si="30"/>
        <v>-3</v>
      </c>
      <c r="V692" s="90" t="str">
        <f t="shared" si="29"/>
        <v/>
      </c>
      <c r="W692" s="94" t="str">
        <f t="shared" si="32"/>
        <v/>
      </c>
      <c r="X692" s="91"/>
      <c r="Z692" s="5"/>
      <c r="AA692"/>
      <c r="AC692" s="373"/>
      <c r="AD692" s="54">
        <v>0.47430555555563703</v>
      </c>
      <c r="AK692" s="307"/>
      <c r="AL692" s="5">
        <v>11.7</v>
      </c>
      <c r="AM692" s="5">
        <v>90</v>
      </c>
      <c r="AN692" s="5">
        <v>10.1</v>
      </c>
      <c r="AO692" s="5">
        <v>11.7</v>
      </c>
      <c r="AP692" s="5">
        <v>2.9</v>
      </c>
      <c r="AQ692" s="5">
        <v>4</v>
      </c>
      <c r="AR692" s="5">
        <v>1028</v>
      </c>
      <c r="AS692" s="5">
        <v>6880</v>
      </c>
      <c r="AT692" s="5">
        <v>0</v>
      </c>
      <c r="AU692" s="5">
        <v>0</v>
      </c>
      <c r="AV692" s="5">
        <v>2.9</v>
      </c>
      <c r="AW692" s="5">
        <v>3.4</v>
      </c>
      <c r="AX692">
        <v>232</v>
      </c>
      <c r="AY692">
        <v>1088</v>
      </c>
      <c r="AZ692">
        <v>14.2</v>
      </c>
      <c r="BA692">
        <v>13.9</v>
      </c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1">
        <f t="shared" si="31"/>
        <v>0</v>
      </c>
      <c r="U693" s="94">
        <f t="shared" si="30"/>
        <v>-3</v>
      </c>
      <c r="V693" s="90" t="str">
        <f t="shared" si="29"/>
        <v/>
      </c>
      <c r="W693" s="94" t="str">
        <f t="shared" si="32"/>
        <v/>
      </c>
      <c r="X693" s="91"/>
      <c r="Z693" s="5"/>
      <c r="AA693"/>
      <c r="AC693" s="373"/>
      <c r="AD693" s="54">
        <v>0.47500000000008202</v>
      </c>
      <c r="AK693" s="307"/>
      <c r="AL693" s="5">
        <v>11.7</v>
      </c>
      <c r="AM693" s="5">
        <v>90</v>
      </c>
      <c r="AN693" s="5">
        <v>10.1</v>
      </c>
      <c r="AO693" s="5">
        <v>11.7</v>
      </c>
      <c r="AP693" s="5">
        <v>4.3</v>
      </c>
      <c r="AQ693" s="5">
        <v>4.7</v>
      </c>
      <c r="AR693" s="5">
        <v>1028.0999999999999</v>
      </c>
      <c r="AS693" s="5">
        <v>6710</v>
      </c>
      <c r="AT693" s="5">
        <v>0</v>
      </c>
      <c r="AU693" s="5">
        <v>0</v>
      </c>
      <c r="AV693" s="5">
        <v>2.9</v>
      </c>
      <c r="AW693" s="5">
        <v>3.4</v>
      </c>
      <c r="AX693">
        <v>232</v>
      </c>
      <c r="AY693">
        <v>1088</v>
      </c>
      <c r="AZ693">
        <v>14.2</v>
      </c>
      <c r="BA693">
        <v>13.9</v>
      </c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1">
        <f t="shared" si="31"/>
        <v>0</v>
      </c>
      <c r="U694" s="94">
        <f t="shared" si="30"/>
        <v>-3</v>
      </c>
      <c r="V694" s="90" t="str">
        <f t="shared" si="29"/>
        <v/>
      </c>
      <c r="W694" s="94" t="str">
        <f t="shared" si="32"/>
        <v/>
      </c>
      <c r="X694" s="91"/>
      <c r="Z694" s="5"/>
      <c r="AA694"/>
      <c r="AC694" s="373"/>
      <c r="AD694" s="54">
        <v>0.47569444444452702</v>
      </c>
      <c r="AK694" s="307"/>
      <c r="AL694" s="5">
        <v>11.7</v>
      </c>
      <c r="AM694" s="5">
        <v>90</v>
      </c>
      <c r="AN694" s="5">
        <v>10.1</v>
      </c>
      <c r="AO694" s="5">
        <v>11.7</v>
      </c>
      <c r="AP694" s="5">
        <v>1.8</v>
      </c>
      <c r="AQ694" s="5">
        <v>3.2</v>
      </c>
      <c r="AR694" s="5">
        <v>1027.9000000000001</v>
      </c>
      <c r="AS694" s="5">
        <v>7650</v>
      </c>
      <c r="AT694" s="5">
        <v>0</v>
      </c>
      <c r="AU694" s="5">
        <v>0</v>
      </c>
      <c r="AV694" s="5">
        <v>2.9</v>
      </c>
      <c r="AW694" s="5">
        <v>3.4</v>
      </c>
      <c r="AX694">
        <v>232</v>
      </c>
      <c r="AY694">
        <v>1088</v>
      </c>
      <c r="AZ694">
        <v>14.2</v>
      </c>
      <c r="BA694">
        <v>13.8</v>
      </c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1">
        <f t="shared" si="31"/>
        <v>0</v>
      </c>
      <c r="U695" s="94">
        <f t="shared" si="30"/>
        <v>-3</v>
      </c>
      <c r="V695" s="90" t="str">
        <f t="shared" si="29"/>
        <v/>
      </c>
      <c r="W695" s="94" t="str">
        <f t="shared" si="32"/>
        <v/>
      </c>
      <c r="X695" s="91"/>
      <c r="Z695" s="5"/>
      <c r="AA695"/>
      <c r="AC695" s="373"/>
      <c r="AD695" s="54">
        <v>0.47638888888897202</v>
      </c>
      <c r="AK695" s="307"/>
      <c r="AL695" s="5">
        <v>11.7</v>
      </c>
      <c r="AM695" s="5">
        <v>89</v>
      </c>
      <c r="AN695" s="5">
        <v>9.9</v>
      </c>
      <c r="AO695" s="5">
        <v>11.7</v>
      </c>
      <c r="AP695" s="5">
        <v>0</v>
      </c>
      <c r="AQ695" s="5">
        <v>3.2</v>
      </c>
      <c r="AR695" s="5">
        <v>1028.0999999999999</v>
      </c>
      <c r="AS695" s="5">
        <v>12380</v>
      </c>
      <c r="AT695" s="5">
        <v>0</v>
      </c>
      <c r="AU695" s="5">
        <v>0</v>
      </c>
      <c r="AV695" s="5">
        <v>2.9</v>
      </c>
      <c r="AW695" s="5">
        <v>3.4</v>
      </c>
      <c r="AX695">
        <v>232</v>
      </c>
      <c r="AY695">
        <v>1088</v>
      </c>
      <c r="AZ695">
        <v>14.2</v>
      </c>
      <c r="BA695">
        <v>13.9</v>
      </c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1">
        <f t="shared" si="31"/>
        <v>0</v>
      </c>
      <c r="U696" s="94">
        <f t="shared" si="30"/>
        <v>-3</v>
      </c>
      <c r="V696" s="90" t="str">
        <f t="shared" si="29"/>
        <v/>
      </c>
      <c r="W696" s="94" t="str">
        <f t="shared" si="32"/>
        <v/>
      </c>
      <c r="X696" s="91"/>
      <c r="Z696" s="5"/>
      <c r="AA696"/>
      <c r="AC696" s="373"/>
      <c r="AD696" s="54">
        <v>0.47708333333341701</v>
      </c>
      <c r="AK696" s="307"/>
      <c r="AL696" s="5">
        <v>11.7</v>
      </c>
      <c r="AM696" s="5">
        <v>89</v>
      </c>
      <c r="AN696" s="5">
        <v>9.9</v>
      </c>
      <c r="AO696" s="5">
        <v>11.7</v>
      </c>
      <c r="AP696" s="5">
        <v>0</v>
      </c>
      <c r="AQ696" s="5">
        <v>4.3</v>
      </c>
      <c r="AR696" s="5">
        <v>1028</v>
      </c>
      <c r="AS696" s="5">
        <v>17370</v>
      </c>
      <c r="AT696" s="5">
        <v>1</v>
      </c>
      <c r="AU696" s="5">
        <v>0</v>
      </c>
      <c r="AV696" s="5">
        <v>2.9</v>
      </c>
      <c r="AW696" s="5">
        <v>3.4</v>
      </c>
      <c r="AX696">
        <v>232</v>
      </c>
      <c r="AY696">
        <v>1088</v>
      </c>
      <c r="AZ696">
        <v>14.2</v>
      </c>
      <c r="BA696">
        <v>13.9</v>
      </c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1">
        <f t="shared" si="31"/>
        <v>0</v>
      </c>
      <c r="U697" s="94">
        <f t="shared" si="30"/>
        <v>-3</v>
      </c>
      <c r="V697" s="90" t="str">
        <f t="shared" si="29"/>
        <v/>
      </c>
      <c r="W697" s="94" t="str">
        <f t="shared" si="32"/>
        <v/>
      </c>
      <c r="X697" s="91"/>
      <c r="Z697" s="5"/>
      <c r="AA697"/>
      <c r="AC697" s="373"/>
      <c r="AD697" s="54">
        <v>0.47777777777786201</v>
      </c>
      <c r="AK697" s="307"/>
      <c r="AL697" s="5">
        <v>11.8</v>
      </c>
      <c r="AM697" s="5">
        <v>89</v>
      </c>
      <c r="AN697" s="5">
        <v>10</v>
      </c>
      <c r="AO697" s="5">
        <v>11.8</v>
      </c>
      <c r="AP697" s="5">
        <v>4.3</v>
      </c>
      <c r="AQ697" s="5">
        <v>5</v>
      </c>
      <c r="AR697" s="5">
        <v>1028.0999999999999</v>
      </c>
      <c r="AS697" s="5">
        <v>18030</v>
      </c>
      <c r="AT697" s="5">
        <v>1</v>
      </c>
      <c r="AU697" s="5">
        <v>0</v>
      </c>
      <c r="AV697" s="5">
        <v>2.9</v>
      </c>
      <c r="AW697" s="5">
        <v>3.4</v>
      </c>
      <c r="AX697">
        <v>232</v>
      </c>
      <c r="AY697">
        <v>1088</v>
      </c>
      <c r="AZ697">
        <v>14.3</v>
      </c>
      <c r="BA697">
        <v>13.9</v>
      </c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1">
        <f t="shared" si="31"/>
        <v>0</v>
      </c>
      <c r="U698" s="94">
        <f t="shared" si="30"/>
        <v>-3</v>
      </c>
      <c r="V698" s="90" t="str">
        <f t="shared" si="29"/>
        <v/>
      </c>
      <c r="W698" s="94" t="str">
        <f t="shared" si="32"/>
        <v/>
      </c>
      <c r="X698" s="91"/>
      <c r="Z698" s="5"/>
      <c r="AA698"/>
      <c r="AC698" s="373"/>
      <c r="AD698" s="54">
        <v>0.47847222222230701</v>
      </c>
      <c r="AK698" s="307"/>
      <c r="AL698" s="5">
        <v>11.8</v>
      </c>
      <c r="AM698" s="5">
        <v>89</v>
      </c>
      <c r="AN698" s="5">
        <v>10</v>
      </c>
      <c r="AO698" s="5">
        <v>11.8</v>
      </c>
      <c r="AP698" s="5">
        <v>3.6</v>
      </c>
      <c r="AQ698" s="5">
        <v>5</v>
      </c>
      <c r="AR698" s="5">
        <v>1028.0999999999999</v>
      </c>
      <c r="AS698" s="5">
        <v>16130</v>
      </c>
      <c r="AT698" s="5">
        <v>1</v>
      </c>
      <c r="AU698" s="5">
        <v>0</v>
      </c>
      <c r="AV698" s="5">
        <v>2.9</v>
      </c>
      <c r="AW698" s="5">
        <v>3.4</v>
      </c>
      <c r="AX698">
        <v>232</v>
      </c>
      <c r="AY698">
        <v>1088</v>
      </c>
      <c r="AZ698">
        <v>14.3</v>
      </c>
      <c r="BA698">
        <v>13.9</v>
      </c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1">
        <f t="shared" si="31"/>
        <v>0</v>
      </c>
      <c r="U699" s="94">
        <f t="shared" si="30"/>
        <v>-3</v>
      </c>
      <c r="V699" s="90" t="str">
        <f t="shared" si="29"/>
        <v/>
      </c>
      <c r="W699" s="94" t="str">
        <f t="shared" si="32"/>
        <v/>
      </c>
      <c r="X699" s="91"/>
      <c r="Z699" s="5"/>
      <c r="AA699"/>
      <c r="AC699" s="373"/>
      <c r="AD699" s="54">
        <v>0.47916666666675201</v>
      </c>
      <c r="AK699" s="307"/>
      <c r="AL699" s="5">
        <v>11.8</v>
      </c>
      <c r="AM699" s="5">
        <v>90</v>
      </c>
      <c r="AN699" s="5">
        <v>10.199999999999999</v>
      </c>
      <c r="AO699" s="5">
        <v>11.8</v>
      </c>
      <c r="AP699" s="5">
        <v>0</v>
      </c>
      <c r="AQ699" s="5">
        <v>0</v>
      </c>
      <c r="AR699" s="5">
        <v>1028</v>
      </c>
      <c r="AS699" s="5">
        <v>14240</v>
      </c>
      <c r="AT699" s="5">
        <v>1</v>
      </c>
      <c r="AU699" s="5">
        <v>0</v>
      </c>
      <c r="AV699" s="5">
        <v>2.9</v>
      </c>
      <c r="AW699" s="5">
        <v>3.4</v>
      </c>
      <c r="AX699">
        <v>232</v>
      </c>
      <c r="AY699">
        <v>1088</v>
      </c>
      <c r="AZ699">
        <v>14.5</v>
      </c>
      <c r="BA699">
        <v>14</v>
      </c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1">
        <f t="shared" si="31"/>
        <v>0</v>
      </c>
      <c r="U700" s="94">
        <f t="shared" si="30"/>
        <v>-3</v>
      </c>
      <c r="V700" s="90" t="str">
        <f t="shared" si="29"/>
        <v/>
      </c>
      <c r="W700" s="94" t="str">
        <f t="shared" si="32"/>
        <v/>
      </c>
      <c r="X700" s="91"/>
      <c r="Z700" s="5"/>
      <c r="AA700"/>
      <c r="AC700" s="373"/>
      <c r="AD700" s="54">
        <v>0.479861111111197</v>
      </c>
      <c r="AK700" s="307"/>
      <c r="AL700" s="5">
        <v>11.9</v>
      </c>
      <c r="AM700" s="5">
        <v>89</v>
      </c>
      <c r="AN700" s="5">
        <v>10.1</v>
      </c>
      <c r="AO700" s="5">
        <v>11.9</v>
      </c>
      <c r="AP700" s="5">
        <v>0</v>
      </c>
      <c r="AQ700" s="5">
        <v>1.8</v>
      </c>
      <c r="AR700" s="5">
        <v>1027.8</v>
      </c>
      <c r="AS700" s="5">
        <v>15100</v>
      </c>
      <c r="AT700" s="5">
        <v>1</v>
      </c>
      <c r="AU700" s="5">
        <v>0</v>
      </c>
      <c r="AV700" s="5">
        <v>2.9</v>
      </c>
      <c r="AW700" s="5">
        <v>3.4</v>
      </c>
      <c r="AX700">
        <v>232</v>
      </c>
      <c r="AY700">
        <v>1088</v>
      </c>
      <c r="AZ700">
        <v>14.8</v>
      </c>
      <c r="BA700">
        <v>14.1</v>
      </c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1">
        <f t="shared" si="31"/>
        <v>0</v>
      </c>
      <c r="U701" s="94">
        <f t="shared" si="30"/>
        <v>-3</v>
      </c>
      <c r="V701" s="90" t="str">
        <f t="shared" si="29"/>
        <v/>
      </c>
      <c r="W701" s="94" t="str">
        <f t="shared" si="32"/>
        <v/>
      </c>
      <c r="X701" s="91"/>
      <c r="Z701" s="5"/>
      <c r="AA701"/>
      <c r="AC701" s="373"/>
      <c r="AD701" s="54">
        <v>0.480555555555642</v>
      </c>
      <c r="AK701" s="307"/>
      <c r="AL701" s="5">
        <v>12</v>
      </c>
      <c r="AM701" s="5">
        <v>89</v>
      </c>
      <c r="AN701" s="5">
        <v>10.199999999999999</v>
      </c>
      <c r="AO701" s="5">
        <v>12</v>
      </c>
      <c r="AP701" s="5">
        <v>3.2</v>
      </c>
      <c r="AQ701" s="5">
        <v>4.7</v>
      </c>
      <c r="AR701" s="5">
        <v>1027.9000000000001</v>
      </c>
      <c r="AS701" s="5">
        <v>17600</v>
      </c>
      <c r="AT701" s="5">
        <v>1</v>
      </c>
      <c r="AU701" s="5">
        <v>0</v>
      </c>
      <c r="AV701" s="5">
        <v>2.9</v>
      </c>
      <c r="AW701" s="5">
        <v>3.4</v>
      </c>
      <c r="AX701">
        <v>232</v>
      </c>
      <c r="AY701">
        <v>1088</v>
      </c>
      <c r="AZ701">
        <v>15</v>
      </c>
      <c r="BA701">
        <v>14.3</v>
      </c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1">
        <f t="shared" si="31"/>
        <v>0</v>
      </c>
      <c r="U702" s="94">
        <f t="shared" si="30"/>
        <v>-3</v>
      </c>
      <c r="V702" s="90" t="str">
        <f t="shared" si="29"/>
        <v/>
      </c>
      <c r="W702" s="94" t="str">
        <f t="shared" si="32"/>
        <v/>
      </c>
      <c r="X702" s="91"/>
      <c r="Z702" s="5"/>
      <c r="AA702"/>
      <c r="AC702" s="373"/>
      <c r="AD702" s="54">
        <v>0.481250000000087</v>
      </c>
      <c r="AK702" s="307"/>
      <c r="AL702" s="5">
        <v>11.9</v>
      </c>
      <c r="AM702" s="5">
        <v>89</v>
      </c>
      <c r="AN702" s="5">
        <v>10.1</v>
      </c>
      <c r="AO702" s="5">
        <v>11.9</v>
      </c>
      <c r="AP702" s="5">
        <v>0</v>
      </c>
      <c r="AQ702" s="5">
        <v>0</v>
      </c>
      <c r="AR702" s="5">
        <v>1028</v>
      </c>
      <c r="AS702" s="5">
        <v>18910</v>
      </c>
      <c r="AT702" s="5">
        <v>1</v>
      </c>
      <c r="AU702" s="5">
        <v>0</v>
      </c>
      <c r="AV702" s="5">
        <v>2.9</v>
      </c>
      <c r="AW702" s="5">
        <v>3.4</v>
      </c>
      <c r="AX702">
        <v>232</v>
      </c>
      <c r="AY702">
        <v>1088</v>
      </c>
      <c r="AZ702">
        <v>15.3</v>
      </c>
      <c r="BA702">
        <v>14.4</v>
      </c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1">
        <f t="shared" si="31"/>
        <v>0</v>
      </c>
      <c r="U703" s="94">
        <f t="shared" si="30"/>
        <v>-3</v>
      </c>
      <c r="V703" s="90" t="str">
        <f t="shared" si="29"/>
        <v/>
      </c>
      <c r="W703" s="94" t="str">
        <f t="shared" si="32"/>
        <v/>
      </c>
      <c r="X703" s="91"/>
      <c r="Z703" s="5"/>
      <c r="AA703"/>
      <c r="AC703" s="373"/>
      <c r="AD703" s="54">
        <v>0.48194444444453199</v>
      </c>
      <c r="AK703" s="307"/>
      <c r="AL703" s="5">
        <v>12.1</v>
      </c>
      <c r="AM703" s="5">
        <v>88</v>
      </c>
      <c r="AN703" s="5">
        <v>10.1</v>
      </c>
      <c r="AO703" s="5">
        <v>12.1</v>
      </c>
      <c r="AP703" s="5">
        <v>2.2000000000000002</v>
      </c>
      <c r="AQ703" s="5">
        <v>2.5</v>
      </c>
      <c r="AR703" s="5">
        <v>1027.8</v>
      </c>
      <c r="AS703" s="5">
        <v>24600</v>
      </c>
      <c r="AT703" s="5">
        <v>1</v>
      </c>
      <c r="AU703" s="5">
        <v>0</v>
      </c>
      <c r="AV703" s="5">
        <v>2.9</v>
      </c>
      <c r="AW703" s="5">
        <v>3.4</v>
      </c>
      <c r="AX703">
        <v>232</v>
      </c>
      <c r="AY703">
        <v>1088</v>
      </c>
      <c r="AZ703">
        <v>15.6</v>
      </c>
      <c r="BA703">
        <v>14.6</v>
      </c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1">
        <f t="shared" si="31"/>
        <v>0</v>
      </c>
      <c r="U704" s="94">
        <f t="shared" si="30"/>
        <v>-3</v>
      </c>
      <c r="V704" s="90" t="str">
        <f t="shared" si="29"/>
        <v/>
      </c>
      <c r="W704" s="94" t="str">
        <f t="shared" si="32"/>
        <v/>
      </c>
      <c r="X704" s="91"/>
      <c r="Z704" s="5"/>
      <c r="AA704"/>
      <c r="AC704" s="373"/>
      <c r="AD704" s="54">
        <v>0.48263888888897699</v>
      </c>
      <c r="AK704" s="307"/>
      <c r="AL704" s="5">
        <v>12.2</v>
      </c>
      <c r="AM704" s="5">
        <v>88</v>
      </c>
      <c r="AN704" s="5">
        <v>10.199999999999999</v>
      </c>
      <c r="AO704" s="5">
        <v>12.2</v>
      </c>
      <c r="AP704" s="5">
        <v>1.8</v>
      </c>
      <c r="AQ704" s="5">
        <v>2.9</v>
      </c>
      <c r="AR704" s="5">
        <v>1027.5999999999999</v>
      </c>
      <c r="AS704" s="5">
        <v>22690</v>
      </c>
      <c r="AT704" s="5">
        <v>1</v>
      </c>
      <c r="AU704" s="5">
        <v>0</v>
      </c>
      <c r="AV704" s="5">
        <v>2.9</v>
      </c>
      <c r="AW704" s="5">
        <v>3.4</v>
      </c>
      <c r="AX704">
        <v>232</v>
      </c>
      <c r="AY704">
        <v>1088</v>
      </c>
      <c r="AZ704">
        <v>15.9</v>
      </c>
      <c r="BA704">
        <v>14.8</v>
      </c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1">
        <f t="shared" si="31"/>
        <v>0</v>
      </c>
      <c r="U705" s="94">
        <f t="shared" si="30"/>
        <v>-3</v>
      </c>
      <c r="V705" s="90" t="str">
        <f t="shared" si="29"/>
        <v/>
      </c>
      <c r="W705" s="94" t="str">
        <f t="shared" si="32"/>
        <v/>
      </c>
      <c r="X705" s="91"/>
      <c r="Z705" s="5"/>
      <c r="AA705"/>
      <c r="AC705" s="373"/>
      <c r="AD705" s="54">
        <v>0.48333333333342199</v>
      </c>
      <c r="AK705" s="307"/>
      <c r="AL705" s="5">
        <v>12.3</v>
      </c>
      <c r="AM705" s="5">
        <v>87</v>
      </c>
      <c r="AN705" s="5">
        <v>10.199999999999999</v>
      </c>
      <c r="AO705" s="5">
        <v>12.3</v>
      </c>
      <c r="AP705" s="5">
        <v>0</v>
      </c>
      <c r="AQ705" s="5">
        <v>2.9</v>
      </c>
      <c r="AR705" s="5">
        <v>1027.9000000000001</v>
      </c>
      <c r="AS705" s="5">
        <v>15760</v>
      </c>
      <c r="AT705" s="5">
        <v>1</v>
      </c>
      <c r="AU705" s="5">
        <v>0</v>
      </c>
      <c r="AV705" s="5">
        <v>2.9</v>
      </c>
      <c r="AW705" s="5">
        <v>3.4</v>
      </c>
      <c r="AX705">
        <v>232</v>
      </c>
      <c r="AY705">
        <v>1088</v>
      </c>
      <c r="AZ705">
        <v>16.600000000000001</v>
      </c>
      <c r="BA705">
        <v>15</v>
      </c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1">
        <f t="shared" si="31"/>
        <v>0</v>
      </c>
      <c r="U706" s="94">
        <f t="shared" si="30"/>
        <v>-3</v>
      </c>
      <c r="V706" s="90" t="str">
        <f t="shared" si="29"/>
        <v/>
      </c>
      <c r="W706" s="94" t="str">
        <f t="shared" si="32"/>
        <v/>
      </c>
      <c r="X706" s="91"/>
      <c r="Z706" s="5"/>
      <c r="AA706"/>
      <c r="AC706" s="373"/>
      <c r="AD706" s="54">
        <v>0.48402777777786699</v>
      </c>
      <c r="AK706" s="307"/>
      <c r="AL706" s="5">
        <v>12.2</v>
      </c>
      <c r="AM706" s="5">
        <v>87</v>
      </c>
      <c r="AN706" s="5">
        <v>10.1</v>
      </c>
      <c r="AO706" s="5">
        <v>12.2</v>
      </c>
      <c r="AP706" s="5">
        <v>4.7</v>
      </c>
      <c r="AQ706" s="5">
        <v>5</v>
      </c>
      <c r="AR706" s="5">
        <v>1027.9000000000001</v>
      </c>
      <c r="AS706" s="5">
        <v>14080</v>
      </c>
      <c r="AT706" s="5">
        <v>1</v>
      </c>
      <c r="AU706" s="5">
        <v>0</v>
      </c>
      <c r="AV706" s="5">
        <v>2.9</v>
      </c>
      <c r="AW706" s="5">
        <v>3.4</v>
      </c>
      <c r="AX706">
        <v>232</v>
      </c>
      <c r="AY706">
        <v>1088</v>
      </c>
      <c r="AZ706">
        <v>17.399999999999999</v>
      </c>
      <c r="BA706">
        <v>15.1</v>
      </c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1">
        <f t="shared" si="31"/>
        <v>0</v>
      </c>
      <c r="U707" s="94">
        <f t="shared" si="30"/>
        <v>-3</v>
      </c>
      <c r="V707" s="90" t="str">
        <f t="shared" si="29"/>
        <v/>
      </c>
      <c r="W707" s="94" t="str">
        <f t="shared" si="32"/>
        <v/>
      </c>
      <c r="X707" s="91"/>
      <c r="Z707" s="5"/>
      <c r="AA707"/>
      <c r="AC707" s="373"/>
      <c r="AD707" s="54">
        <v>0.48472222222231198</v>
      </c>
      <c r="AK707" s="307"/>
      <c r="AL707" s="5">
        <v>12.1</v>
      </c>
      <c r="AM707" s="5">
        <v>86</v>
      </c>
      <c r="AN707" s="5">
        <v>9.8000000000000007</v>
      </c>
      <c r="AO707" s="5">
        <v>12.1</v>
      </c>
      <c r="AP707" s="5">
        <v>3.6</v>
      </c>
      <c r="AQ707" s="5">
        <v>6.1</v>
      </c>
      <c r="AR707" s="5">
        <v>1027.9000000000001</v>
      </c>
      <c r="AS707" s="5">
        <v>13080</v>
      </c>
      <c r="AT707" s="5">
        <v>0</v>
      </c>
      <c r="AU707" s="5">
        <v>0</v>
      </c>
      <c r="AV707" s="5">
        <v>2.9</v>
      </c>
      <c r="AW707" s="5">
        <v>3.4</v>
      </c>
      <c r="AX707">
        <v>232</v>
      </c>
      <c r="AY707">
        <v>1088</v>
      </c>
      <c r="AZ707">
        <v>18.100000000000001</v>
      </c>
      <c r="BA707">
        <v>15.2</v>
      </c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1">
        <f t="shared" si="31"/>
        <v>0</v>
      </c>
      <c r="U708" s="94">
        <f t="shared" si="30"/>
        <v>-3</v>
      </c>
      <c r="V708" s="90" t="str">
        <f t="shared" si="29"/>
        <v/>
      </c>
      <c r="W708" s="94" t="str">
        <f t="shared" si="32"/>
        <v/>
      </c>
      <c r="X708" s="91"/>
      <c r="Z708" s="5"/>
      <c r="AA708"/>
      <c r="AC708" s="373"/>
      <c r="AD708" s="54">
        <v>0.48541666666675698</v>
      </c>
      <c r="AK708" s="307"/>
      <c r="AL708" s="5">
        <v>12.1</v>
      </c>
      <c r="AM708" s="5">
        <v>87</v>
      </c>
      <c r="AN708" s="5">
        <v>10</v>
      </c>
      <c r="AO708" s="5">
        <v>12.1</v>
      </c>
      <c r="AP708" s="5">
        <v>0</v>
      </c>
      <c r="AQ708" s="5">
        <v>1.8</v>
      </c>
      <c r="AR708" s="5">
        <v>1027.8</v>
      </c>
      <c r="AS708" s="5">
        <v>13660</v>
      </c>
      <c r="AT708" s="5">
        <v>1</v>
      </c>
      <c r="AU708" s="5">
        <v>0</v>
      </c>
      <c r="AV708" s="5">
        <v>2.9</v>
      </c>
      <c r="AW708" s="5">
        <v>3.4</v>
      </c>
      <c r="AX708">
        <v>232</v>
      </c>
      <c r="AY708">
        <v>1088</v>
      </c>
      <c r="AZ708">
        <v>18.5</v>
      </c>
      <c r="BA708">
        <v>15.4</v>
      </c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1">
        <f t="shared" si="31"/>
        <v>0</v>
      </c>
      <c r="U709" s="94">
        <f t="shared" si="30"/>
        <v>-3</v>
      </c>
      <c r="V709" s="90" t="str">
        <f t="shared" si="29"/>
        <v/>
      </c>
      <c r="W709" s="94" t="str">
        <f t="shared" si="32"/>
        <v/>
      </c>
      <c r="X709" s="91"/>
      <c r="Z709" s="5"/>
      <c r="AA709"/>
      <c r="AC709" s="373"/>
      <c r="AD709" s="54">
        <v>0.48611111111120198</v>
      </c>
      <c r="AK709" s="307"/>
      <c r="AL709" s="5">
        <v>12.2</v>
      </c>
      <c r="AM709" s="5">
        <v>88</v>
      </c>
      <c r="AN709" s="5">
        <v>10.199999999999999</v>
      </c>
      <c r="AO709" s="5">
        <v>12.2</v>
      </c>
      <c r="AP709" s="5">
        <v>2.2000000000000002</v>
      </c>
      <c r="AQ709" s="5">
        <v>2.5</v>
      </c>
      <c r="AR709" s="5">
        <v>1028</v>
      </c>
      <c r="AS709" s="5">
        <v>15220</v>
      </c>
      <c r="AT709" s="5">
        <v>1</v>
      </c>
      <c r="AU709" s="5">
        <v>0</v>
      </c>
      <c r="AV709" s="5">
        <v>2.9</v>
      </c>
      <c r="AW709" s="5">
        <v>3.4</v>
      </c>
      <c r="AX709">
        <v>232</v>
      </c>
      <c r="AY709">
        <v>1088</v>
      </c>
      <c r="AZ709">
        <v>18.600000000000001</v>
      </c>
      <c r="BA709">
        <v>15.4</v>
      </c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1">
        <f t="shared" si="31"/>
        <v>0</v>
      </c>
      <c r="U710" s="94">
        <f t="shared" si="30"/>
        <v>-3</v>
      </c>
      <c r="V710" s="90" t="str">
        <f t="shared" si="29"/>
        <v/>
      </c>
      <c r="W710" s="94" t="str">
        <f t="shared" si="32"/>
        <v/>
      </c>
      <c r="X710" s="91"/>
      <c r="Z710" s="5"/>
      <c r="AA710"/>
      <c r="AC710" s="373"/>
      <c r="AD710" s="54">
        <v>0.48680555555564697</v>
      </c>
      <c r="AK710" s="307"/>
      <c r="AL710" s="5">
        <v>12.2</v>
      </c>
      <c r="AM710" s="5">
        <v>88</v>
      </c>
      <c r="AN710" s="5">
        <v>10.199999999999999</v>
      </c>
      <c r="AO710" s="5">
        <v>12.2</v>
      </c>
      <c r="AP710" s="5">
        <v>0</v>
      </c>
      <c r="AQ710" s="5">
        <v>1.8</v>
      </c>
      <c r="AR710" s="5">
        <v>1027.8</v>
      </c>
      <c r="AS710" s="5">
        <v>16200</v>
      </c>
      <c r="AT710" s="5">
        <v>1</v>
      </c>
      <c r="AU710" s="5">
        <v>0</v>
      </c>
      <c r="AV710" s="5">
        <v>2.9</v>
      </c>
      <c r="AW710" s="5">
        <v>3.4</v>
      </c>
      <c r="AX710">
        <v>232</v>
      </c>
      <c r="AY710">
        <v>1088</v>
      </c>
      <c r="AZ710">
        <v>18.600000000000001</v>
      </c>
      <c r="BA710">
        <v>15.5</v>
      </c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1">
        <f t="shared" si="31"/>
        <v>0</v>
      </c>
      <c r="U711" s="94">
        <f t="shared" si="30"/>
        <v>-3</v>
      </c>
      <c r="V711" s="90" t="str">
        <f t="shared" si="29"/>
        <v/>
      </c>
      <c r="W711" s="94" t="str">
        <f t="shared" si="32"/>
        <v/>
      </c>
      <c r="X711" s="91"/>
      <c r="Z711" s="5"/>
      <c r="AA711"/>
      <c r="AC711" s="373"/>
      <c r="AD711" s="54">
        <v>0.48750000000009203</v>
      </c>
      <c r="AK711" s="307"/>
      <c r="AL711" s="5">
        <v>12.2</v>
      </c>
      <c r="AM711" s="5">
        <v>87</v>
      </c>
      <c r="AN711" s="5">
        <v>10.1</v>
      </c>
      <c r="AO711" s="5">
        <v>12.2</v>
      </c>
      <c r="AP711" s="5">
        <v>2.2000000000000002</v>
      </c>
      <c r="AQ711" s="5">
        <v>3.2</v>
      </c>
      <c r="AR711" s="5">
        <v>1027.9000000000001</v>
      </c>
      <c r="AS711" s="5">
        <v>16740</v>
      </c>
      <c r="AT711" s="5">
        <v>1</v>
      </c>
      <c r="AU711" s="5">
        <v>0</v>
      </c>
      <c r="AV711" s="5">
        <v>2.9</v>
      </c>
      <c r="AW711" s="5">
        <v>3.4</v>
      </c>
      <c r="AX711">
        <v>232</v>
      </c>
      <c r="AY711">
        <v>1088</v>
      </c>
      <c r="AZ711">
        <v>18.600000000000001</v>
      </c>
      <c r="BA711">
        <v>15.6</v>
      </c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1">
        <f t="shared" si="31"/>
        <v>0</v>
      </c>
      <c r="U712" s="94">
        <f t="shared" si="30"/>
        <v>-3</v>
      </c>
      <c r="V712" s="90" t="str">
        <f t="shared" si="29"/>
        <v/>
      </c>
      <c r="W712" s="94" t="str">
        <f t="shared" si="32"/>
        <v/>
      </c>
      <c r="X712" s="91"/>
      <c r="Z712" s="5"/>
      <c r="AA712"/>
      <c r="AC712" s="373"/>
      <c r="AD712" s="54">
        <v>0.48819444444453702</v>
      </c>
      <c r="AK712" s="307"/>
      <c r="AL712" s="5">
        <v>12.3</v>
      </c>
      <c r="AM712" s="5">
        <v>87</v>
      </c>
      <c r="AN712" s="5">
        <v>10.199999999999999</v>
      </c>
      <c r="AO712" s="5">
        <v>12.3</v>
      </c>
      <c r="AP712" s="5">
        <v>3.2</v>
      </c>
      <c r="AQ712" s="5">
        <v>3.6</v>
      </c>
      <c r="AR712" s="5">
        <v>1028</v>
      </c>
      <c r="AS712" s="5">
        <v>17050</v>
      </c>
      <c r="AT712" s="5">
        <v>1</v>
      </c>
      <c r="AU712" s="5">
        <v>0</v>
      </c>
      <c r="AV712" s="5">
        <v>2.9</v>
      </c>
      <c r="AW712" s="5">
        <v>3.4</v>
      </c>
      <c r="AX712">
        <v>232</v>
      </c>
      <c r="AY712">
        <v>1088</v>
      </c>
      <c r="AZ712">
        <v>18.600000000000001</v>
      </c>
      <c r="BA712">
        <v>15.6</v>
      </c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1">
        <f t="shared" si="31"/>
        <v>0</v>
      </c>
      <c r="U713" s="94">
        <f t="shared" si="30"/>
        <v>-3</v>
      </c>
      <c r="V713" s="90" t="str">
        <f t="shared" si="29"/>
        <v/>
      </c>
      <c r="W713" s="94" t="str">
        <f t="shared" si="32"/>
        <v/>
      </c>
      <c r="X713" s="91"/>
      <c r="Z713" s="5"/>
      <c r="AA713"/>
      <c r="AC713" s="373"/>
      <c r="AD713" s="54">
        <v>0.48888888888898202</v>
      </c>
      <c r="AK713" s="307"/>
      <c r="AL713" s="5">
        <v>12.3</v>
      </c>
      <c r="AM713" s="5">
        <v>87</v>
      </c>
      <c r="AN713" s="5">
        <v>10.199999999999999</v>
      </c>
      <c r="AO713" s="5">
        <v>12.3</v>
      </c>
      <c r="AP713" s="5">
        <v>1.8</v>
      </c>
      <c r="AQ713" s="5">
        <v>2.9</v>
      </c>
      <c r="AR713" s="5">
        <v>1028.0999999999999</v>
      </c>
      <c r="AS713" s="5">
        <v>15800</v>
      </c>
      <c r="AT713" s="5">
        <v>1</v>
      </c>
      <c r="AU713" s="5">
        <v>0</v>
      </c>
      <c r="AV713" s="5">
        <v>2.9</v>
      </c>
      <c r="AW713" s="5">
        <v>3.4</v>
      </c>
      <c r="AX713">
        <v>232</v>
      </c>
      <c r="AY713">
        <v>1088</v>
      </c>
      <c r="AZ713">
        <v>18.600000000000001</v>
      </c>
      <c r="BA713">
        <v>15.7</v>
      </c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1">
        <f t="shared" si="31"/>
        <v>0</v>
      </c>
      <c r="U714" s="94">
        <f t="shared" si="30"/>
        <v>-3</v>
      </c>
      <c r="V714" s="90" t="str">
        <f t="shared" si="29"/>
        <v/>
      </c>
      <c r="W714" s="94" t="str">
        <f t="shared" si="32"/>
        <v/>
      </c>
      <c r="X714" s="91"/>
      <c r="Z714" s="5"/>
      <c r="AA714"/>
      <c r="AC714" s="373"/>
      <c r="AD714" s="54">
        <v>0.48958333333342702</v>
      </c>
      <c r="AK714" s="307"/>
      <c r="AL714" s="5">
        <v>12.3</v>
      </c>
      <c r="AM714" s="5">
        <v>87</v>
      </c>
      <c r="AN714" s="5">
        <v>10.199999999999999</v>
      </c>
      <c r="AO714" s="5">
        <v>12.3</v>
      </c>
      <c r="AP714" s="5">
        <v>0</v>
      </c>
      <c r="AQ714" s="5">
        <v>2.5</v>
      </c>
      <c r="AR714" s="5">
        <v>1027.9000000000001</v>
      </c>
      <c r="AS714" s="5">
        <v>14040</v>
      </c>
      <c r="AT714" s="5">
        <v>1</v>
      </c>
      <c r="AU714" s="5">
        <v>0</v>
      </c>
      <c r="AV714" s="5">
        <v>2.9</v>
      </c>
      <c r="AW714" s="5">
        <v>3.4</v>
      </c>
      <c r="AX714">
        <v>232</v>
      </c>
      <c r="AY714">
        <v>1088</v>
      </c>
      <c r="AZ714">
        <v>18.600000000000001</v>
      </c>
      <c r="BA714">
        <v>15.8</v>
      </c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1">
        <f t="shared" si="31"/>
        <v>0</v>
      </c>
      <c r="U715" s="94">
        <f t="shared" si="30"/>
        <v>-3</v>
      </c>
      <c r="V715" s="90" t="str">
        <f t="shared" ref="V715:V778" si="33">IF($K715&gt;0,1,"")</f>
        <v/>
      </c>
      <c r="W715" s="94" t="str">
        <f t="shared" si="32"/>
        <v/>
      </c>
      <c r="X715" s="91"/>
      <c r="Z715" s="5"/>
      <c r="AA715"/>
      <c r="AC715" s="373"/>
      <c r="AD715" s="54">
        <v>0.49027777777787201</v>
      </c>
      <c r="AK715" s="307"/>
      <c r="AL715" s="5">
        <v>12.3</v>
      </c>
      <c r="AM715" s="5">
        <v>88</v>
      </c>
      <c r="AN715" s="5">
        <v>10.3</v>
      </c>
      <c r="AO715" s="5">
        <v>12.3</v>
      </c>
      <c r="AP715" s="5">
        <v>0</v>
      </c>
      <c r="AQ715" s="5">
        <v>3.2</v>
      </c>
      <c r="AR715" s="5">
        <v>1028.3</v>
      </c>
      <c r="AS715" s="5">
        <v>11410</v>
      </c>
      <c r="AT715" s="5">
        <v>0</v>
      </c>
      <c r="AU715" s="5">
        <v>0</v>
      </c>
      <c r="AV715" s="5">
        <v>2.9</v>
      </c>
      <c r="AW715" s="5">
        <v>3.4</v>
      </c>
      <c r="AX715">
        <v>232</v>
      </c>
      <c r="AY715">
        <v>1088</v>
      </c>
      <c r="AZ715">
        <v>18.5</v>
      </c>
      <c r="BA715">
        <v>15.9</v>
      </c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1">
        <f t="shared" si="31"/>
        <v>0</v>
      </c>
      <c r="U716" s="94">
        <f t="shared" si="30"/>
        <v>-3</v>
      </c>
      <c r="V716" s="90" t="str">
        <f t="shared" si="33"/>
        <v/>
      </c>
      <c r="W716" s="94" t="str">
        <f t="shared" si="32"/>
        <v/>
      </c>
      <c r="X716" s="91"/>
      <c r="Z716" s="5"/>
      <c r="AA716"/>
      <c r="AC716" s="373"/>
      <c r="AD716" s="54">
        <v>0.49097222222231701</v>
      </c>
      <c r="AK716" s="307"/>
      <c r="AL716" s="5">
        <v>12.3</v>
      </c>
      <c r="AM716" s="5">
        <v>88</v>
      </c>
      <c r="AN716" s="5">
        <v>10.3</v>
      </c>
      <c r="AO716" s="5">
        <v>12.3</v>
      </c>
      <c r="AP716" s="5">
        <v>2.2000000000000002</v>
      </c>
      <c r="AQ716" s="5">
        <v>3.6</v>
      </c>
      <c r="AR716" s="5">
        <v>1028.0999999999999</v>
      </c>
      <c r="AS716" s="5">
        <v>8830</v>
      </c>
      <c r="AT716" s="5">
        <v>0</v>
      </c>
      <c r="AU716" s="5">
        <v>0</v>
      </c>
      <c r="AV716" s="5">
        <v>2.9</v>
      </c>
      <c r="AW716" s="5">
        <v>3.4</v>
      </c>
      <c r="AX716">
        <v>232</v>
      </c>
      <c r="AY716">
        <v>1088</v>
      </c>
      <c r="AZ716">
        <v>18.5</v>
      </c>
      <c r="BA716">
        <v>16</v>
      </c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1">
        <f t="shared" si="31"/>
        <v>0</v>
      </c>
      <c r="U717" s="94">
        <f t="shared" si="30"/>
        <v>-3</v>
      </c>
      <c r="V717" s="90" t="str">
        <f t="shared" si="33"/>
        <v/>
      </c>
      <c r="W717" s="94" t="str">
        <f t="shared" si="32"/>
        <v/>
      </c>
      <c r="X717" s="91"/>
      <c r="Z717" s="5"/>
      <c r="AA717"/>
      <c r="AC717" s="373"/>
      <c r="AD717" s="54">
        <v>0.49166666666676101</v>
      </c>
      <c r="AK717" s="307"/>
      <c r="AL717" s="5">
        <v>12.3</v>
      </c>
      <c r="AM717" s="5">
        <v>87</v>
      </c>
      <c r="AN717" s="5">
        <v>10.199999999999999</v>
      </c>
      <c r="AO717" s="5">
        <v>12.3</v>
      </c>
      <c r="AP717" s="5">
        <v>1.8</v>
      </c>
      <c r="AQ717" s="5">
        <v>2.5</v>
      </c>
      <c r="AR717" s="5">
        <v>1028.0999999999999</v>
      </c>
      <c r="AS717" s="5">
        <v>7640</v>
      </c>
      <c r="AT717" s="5">
        <v>0</v>
      </c>
      <c r="AU717" s="5">
        <v>0</v>
      </c>
      <c r="AV717" s="5">
        <v>2.9</v>
      </c>
      <c r="AW717" s="5">
        <v>3.4</v>
      </c>
      <c r="AX717">
        <v>232</v>
      </c>
      <c r="AY717">
        <v>1088</v>
      </c>
      <c r="AZ717">
        <v>18.5</v>
      </c>
      <c r="BA717">
        <v>16</v>
      </c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1">
        <f t="shared" si="31"/>
        <v>0</v>
      </c>
      <c r="U718" s="94">
        <f t="shared" si="30"/>
        <v>-3</v>
      </c>
      <c r="V718" s="90" t="str">
        <f t="shared" si="33"/>
        <v/>
      </c>
      <c r="W718" s="94" t="str">
        <f t="shared" si="32"/>
        <v/>
      </c>
      <c r="X718" s="91"/>
      <c r="Z718" s="5"/>
      <c r="AA718"/>
      <c r="AC718" s="373"/>
      <c r="AD718" s="54">
        <v>0.49236111111120601</v>
      </c>
      <c r="AK718" s="307"/>
      <c r="AL718" s="5">
        <v>12.2</v>
      </c>
      <c r="AM718" s="5">
        <v>88</v>
      </c>
      <c r="AN718" s="5">
        <v>10.199999999999999</v>
      </c>
      <c r="AO718" s="5">
        <v>12.2</v>
      </c>
      <c r="AP718" s="5">
        <v>1.8</v>
      </c>
      <c r="AQ718" s="5">
        <v>3.2</v>
      </c>
      <c r="AR718" s="5">
        <v>1028.2</v>
      </c>
      <c r="AS718" s="5">
        <v>7260</v>
      </c>
      <c r="AT718" s="5">
        <v>0</v>
      </c>
      <c r="AU718" s="5">
        <v>0</v>
      </c>
      <c r="AV718" s="5">
        <v>2.9</v>
      </c>
      <c r="AW718" s="5">
        <v>3.4</v>
      </c>
      <c r="AX718">
        <v>232</v>
      </c>
      <c r="AY718">
        <v>1088</v>
      </c>
      <c r="AZ718">
        <v>18.399999999999999</v>
      </c>
      <c r="BA718">
        <v>16</v>
      </c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1">
        <f t="shared" si="31"/>
        <v>0</v>
      </c>
      <c r="U719" s="94">
        <f t="shared" si="30"/>
        <v>-3</v>
      </c>
      <c r="V719" s="90" t="str">
        <f t="shared" si="33"/>
        <v/>
      </c>
      <c r="W719" s="94" t="str">
        <f t="shared" si="32"/>
        <v/>
      </c>
      <c r="X719" s="91"/>
      <c r="Z719" s="5"/>
      <c r="AA719"/>
      <c r="AC719" s="373"/>
      <c r="AD719" s="54">
        <v>0.493055555555651</v>
      </c>
      <c r="AK719" s="307"/>
      <c r="AL719" s="5">
        <v>12.2</v>
      </c>
      <c r="AM719" s="5">
        <v>88</v>
      </c>
      <c r="AN719" s="5">
        <v>10.199999999999999</v>
      </c>
      <c r="AO719" s="5">
        <v>12.2</v>
      </c>
      <c r="AP719" s="5">
        <v>1.8</v>
      </c>
      <c r="AQ719" s="5">
        <v>2.9</v>
      </c>
      <c r="AR719" s="5">
        <v>1028.3</v>
      </c>
      <c r="AS719" s="5">
        <v>7330</v>
      </c>
      <c r="AT719" s="5">
        <v>0</v>
      </c>
      <c r="AU719" s="5">
        <v>0</v>
      </c>
      <c r="AV719" s="5">
        <v>2.9</v>
      </c>
      <c r="AW719" s="5">
        <v>3.4</v>
      </c>
      <c r="AX719">
        <v>232</v>
      </c>
      <c r="AY719">
        <v>1088</v>
      </c>
      <c r="AZ719">
        <v>18.2</v>
      </c>
      <c r="BA719">
        <v>16</v>
      </c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1">
        <f t="shared" si="31"/>
        <v>0</v>
      </c>
      <c r="U720" s="94">
        <f t="shared" ref="U720:U783" si="34">(T720-B720)-3</f>
        <v>-3</v>
      </c>
      <c r="V720" s="90" t="str">
        <f t="shared" si="33"/>
        <v/>
      </c>
      <c r="W720" s="94" t="str">
        <f t="shared" si="32"/>
        <v/>
      </c>
      <c r="X720" s="91"/>
      <c r="Z720" s="5"/>
      <c r="AA720"/>
      <c r="AC720" s="373"/>
      <c r="AD720" s="54">
        <v>0.493750000000096</v>
      </c>
      <c r="AK720" s="307"/>
      <c r="AL720" s="5">
        <v>12.2</v>
      </c>
      <c r="AM720" s="5">
        <v>87</v>
      </c>
      <c r="AN720" s="5">
        <v>10.1</v>
      </c>
      <c r="AO720" s="5">
        <v>12.2</v>
      </c>
      <c r="AP720" s="5">
        <v>0</v>
      </c>
      <c r="AQ720" s="5">
        <v>1.8</v>
      </c>
      <c r="AR720" s="5">
        <v>1028.2</v>
      </c>
      <c r="AS720" s="5">
        <v>7210</v>
      </c>
      <c r="AT720" s="5">
        <v>0</v>
      </c>
      <c r="AU720" s="5">
        <v>0</v>
      </c>
      <c r="AV720" s="5">
        <v>2.9</v>
      </c>
      <c r="AW720" s="5">
        <v>3.4</v>
      </c>
      <c r="AX720">
        <v>232</v>
      </c>
      <c r="AY720">
        <v>1088</v>
      </c>
      <c r="AZ720">
        <v>18.100000000000001</v>
      </c>
      <c r="BA720">
        <v>15.9</v>
      </c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1">
        <f t="shared" si="31"/>
        <v>0</v>
      </c>
      <c r="U721" s="94">
        <f t="shared" si="34"/>
        <v>-3</v>
      </c>
      <c r="V721" s="90" t="str">
        <f t="shared" si="33"/>
        <v/>
      </c>
      <c r="W721" s="94" t="str">
        <f t="shared" si="32"/>
        <v/>
      </c>
      <c r="X721" s="91"/>
      <c r="Z721" s="5"/>
      <c r="AA721"/>
      <c r="AC721" s="373"/>
      <c r="AD721" s="54">
        <v>0.494444444444541</v>
      </c>
      <c r="AK721" s="307"/>
      <c r="AL721" s="5">
        <v>12.2</v>
      </c>
      <c r="AM721" s="5">
        <v>88</v>
      </c>
      <c r="AN721" s="5">
        <v>10.199999999999999</v>
      </c>
      <c r="AO721" s="5">
        <v>12.2</v>
      </c>
      <c r="AP721" s="5">
        <v>2.2000000000000002</v>
      </c>
      <c r="AQ721" s="5">
        <v>2.9</v>
      </c>
      <c r="AR721" s="5">
        <v>1028</v>
      </c>
      <c r="AS721" s="5">
        <v>6860</v>
      </c>
      <c r="AT721" s="5">
        <v>0</v>
      </c>
      <c r="AU721" s="5">
        <v>0</v>
      </c>
      <c r="AV721" s="5">
        <v>2.9</v>
      </c>
      <c r="AW721" s="5">
        <v>3.4</v>
      </c>
      <c r="AX721">
        <v>232</v>
      </c>
      <c r="AY721">
        <v>1088</v>
      </c>
      <c r="AZ721">
        <v>17.8</v>
      </c>
      <c r="BA721">
        <v>15.9</v>
      </c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1">
        <f t="shared" si="31"/>
        <v>0</v>
      </c>
      <c r="U722" s="94">
        <f t="shared" si="34"/>
        <v>-3</v>
      </c>
      <c r="V722" s="90" t="str">
        <f t="shared" si="33"/>
        <v/>
      </c>
      <c r="W722" s="94" t="str">
        <f t="shared" si="32"/>
        <v/>
      </c>
      <c r="X722" s="91"/>
      <c r="Z722" s="5"/>
      <c r="AA722"/>
      <c r="AC722" s="373"/>
      <c r="AD722" s="54">
        <v>0.495138888888986</v>
      </c>
      <c r="AK722" s="307"/>
      <c r="AL722" s="5">
        <v>12.2</v>
      </c>
      <c r="AM722" s="5">
        <v>88</v>
      </c>
      <c r="AN722" s="5">
        <v>10.199999999999999</v>
      </c>
      <c r="AO722" s="5">
        <v>12.2</v>
      </c>
      <c r="AP722" s="5">
        <v>3.6</v>
      </c>
      <c r="AQ722" s="5">
        <v>3.6</v>
      </c>
      <c r="AR722" s="5">
        <v>1028.2</v>
      </c>
      <c r="AS722" s="5">
        <v>6850</v>
      </c>
      <c r="AT722" s="5">
        <v>0</v>
      </c>
      <c r="AU722" s="5">
        <v>0</v>
      </c>
      <c r="AV722" s="5">
        <v>2.9</v>
      </c>
      <c r="AW722" s="5">
        <v>3.4</v>
      </c>
      <c r="AX722">
        <v>232</v>
      </c>
      <c r="AY722">
        <v>1088</v>
      </c>
      <c r="AZ722">
        <v>17.600000000000001</v>
      </c>
      <c r="BA722">
        <v>15.8</v>
      </c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1">
        <f t="shared" si="31"/>
        <v>0</v>
      </c>
      <c r="U723" s="94">
        <f t="shared" si="34"/>
        <v>-3</v>
      </c>
      <c r="V723" s="90" t="str">
        <f t="shared" si="33"/>
        <v/>
      </c>
      <c r="W723" s="94" t="str">
        <f t="shared" si="32"/>
        <v/>
      </c>
      <c r="X723" s="91"/>
      <c r="Z723" s="5"/>
      <c r="AA723"/>
      <c r="AC723" s="373"/>
      <c r="AD723" s="54">
        <v>0.49583333333343099</v>
      </c>
      <c r="AK723" s="307"/>
      <c r="AL723" s="5">
        <v>12.1</v>
      </c>
      <c r="AM723" s="5">
        <v>87</v>
      </c>
      <c r="AN723" s="5">
        <v>10</v>
      </c>
      <c r="AO723" s="5">
        <v>12.1</v>
      </c>
      <c r="AP723" s="5">
        <v>2.2000000000000002</v>
      </c>
      <c r="AQ723" s="5">
        <v>5</v>
      </c>
      <c r="AR723" s="5">
        <v>1028.0999999999999</v>
      </c>
      <c r="AS723" s="5">
        <v>6560</v>
      </c>
      <c r="AT723" s="5">
        <v>0</v>
      </c>
      <c r="AU723" s="5">
        <v>0</v>
      </c>
      <c r="AV723" s="5">
        <v>2.9</v>
      </c>
      <c r="AW723" s="5">
        <v>3.4</v>
      </c>
      <c r="AX723">
        <v>232</v>
      </c>
      <c r="AY723">
        <v>1088</v>
      </c>
      <c r="AZ723">
        <v>17.399999999999999</v>
      </c>
      <c r="BA723">
        <v>15.7</v>
      </c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1">
        <f t="shared" si="31"/>
        <v>0</v>
      </c>
      <c r="U724" s="94">
        <f t="shared" si="34"/>
        <v>-3</v>
      </c>
      <c r="V724" s="90" t="str">
        <f t="shared" si="33"/>
        <v/>
      </c>
      <c r="W724" s="94" t="str">
        <f t="shared" si="32"/>
        <v/>
      </c>
      <c r="X724" s="91"/>
      <c r="Z724" s="5"/>
      <c r="AA724"/>
      <c r="AC724" s="373"/>
      <c r="AD724" s="54">
        <v>0.49652777777787599</v>
      </c>
      <c r="AK724" s="307"/>
      <c r="AL724" s="5">
        <v>12.1</v>
      </c>
      <c r="AM724" s="5">
        <v>87</v>
      </c>
      <c r="AN724" s="5">
        <v>10</v>
      </c>
      <c r="AO724" s="5">
        <v>12.1</v>
      </c>
      <c r="AP724" s="5">
        <v>3.2</v>
      </c>
      <c r="AQ724" s="5">
        <v>5.4</v>
      </c>
      <c r="AR724" s="5">
        <v>1028.2</v>
      </c>
      <c r="AS724" s="5">
        <v>6450</v>
      </c>
      <c r="AT724" s="5">
        <v>0</v>
      </c>
      <c r="AU724" s="5">
        <v>0</v>
      </c>
      <c r="AV724" s="5">
        <v>2.9</v>
      </c>
      <c r="AW724" s="5">
        <v>3.4</v>
      </c>
      <c r="AX724">
        <v>232</v>
      </c>
      <c r="AY724">
        <v>1088</v>
      </c>
      <c r="AZ724">
        <v>17.2</v>
      </c>
      <c r="BA724">
        <v>15.6</v>
      </c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1">
        <f t="shared" si="31"/>
        <v>0</v>
      </c>
      <c r="U725" s="94">
        <f t="shared" si="34"/>
        <v>-3</v>
      </c>
      <c r="V725" s="90" t="str">
        <f t="shared" si="33"/>
        <v/>
      </c>
      <c r="W725" s="94" t="str">
        <f t="shared" si="32"/>
        <v/>
      </c>
      <c r="X725" s="91"/>
      <c r="Z725" s="5"/>
      <c r="AA725"/>
      <c r="AC725" s="373"/>
      <c r="AD725" s="54">
        <v>0.49722222222232099</v>
      </c>
      <c r="AK725" s="307"/>
      <c r="AL725" s="5">
        <v>12</v>
      </c>
      <c r="AM725" s="5">
        <v>87</v>
      </c>
      <c r="AN725" s="5">
        <v>9.9</v>
      </c>
      <c r="AO725" s="5">
        <v>12</v>
      </c>
      <c r="AP725" s="5">
        <v>1.8</v>
      </c>
      <c r="AQ725" s="5">
        <v>6.1</v>
      </c>
      <c r="AR725" s="5">
        <v>1028.2</v>
      </c>
      <c r="AS725" s="5">
        <v>6950</v>
      </c>
      <c r="AT725" s="5">
        <v>0</v>
      </c>
      <c r="AU725" s="5">
        <v>0</v>
      </c>
      <c r="AV725" s="5">
        <v>2.9</v>
      </c>
      <c r="AW725" s="5">
        <v>3.4</v>
      </c>
      <c r="AX725">
        <v>232</v>
      </c>
      <c r="AY725">
        <v>1088</v>
      </c>
      <c r="AZ725">
        <v>17</v>
      </c>
      <c r="BA725">
        <v>15.5</v>
      </c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1">
        <f t="shared" si="31"/>
        <v>0</v>
      </c>
      <c r="U726" s="94">
        <f t="shared" si="34"/>
        <v>-3</v>
      </c>
      <c r="V726" s="90" t="str">
        <f t="shared" si="33"/>
        <v/>
      </c>
      <c r="W726" s="94" t="str">
        <f t="shared" si="32"/>
        <v/>
      </c>
      <c r="X726" s="91"/>
      <c r="Z726" s="5"/>
      <c r="AA726"/>
      <c r="AC726" s="373"/>
      <c r="AD726" s="54">
        <v>0.49791666666676598</v>
      </c>
      <c r="AK726" s="307"/>
      <c r="AL726" s="5">
        <v>12</v>
      </c>
      <c r="AM726" s="5">
        <v>87</v>
      </c>
      <c r="AN726" s="5">
        <v>9.9</v>
      </c>
      <c r="AO726" s="5">
        <v>12</v>
      </c>
      <c r="AP726" s="5">
        <v>2.2000000000000002</v>
      </c>
      <c r="AQ726" s="5">
        <v>2.9</v>
      </c>
      <c r="AR726" s="5">
        <v>1028.2</v>
      </c>
      <c r="AS726" s="5">
        <v>7110</v>
      </c>
      <c r="AT726" s="5">
        <v>0</v>
      </c>
      <c r="AU726" s="5">
        <v>0</v>
      </c>
      <c r="AV726" s="5">
        <v>2.9</v>
      </c>
      <c r="AW726" s="5">
        <v>3.4</v>
      </c>
      <c r="AX726">
        <v>232</v>
      </c>
      <c r="AY726">
        <v>1088</v>
      </c>
      <c r="AZ726">
        <v>16.8</v>
      </c>
      <c r="BA726">
        <v>15.4</v>
      </c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1">
        <f t="shared" si="31"/>
        <v>0</v>
      </c>
      <c r="U727" s="94">
        <f t="shared" si="34"/>
        <v>-3</v>
      </c>
      <c r="V727" s="90" t="str">
        <f t="shared" si="33"/>
        <v/>
      </c>
      <c r="W727" s="94" t="str">
        <f t="shared" si="32"/>
        <v/>
      </c>
      <c r="X727" s="91"/>
      <c r="Z727" s="5"/>
      <c r="AA727"/>
      <c r="AC727" s="373"/>
      <c r="AD727" s="54">
        <v>0.49861111111121098</v>
      </c>
      <c r="AK727" s="307"/>
      <c r="AL727" s="5">
        <v>12</v>
      </c>
      <c r="AM727" s="5">
        <v>86</v>
      </c>
      <c r="AN727" s="5">
        <v>9.8000000000000007</v>
      </c>
      <c r="AO727" s="5">
        <v>12</v>
      </c>
      <c r="AP727" s="5">
        <v>8.3000000000000007</v>
      </c>
      <c r="AQ727" s="5">
        <v>9.6999999999999993</v>
      </c>
      <c r="AR727" s="5">
        <v>1028.2</v>
      </c>
      <c r="AS727" s="5">
        <v>7370</v>
      </c>
      <c r="AT727" s="5">
        <v>0</v>
      </c>
      <c r="AU727" s="5">
        <v>0</v>
      </c>
      <c r="AV727" s="5">
        <v>2.9</v>
      </c>
      <c r="AW727" s="5">
        <v>3.4</v>
      </c>
      <c r="AX727">
        <v>232</v>
      </c>
      <c r="AY727">
        <v>1088</v>
      </c>
      <c r="AZ727">
        <v>16.600000000000001</v>
      </c>
      <c r="BA727">
        <v>15.4</v>
      </c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1">
        <f t="shared" si="31"/>
        <v>0</v>
      </c>
      <c r="U728" s="94">
        <f t="shared" si="34"/>
        <v>-3</v>
      </c>
      <c r="V728" s="90" t="str">
        <f t="shared" si="33"/>
        <v/>
      </c>
      <c r="W728" s="94" t="str">
        <f t="shared" si="32"/>
        <v/>
      </c>
      <c r="X728" s="91"/>
      <c r="Z728" s="5"/>
      <c r="AA728"/>
      <c r="AC728" s="373"/>
      <c r="AD728" s="54">
        <v>0.49930555555565598</v>
      </c>
      <c r="AK728" s="307"/>
      <c r="AL728" s="5">
        <v>11.9</v>
      </c>
      <c r="AM728" s="5">
        <v>86</v>
      </c>
      <c r="AN728" s="5">
        <v>9.6999999999999993</v>
      </c>
      <c r="AO728" s="5">
        <v>11.9</v>
      </c>
      <c r="AP728" s="5">
        <v>6.8</v>
      </c>
      <c r="AQ728" s="5">
        <v>10.8</v>
      </c>
      <c r="AR728" s="5">
        <v>1028.3</v>
      </c>
      <c r="AS728" s="5">
        <v>8120</v>
      </c>
      <c r="AT728" s="5">
        <v>0</v>
      </c>
      <c r="AU728" s="5">
        <v>0</v>
      </c>
      <c r="AV728" s="5">
        <v>2.9</v>
      </c>
      <c r="AW728" s="5">
        <v>3.4</v>
      </c>
      <c r="AX728">
        <v>232</v>
      </c>
      <c r="AY728">
        <v>1088</v>
      </c>
      <c r="AZ728">
        <v>16.399999999999999</v>
      </c>
      <c r="BA728">
        <v>15.3</v>
      </c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1">
        <f t="shared" si="31"/>
        <v>0</v>
      </c>
      <c r="U729" s="94">
        <f t="shared" si="34"/>
        <v>-3</v>
      </c>
      <c r="V729" s="90" t="str">
        <f t="shared" si="33"/>
        <v/>
      </c>
      <c r="W729" s="94" t="str">
        <f t="shared" si="32"/>
        <v/>
      </c>
      <c r="X729" s="91"/>
      <c r="Z729" s="5"/>
      <c r="AA729"/>
      <c r="AC729" s="373"/>
      <c r="AD729" s="54">
        <v>0.50000000000010103</v>
      </c>
      <c r="AK729" s="307"/>
      <c r="AL729" s="5">
        <v>11.9</v>
      </c>
      <c r="AM729" s="5">
        <v>86</v>
      </c>
      <c r="AN729" s="5">
        <v>9.6999999999999993</v>
      </c>
      <c r="AO729" s="5">
        <v>11.9</v>
      </c>
      <c r="AP729" s="5">
        <v>2.9</v>
      </c>
      <c r="AQ729" s="5">
        <v>5.4</v>
      </c>
      <c r="AR729" s="5">
        <v>1028.2</v>
      </c>
      <c r="AS729" s="5">
        <v>8710</v>
      </c>
      <c r="AT729" s="5">
        <v>0</v>
      </c>
      <c r="AU729" s="5">
        <v>0</v>
      </c>
      <c r="AV729" s="5">
        <v>2.9</v>
      </c>
      <c r="AW729" s="5">
        <v>3.4</v>
      </c>
      <c r="AX729">
        <v>232</v>
      </c>
      <c r="AY729">
        <v>1088</v>
      </c>
      <c r="AZ729">
        <v>16.2</v>
      </c>
      <c r="BA729">
        <v>15.1</v>
      </c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1">
        <f t="shared" si="31"/>
        <v>0</v>
      </c>
      <c r="U730" s="94">
        <f t="shared" si="34"/>
        <v>-3</v>
      </c>
      <c r="V730" s="90" t="str">
        <f t="shared" si="33"/>
        <v/>
      </c>
      <c r="W730" s="94" t="str">
        <f t="shared" si="32"/>
        <v/>
      </c>
      <c r="X730" s="91"/>
      <c r="Z730" s="5"/>
      <c r="AA730"/>
      <c r="AC730" s="373"/>
      <c r="AD730" s="54">
        <v>0.50069444444454603</v>
      </c>
      <c r="AK730" s="307"/>
      <c r="AL730" s="5">
        <v>11.9</v>
      </c>
      <c r="AM730" s="5">
        <v>86</v>
      </c>
      <c r="AN730" s="5">
        <v>9.6999999999999993</v>
      </c>
      <c r="AO730" s="5">
        <v>11.9</v>
      </c>
      <c r="AP730" s="5">
        <v>6.8</v>
      </c>
      <c r="AQ730" s="5">
        <v>6.8</v>
      </c>
      <c r="AR730" s="5">
        <v>1028.0999999999999</v>
      </c>
      <c r="AS730" s="5">
        <v>9180</v>
      </c>
      <c r="AT730" s="5">
        <v>0</v>
      </c>
      <c r="AU730" s="5">
        <v>0</v>
      </c>
      <c r="AV730" s="5">
        <v>2.9</v>
      </c>
      <c r="AW730" s="5">
        <v>3.4</v>
      </c>
      <c r="AX730">
        <v>232</v>
      </c>
      <c r="AY730">
        <v>1088</v>
      </c>
      <c r="AZ730">
        <v>16</v>
      </c>
      <c r="BA730">
        <v>15</v>
      </c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1">
        <f t="shared" si="31"/>
        <v>0</v>
      </c>
      <c r="U731" s="94">
        <f t="shared" si="34"/>
        <v>-3</v>
      </c>
      <c r="V731" s="90" t="str">
        <f t="shared" si="33"/>
        <v/>
      </c>
      <c r="W731" s="94" t="str">
        <f t="shared" si="32"/>
        <v/>
      </c>
      <c r="X731" s="91"/>
      <c r="Z731" s="5"/>
      <c r="AA731"/>
      <c r="AC731" s="373"/>
      <c r="AD731" s="54">
        <v>0.50138888888899102</v>
      </c>
      <c r="AK731" s="307"/>
      <c r="AL731" s="5">
        <v>11.9</v>
      </c>
      <c r="AM731" s="5">
        <v>86</v>
      </c>
      <c r="AN731" s="5">
        <v>9.6999999999999993</v>
      </c>
      <c r="AO731" s="5">
        <v>11.9</v>
      </c>
      <c r="AP731" s="5">
        <v>7.2</v>
      </c>
      <c r="AQ731" s="5">
        <v>7.2</v>
      </c>
      <c r="AR731" s="5">
        <v>1028.2</v>
      </c>
      <c r="AS731" s="5">
        <v>9490</v>
      </c>
      <c r="AT731" s="5">
        <v>0</v>
      </c>
      <c r="AU731" s="5">
        <v>0</v>
      </c>
      <c r="AV731" s="5">
        <v>2.9</v>
      </c>
      <c r="AW731" s="5">
        <v>3.4</v>
      </c>
      <c r="AX731">
        <v>232</v>
      </c>
      <c r="AY731">
        <v>1088</v>
      </c>
      <c r="AZ731">
        <v>15.9</v>
      </c>
      <c r="BA731">
        <v>14.9</v>
      </c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1">
        <f t="shared" si="31"/>
        <v>0</v>
      </c>
      <c r="U732" s="94">
        <f t="shared" si="34"/>
        <v>-3</v>
      </c>
      <c r="V732" s="90" t="str">
        <f t="shared" si="33"/>
        <v/>
      </c>
      <c r="W732" s="94" t="str">
        <f t="shared" si="32"/>
        <v/>
      </c>
      <c r="X732" s="91"/>
      <c r="Z732" s="5"/>
      <c r="AA732"/>
      <c r="AC732" s="373"/>
      <c r="AD732" s="54">
        <v>0.50208333333343602</v>
      </c>
      <c r="AK732" s="307"/>
      <c r="AL732" s="5">
        <v>11.9</v>
      </c>
      <c r="AM732" s="5">
        <v>87</v>
      </c>
      <c r="AN732" s="5">
        <v>9.8000000000000007</v>
      </c>
      <c r="AO732" s="5">
        <v>11.9</v>
      </c>
      <c r="AP732" s="5">
        <v>2.9</v>
      </c>
      <c r="AQ732" s="5">
        <v>3.2</v>
      </c>
      <c r="AR732" s="5">
        <v>1028.0999999999999</v>
      </c>
      <c r="AS732" s="5">
        <v>9330</v>
      </c>
      <c r="AT732" s="5">
        <v>0</v>
      </c>
      <c r="AU732" s="5">
        <v>0</v>
      </c>
      <c r="AV732" s="5">
        <v>2.9</v>
      </c>
      <c r="AW732" s="5">
        <v>3.4</v>
      </c>
      <c r="AX732">
        <v>232</v>
      </c>
      <c r="AY732">
        <v>1088</v>
      </c>
      <c r="AZ732">
        <v>15.8</v>
      </c>
      <c r="BA732">
        <v>14.8</v>
      </c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1">
        <f t="shared" si="31"/>
        <v>0</v>
      </c>
      <c r="U733" s="94">
        <f t="shared" si="34"/>
        <v>-3</v>
      </c>
      <c r="V733" s="90" t="str">
        <f t="shared" si="33"/>
        <v/>
      </c>
      <c r="W733" s="94" t="str">
        <f t="shared" si="32"/>
        <v/>
      </c>
      <c r="X733" s="91"/>
      <c r="Z733" s="5"/>
      <c r="AA733"/>
      <c r="AC733" s="373"/>
      <c r="AD733" s="54">
        <v>0.50277777777788102</v>
      </c>
      <c r="AK733" s="307"/>
      <c r="AL733" s="5">
        <v>11.9</v>
      </c>
      <c r="AM733" s="5">
        <v>86</v>
      </c>
      <c r="AN733" s="5">
        <v>9.6999999999999993</v>
      </c>
      <c r="AO733" s="5">
        <v>11.9</v>
      </c>
      <c r="AP733" s="5">
        <v>2.9</v>
      </c>
      <c r="AQ733" s="5">
        <v>4.7</v>
      </c>
      <c r="AR733" s="5">
        <v>1028.0999999999999</v>
      </c>
      <c r="AS733" s="5">
        <v>9400</v>
      </c>
      <c r="AT733" s="5">
        <v>0</v>
      </c>
      <c r="AU733" s="5">
        <v>0</v>
      </c>
      <c r="AV733" s="5">
        <v>2.9</v>
      </c>
      <c r="AW733" s="5">
        <v>3.4</v>
      </c>
      <c r="AX733">
        <v>232</v>
      </c>
      <c r="AY733">
        <v>1088</v>
      </c>
      <c r="AZ733">
        <v>15.7</v>
      </c>
      <c r="BA733">
        <v>14.8</v>
      </c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1">
        <f t="shared" si="31"/>
        <v>0</v>
      </c>
      <c r="U734" s="94">
        <f t="shared" si="34"/>
        <v>-3</v>
      </c>
      <c r="V734" s="90" t="str">
        <f t="shared" si="33"/>
        <v/>
      </c>
      <c r="W734" s="94" t="str">
        <f t="shared" si="32"/>
        <v/>
      </c>
      <c r="X734" s="91"/>
      <c r="Z734" s="5"/>
      <c r="AA734"/>
      <c r="AC734" s="373"/>
      <c r="AD734" s="54">
        <v>0.50347222222232602</v>
      </c>
      <c r="AK734" s="307"/>
      <c r="AL734" s="5">
        <v>11.9</v>
      </c>
      <c r="AM734" s="5">
        <v>87</v>
      </c>
      <c r="AN734" s="5">
        <v>9.8000000000000007</v>
      </c>
      <c r="AO734" s="5">
        <v>11.9</v>
      </c>
      <c r="AP734" s="5">
        <v>0</v>
      </c>
      <c r="AQ734" s="5">
        <v>2.5</v>
      </c>
      <c r="AR734" s="5">
        <v>1028.2</v>
      </c>
      <c r="AS734" s="5">
        <v>9620</v>
      </c>
      <c r="AT734" s="5">
        <v>0</v>
      </c>
      <c r="AU734" s="5">
        <v>0</v>
      </c>
      <c r="AV734" s="5">
        <v>2.9</v>
      </c>
      <c r="AW734" s="5">
        <v>3.4</v>
      </c>
      <c r="AX734">
        <v>232</v>
      </c>
      <c r="AY734">
        <v>1088</v>
      </c>
      <c r="AZ734">
        <v>15.6</v>
      </c>
      <c r="BA734">
        <v>14.7</v>
      </c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1">
        <f t="shared" si="31"/>
        <v>0</v>
      </c>
      <c r="U735" s="94">
        <f t="shared" si="34"/>
        <v>-3</v>
      </c>
      <c r="V735" s="90" t="str">
        <f t="shared" si="33"/>
        <v/>
      </c>
      <c r="W735" s="94" t="str">
        <f t="shared" si="32"/>
        <v/>
      </c>
      <c r="X735" s="91"/>
      <c r="Z735" s="5"/>
      <c r="AA735"/>
      <c r="AC735" s="373"/>
      <c r="AD735" s="54">
        <v>0.50416666666677101</v>
      </c>
      <c r="AK735" s="307"/>
      <c r="AL735" s="5">
        <v>12</v>
      </c>
      <c r="AM735" s="5">
        <v>87</v>
      </c>
      <c r="AN735" s="5">
        <v>9.9</v>
      </c>
      <c r="AO735" s="5">
        <v>12</v>
      </c>
      <c r="AP735" s="5">
        <v>2.9</v>
      </c>
      <c r="AQ735" s="5">
        <v>3.6</v>
      </c>
      <c r="AR735" s="5">
        <v>1028.2</v>
      </c>
      <c r="AS735" s="5">
        <v>9840</v>
      </c>
      <c r="AT735" s="5">
        <v>0</v>
      </c>
      <c r="AU735" s="5">
        <v>0</v>
      </c>
      <c r="AV735" s="5">
        <v>2.9</v>
      </c>
      <c r="AW735" s="5">
        <v>3.4</v>
      </c>
      <c r="AX735">
        <v>232</v>
      </c>
      <c r="AY735">
        <v>1088</v>
      </c>
      <c r="AZ735">
        <v>15.5</v>
      </c>
      <c r="BA735">
        <v>14.7</v>
      </c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1">
        <f t="shared" si="31"/>
        <v>0</v>
      </c>
      <c r="U736" s="94">
        <f t="shared" si="34"/>
        <v>-3</v>
      </c>
      <c r="V736" s="90" t="str">
        <f t="shared" si="33"/>
        <v/>
      </c>
      <c r="W736" s="94" t="str">
        <f t="shared" si="32"/>
        <v/>
      </c>
      <c r="X736" s="91"/>
      <c r="Z736" s="5"/>
      <c r="AA736"/>
      <c r="AC736" s="373"/>
      <c r="AD736" s="54">
        <v>0.50486111111121601</v>
      </c>
      <c r="AK736" s="307"/>
      <c r="AL736" s="5">
        <v>12</v>
      </c>
      <c r="AM736" s="5">
        <v>86</v>
      </c>
      <c r="AN736" s="5">
        <v>9.8000000000000007</v>
      </c>
      <c r="AO736" s="5">
        <v>12</v>
      </c>
      <c r="AP736" s="5">
        <v>5.8</v>
      </c>
      <c r="AQ736" s="5">
        <v>7.6</v>
      </c>
      <c r="AR736" s="5">
        <v>1028.3</v>
      </c>
      <c r="AS736" s="5">
        <v>9310</v>
      </c>
      <c r="AT736" s="5">
        <v>0</v>
      </c>
      <c r="AU736" s="5">
        <v>0</v>
      </c>
      <c r="AV736" s="5">
        <v>2.9</v>
      </c>
      <c r="AW736" s="5">
        <v>3.4</v>
      </c>
      <c r="AX736">
        <v>232</v>
      </c>
      <c r="AY736">
        <v>1088</v>
      </c>
      <c r="AZ736">
        <v>15.5</v>
      </c>
      <c r="BA736">
        <v>14.6</v>
      </c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1">
        <f t="shared" si="31"/>
        <v>0</v>
      </c>
      <c r="U737" s="94">
        <f t="shared" si="34"/>
        <v>-3</v>
      </c>
      <c r="V737" s="90" t="str">
        <f t="shared" si="33"/>
        <v/>
      </c>
      <c r="W737" s="94" t="str">
        <f t="shared" si="32"/>
        <v/>
      </c>
      <c r="X737" s="91"/>
      <c r="Z737" s="5"/>
      <c r="AA737"/>
      <c r="AC737" s="373"/>
      <c r="AD737" s="54">
        <v>0.50555555555566101</v>
      </c>
      <c r="AK737" s="307"/>
      <c r="AL737" s="5">
        <v>11.9</v>
      </c>
      <c r="AM737" s="5">
        <v>86</v>
      </c>
      <c r="AN737" s="5">
        <v>9.6999999999999993</v>
      </c>
      <c r="AO737" s="5">
        <v>11.9</v>
      </c>
      <c r="AP737" s="5">
        <v>4</v>
      </c>
      <c r="AQ737" s="5">
        <v>6.5</v>
      </c>
      <c r="AR737" s="5">
        <v>1028.2</v>
      </c>
      <c r="AS737" s="5">
        <v>8550</v>
      </c>
      <c r="AT737" s="5">
        <v>0</v>
      </c>
      <c r="AU737" s="5">
        <v>0</v>
      </c>
      <c r="AV737" s="5">
        <v>2.9</v>
      </c>
      <c r="AW737" s="5">
        <v>3.4</v>
      </c>
      <c r="AX737">
        <v>232</v>
      </c>
      <c r="AY737">
        <v>1088</v>
      </c>
      <c r="AZ737">
        <v>15.4</v>
      </c>
      <c r="BA737">
        <v>14.7</v>
      </c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1">
        <f t="shared" si="31"/>
        <v>0</v>
      </c>
      <c r="U738" s="94">
        <f t="shared" si="34"/>
        <v>-3</v>
      </c>
      <c r="V738" s="90" t="str">
        <f t="shared" si="33"/>
        <v/>
      </c>
      <c r="W738" s="94" t="str">
        <f t="shared" si="32"/>
        <v/>
      </c>
      <c r="X738" s="91"/>
      <c r="Z738" s="5"/>
      <c r="AA738"/>
      <c r="AC738" s="373"/>
      <c r="AD738" s="54">
        <v>0.506250000000106</v>
      </c>
      <c r="AK738" s="307"/>
      <c r="AL738" s="5">
        <v>12</v>
      </c>
      <c r="AM738" s="5">
        <v>86</v>
      </c>
      <c r="AN738" s="5">
        <v>9.8000000000000007</v>
      </c>
      <c r="AO738" s="5">
        <v>12</v>
      </c>
      <c r="AP738" s="5">
        <v>2.2000000000000002</v>
      </c>
      <c r="AQ738" s="5">
        <v>4.7</v>
      </c>
      <c r="AR738" s="5">
        <v>1028.3</v>
      </c>
      <c r="AS738" s="5">
        <v>8800</v>
      </c>
      <c r="AT738" s="5">
        <v>0</v>
      </c>
      <c r="AU738" s="5">
        <v>0</v>
      </c>
      <c r="AV738" s="5">
        <v>2.9</v>
      </c>
      <c r="AW738" s="5">
        <v>3.4</v>
      </c>
      <c r="AX738">
        <v>232</v>
      </c>
      <c r="AY738">
        <v>1088</v>
      </c>
      <c r="AZ738">
        <v>15.4</v>
      </c>
      <c r="BA738">
        <v>14.6</v>
      </c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1">
        <f t="shared" si="31"/>
        <v>0</v>
      </c>
      <c r="U739" s="94">
        <f t="shared" si="34"/>
        <v>-3</v>
      </c>
      <c r="V739" s="90" t="str">
        <f t="shared" si="33"/>
        <v/>
      </c>
      <c r="W739" s="94" t="str">
        <f t="shared" si="32"/>
        <v/>
      </c>
      <c r="X739" s="91"/>
      <c r="Z739" s="5"/>
      <c r="AA739"/>
      <c r="AC739" s="373"/>
      <c r="AD739" s="54">
        <v>0.506944444444551</v>
      </c>
      <c r="AK739" s="307"/>
      <c r="AL739" s="5">
        <v>12</v>
      </c>
      <c r="AM739" s="5">
        <v>87</v>
      </c>
      <c r="AN739" s="5">
        <v>9.9</v>
      </c>
      <c r="AO739" s="5">
        <v>12</v>
      </c>
      <c r="AP739" s="5">
        <v>2.9</v>
      </c>
      <c r="AQ739" s="5">
        <v>3.2</v>
      </c>
      <c r="AR739" s="5">
        <v>1028.2</v>
      </c>
      <c r="AS739" s="5">
        <v>9910</v>
      </c>
      <c r="AT739" s="5">
        <v>0</v>
      </c>
      <c r="AU739" s="5">
        <v>0</v>
      </c>
      <c r="AV739" s="5">
        <v>2.9</v>
      </c>
      <c r="AW739" s="5">
        <v>3.4</v>
      </c>
      <c r="AX739">
        <v>232</v>
      </c>
      <c r="AY739">
        <v>1088</v>
      </c>
      <c r="AZ739">
        <v>15.4</v>
      </c>
      <c r="BA739">
        <v>14.6</v>
      </c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1">
        <f t="shared" si="31"/>
        <v>0</v>
      </c>
      <c r="U740" s="94">
        <f t="shared" si="34"/>
        <v>-3</v>
      </c>
      <c r="V740" s="90" t="str">
        <f t="shared" si="33"/>
        <v/>
      </c>
      <c r="W740" s="94" t="str">
        <f t="shared" si="32"/>
        <v/>
      </c>
      <c r="X740" s="91"/>
      <c r="Z740" s="5"/>
      <c r="AA740"/>
      <c r="AC740" s="373"/>
      <c r="AD740" s="54">
        <v>0.507638888888996</v>
      </c>
      <c r="AK740" s="307"/>
      <c r="AL740" s="5">
        <v>12.1</v>
      </c>
      <c r="AM740" s="5">
        <v>87</v>
      </c>
      <c r="AN740" s="5">
        <v>10</v>
      </c>
      <c r="AO740" s="5">
        <v>12.1</v>
      </c>
      <c r="AP740" s="5">
        <v>2.2000000000000002</v>
      </c>
      <c r="AQ740" s="5">
        <v>2.5</v>
      </c>
      <c r="AR740" s="5">
        <v>1028.3</v>
      </c>
      <c r="AS740" s="5">
        <v>11040</v>
      </c>
      <c r="AT740" s="5">
        <v>0</v>
      </c>
      <c r="AU740" s="5">
        <v>0</v>
      </c>
      <c r="AV740" s="5">
        <v>2.9</v>
      </c>
      <c r="AW740" s="5">
        <v>3.4</v>
      </c>
      <c r="AX740">
        <v>232</v>
      </c>
      <c r="AY740">
        <v>1088</v>
      </c>
      <c r="AZ740">
        <v>15.3</v>
      </c>
      <c r="BA740">
        <v>14.6</v>
      </c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1">
        <f t="shared" si="31"/>
        <v>0</v>
      </c>
      <c r="U741" s="94">
        <f t="shared" si="34"/>
        <v>-3</v>
      </c>
      <c r="V741" s="90" t="str">
        <f t="shared" si="33"/>
        <v/>
      </c>
      <c r="W741" s="94" t="str">
        <f t="shared" si="32"/>
        <v/>
      </c>
      <c r="X741" s="91"/>
      <c r="Z741" s="5"/>
      <c r="AA741"/>
      <c r="AC741" s="373"/>
      <c r="AD741" s="54">
        <v>0.508333333333441</v>
      </c>
      <c r="AK741" s="307"/>
      <c r="AL741" s="5">
        <v>12.1</v>
      </c>
      <c r="AM741" s="5">
        <v>87</v>
      </c>
      <c r="AN741" s="5">
        <v>10</v>
      </c>
      <c r="AO741" s="5">
        <v>12.1</v>
      </c>
      <c r="AP741" s="5">
        <v>0</v>
      </c>
      <c r="AQ741" s="5">
        <v>0</v>
      </c>
      <c r="AR741" s="5">
        <v>1028.0999999999999</v>
      </c>
      <c r="AS741" s="5">
        <v>11620</v>
      </c>
      <c r="AT741" s="5">
        <v>0</v>
      </c>
      <c r="AU741" s="5">
        <v>0</v>
      </c>
      <c r="AV741" s="5">
        <v>2.9</v>
      </c>
      <c r="AW741" s="5">
        <v>3.4</v>
      </c>
      <c r="AX741">
        <v>232</v>
      </c>
      <c r="AY741">
        <v>1088</v>
      </c>
      <c r="AZ741">
        <v>15.4</v>
      </c>
      <c r="BA741">
        <v>14.6</v>
      </c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1">
        <f t="shared" si="31"/>
        <v>0</v>
      </c>
      <c r="U742" s="94">
        <f t="shared" si="34"/>
        <v>-3</v>
      </c>
      <c r="V742" s="90" t="str">
        <f t="shared" si="33"/>
        <v/>
      </c>
      <c r="W742" s="94" t="str">
        <f t="shared" si="32"/>
        <v/>
      </c>
      <c r="X742" s="91"/>
      <c r="Z742" s="5"/>
      <c r="AA742"/>
      <c r="AC742" s="373"/>
      <c r="AD742" s="54">
        <v>0.50902777777788599</v>
      </c>
      <c r="AK742" s="307"/>
      <c r="AL742" s="5">
        <v>12.1</v>
      </c>
      <c r="AM742" s="5">
        <v>87</v>
      </c>
      <c r="AN742" s="5">
        <v>10</v>
      </c>
      <c r="AO742" s="5">
        <v>12.1</v>
      </c>
      <c r="AP742" s="5">
        <v>3.6</v>
      </c>
      <c r="AQ742" s="5">
        <v>4</v>
      </c>
      <c r="AR742" s="5">
        <v>1028.3</v>
      </c>
      <c r="AS742" s="5">
        <v>12230</v>
      </c>
      <c r="AT742" s="5">
        <v>0</v>
      </c>
      <c r="AU742" s="5">
        <v>0</v>
      </c>
      <c r="AV742" s="5">
        <v>2.9</v>
      </c>
      <c r="AW742" s="5">
        <v>3.4</v>
      </c>
      <c r="AX742">
        <v>232</v>
      </c>
      <c r="AY742">
        <v>1088</v>
      </c>
      <c r="AZ742">
        <v>15.3</v>
      </c>
      <c r="BA742">
        <v>14.6</v>
      </c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1">
        <f t="shared" si="31"/>
        <v>0</v>
      </c>
      <c r="U743" s="94">
        <f t="shared" si="34"/>
        <v>-3</v>
      </c>
      <c r="V743" s="90" t="str">
        <f t="shared" si="33"/>
        <v/>
      </c>
      <c r="W743" s="94" t="str">
        <f t="shared" si="32"/>
        <v/>
      </c>
      <c r="X743" s="91"/>
      <c r="Z743" s="5"/>
      <c r="AA743"/>
      <c r="AC743" s="373"/>
      <c r="AD743" s="54">
        <v>0.50972222222233099</v>
      </c>
      <c r="AK743" s="307"/>
      <c r="AL743" s="5">
        <v>12.1</v>
      </c>
      <c r="AM743" s="5">
        <v>87</v>
      </c>
      <c r="AN743" s="5">
        <v>10</v>
      </c>
      <c r="AO743" s="5">
        <v>12.1</v>
      </c>
      <c r="AP743" s="5">
        <v>0</v>
      </c>
      <c r="AQ743" s="5">
        <v>1.8</v>
      </c>
      <c r="AR743" s="5">
        <v>1028.2</v>
      </c>
      <c r="AS743" s="5">
        <v>10110</v>
      </c>
      <c r="AT743" s="5">
        <v>0</v>
      </c>
      <c r="AU743" s="5">
        <v>0</v>
      </c>
      <c r="AV743" s="5">
        <v>2.9</v>
      </c>
      <c r="AW743" s="5">
        <v>3.4</v>
      </c>
      <c r="AX743">
        <v>232</v>
      </c>
      <c r="AY743">
        <v>1088</v>
      </c>
      <c r="AZ743">
        <v>15.4</v>
      </c>
      <c r="BA743">
        <v>14.6</v>
      </c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1">
        <f t="shared" si="31"/>
        <v>0</v>
      </c>
      <c r="U744" s="94">
        <f t="shared" si="34"/>
        <v>-3</v>
      </c>
      <c r="V744" s="90" t="str">
        <f t="shared" si="33"/>
        <v/>
      </c>
      <c r="W744" s="94" t="str">
        <f t="shared" si="32"/>
        <v/>
      </c>
      <c r="X744" s="91"/>
      <c r="Z744" s="5"/>
      <c r="AA744"/>
      <c r="AC744" s="373"/>
      <c r="AD744" s="54">
        <v>0.51041666666677599</v>
      </c>
      <c r="AK744" s="307"/>
      <c r="AL744" s="5">
        <v>12.1</v>
      </c>
      <c r="AM744" s="5">
        <v>86</v>
      </c>
      <c r="AN744" s="5">
        <v>9.8000000000000007</v>
      </c>
      <c r="AO744" s="5">
        <v>12.1</v>
      </c>
      <c r="AP744" s="5">
        <v>4.3</v>
      </c>
      <c r="AQ744" s="5">
        <v>5.8</v>
      </c>
      <c r="AR744" s="5">
        <v>1028.5</v>
      </c>
      <c r="AS744" s="5">
        <v>10100</v>
      </c>
      <c r="AT744" s="5">
        <v>0</v>
      </c>
      <c r="AU744" s="5">
        <v>0</v>
      </c>
      <c r="AV744" s="5">
        <v>2.9</v>
      </c>
      <c r="AW744" s="5">
        <v>3.4</v>
      </c>
      <c r="AX744">
        <v>232</v>
      </c>
      <c r="AY744">
        <v>1088</v>
      </c>
      <c r="AZ744">
        <v>15.5</v>
      </c>
      <c r="BA744">
        <v>14.7</v>
      </c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1">
        <f t="shared" si="31"/>
        <v>0</v>
      </c>
      <c r="U745" s="94">
        <f t="shared" si="34"/>
        <v>-3</v>
      </c>
      <c r="V745" s="90" t="str">
        <f t="shared" si="33"/>
        <v/>
      </c>
      <c r="W745" s="94" t="str">
        <f t="shared" si="32"/>
        <v/>
      </c>
      <c r="X745" s="91"/>
      <c r="Z745" s="5"/>
      <c r="AA745"/>
      <c r="AC745" s="373"/>
      <c r="AD745" s="54">
        <v>0.51111111111122098</v>
      </c>
      <c r="AK745" s="307"/>
      <c r="AL745" s="5">
        <v>12.1</v>
      </c>
      <c r="AM745" s="5">
        <v>86</v>
      </c>
      <c r="AN745" s="5">
        <v>9.8000000000000007</v>
      </c>
      <c r="AO745" s="5">
        <v>12.1</v>
      </c>
      <c r="AP745" s="5">
        <v>4</v>
      </c>
      <c r="AQ745" s="5">
        <v>5.4</v>
      </c>
      <c r="AR745" s="5">
        <v>1028.2</v>
      </c>
      <c r="AS745" s="5">
        <v>10390</v>
      </c>
      <c r="AT745" s="5">
        <v>0</v>
      </c>
      <c r="AU745" s="5">
        <v>0</v>
      </c>
      <c r="AV745" s="5">
        <v>2.9</v>
      </c>
      <c r="AW745" s="5">
        <v>3.4</v>
      </c>
      <c r="AX745">
        <v>232</v>
      </c>
      <c r="AY745">
        <v>1088</v>
      </c>
      <c r="AZ745">
        <v>15.5</v>
      </c>
      <c r="BA745">
        <v>14.7</v>
      </c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1">
        <f t="shared" si="31"/>
        <v>0</v>
      </c>
      <c r="U746" s="94">
        <f t="shared" si="34"/>
        <v>-3</v>
      </c>
      <c r="V746" s="90" t="str">
        <f t="shared" si="33"/>
        <v/>
      </c>
      <c r="W746" s="94" t="str">
        <f t="shared" si="32"/>
        <v/>
      </c>
      <c r="X746" s="91"/>
      <c r="Z746" s="5"/>
      <c r="AA746"/>
      <c r="AC746" s="373"/>
      <c r="AD746" s="54">
        <v>0.51180555555566598</v>
      </c>
      <c r="AK746" s="307"/>
      <c r="AL746" s="5">
        <v>12.1</v>
      </c>
      <c r="AM746" s="5">
        <v>86</v>
      </c>
      <c r="AN746" s="5">
        <v>9.8000000000000007</v>
      </c>
      <c r="AO746" s="5">
        <v>12.1</v>
      </c>
      <c r="AP746" s="5">
        <v>2.5</v>
      </c>
      <c r="AQ746" s="5">
        <v>4.7</v>
      </c>
      <c r="AR746" s="5">
        <v>1028.5</v>
      </c>
      <c r="AS746" s="5">
        <v>9920</v>
      </c>
      <c r="AT746" s="5">
        <v>0</v>
      </c>
      <c r="AU746" s="5">
        <v>0</v>
      </c>
      <c r="AV746" s="5">
        <v>2.9</v>
      </c>
      <c r="AW746" s="5">
        <v>3.4</v>
      </c>
      <c r="AX746">
        <v>232</v>
      </c>
      <c r="AY746">
        <v>1088</v>
      </c>
      <c r="AZ746">
        <v>15.6</v>
      </c>
      <c r="BA746">
        <v>14.8</v>
      </c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1">
        <f t="shared" si="31"/>
        <v>0</v>
      </c>
      <c r="U747" s="94">
        <f t="shared" si="34"/>
        <v>-3</v>
      </c>
      <c r="V747" s="90" t="str">
        <f t="shared" si="33"/>
        <v/>
      </c>
      <c r="W747" s="94" t="str">
        <f t="shared" si="32"/>
        <v/>
      </c>
      <c r="X747" s="91"/>
      <c r="Z747" s="5"/>
      <c r="AA747"/>
      <c r="AC747" s="373"/>
      <c r="AD747" s="54">
        <v>0.51250000000011098</v>
      </c>
      <c r="AK747" s="307"/>
      <c r="AL747" s="5">
        <v>12.1</v>
      </c>
      <c r="AM747" s="5">
        <v>86</v>
      </c>
      <c r="AN747" s="5">
        <v>9.8000000000000007</v>
      </c>
      <c r="AO747" s="5">
        <v>12.1</v>
      </c>
      <c r="AP747" s="5">
        <v>0</v>
      </c>
      <c r="AQ747" s="5">
        <v>3.6</v>
      </c>
      <c r="AR747" s="5">
        <v>1028.5</v>
      </c>
      <c r="AS747" s="5">
        <v>9430</v>
      </c>
      <c r="AT747" s="5">
        <v>0</v>
      </c>
      <c r="AU747" s="5">
        <v>0</v>
      </c>
      <c r="AV747" s="5">
        <v>2.9</v>
      </c>
      <c r="AW747" s="5">
        <v>3.4</v>
      </c>
      <c r="AX747">
        <v>232</v>
      </c>
      <c r="AY747">
        <v>1088</v>
      </c>
      <c r="AZ747">
        <v>15.6</v>
      </c>
      <c r="BA747">
        <v>14.8</v>
      </c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1">
        <f t="shared" si="31"/>
        <v>0</v>
      </c>
      <c r="U748" s="94">
        <f t="shared" si="34"/>
        <v>-3</v>
      </c>
      <c r="V748" s="90" t="str">
        <f t="shared" si="33"/>
        <v/>
      </c>
      <c r="W748" s="94" t="str">
        <f t="shared" si="32"/>
        <v/>
      </c>
      <c r="X748" s="91"/>
      <c r="Z748" s="5"/>
      <c r="AA748"/>
      <c r="AC748" s="373"/>
      <c r="AD748" s="54">
        <v>0.51319444444455597</v>
      </c>
      <c r="AK748" s="307"/>
      <c r="AL748" s="5">
        <v>12.1</v>
      </c>
      <c r="AM748" s="5">
        <v>86</v>
      </c>
      <c r="AN748" s="5">
        <v>9.8000000000000007</v>
      </c>
      <c r="AO748" s="5">
        <v>12.1</v>
      </c>
      <c r="AP748" s="5">
        <v>3.6</v>
      </c>
      <c r="AQ748" s="5">
        <v>7.6</v>
      </c>
      <c r="AR748" s="5">
        <v>1028.5999999999999</v>
      </c>
      <c r="AS748" s="5">
        <v>8810</v>
      </c>
      <c r="AT748" s="5">
        <v>0</v>
      </c>
      <c r="AU748" s="5">
        <v>0</v>
      </c>
      <c r="AV748" s="5">
        <v>2.9</v>
      </c>
      <c r="AW748" s="5">
        <v>3.4</v>
      </c>
      <c r="AX748">
        <v>232</v>
      </c>
      <c r="AY748">
        <v>1088</v>
      </c>
      <c r="AZ748">
        <v>15.6</v>
      </c>
      <c r="BA748">
        <v>14.8</v>
      </c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1">
        <f t="shared" si="31"/>
        <v>0</v>
      </c>
      <c r="U749" s="94">
        <f t="shared" si="34"/>
        <v>-3</v>
      </c>
      <c r="V749" s="90" t="str">
        <f t="shared" si="33"/>
        <v/>
      </c>
      <c r="W749" s="94" t="str">
        <f t="shared" si="32"/>
        <v/>
      </c>
      <c r="X749" s="91"/>
      <c r="Z749" s="5"/>
      <c r="AA749"/>
      <c r="AC749" s="373"/>
      <c r="AD749" s="54">
        <v>0.51388888888900097</v>
      </c>
      <c r="AK749" s="307"/>
      <c r="AL749" s="5">
        <v>12</v>
      </c>
      <c r="AM749" s="5">
        <v>86</v>
      </c>
      <c r="AN749" s="5">
        <v>9.8000000000000007</v>
      </c>
      <c r="AO749" s="5">
        <v>12</v>
      </c>
      <c r="AP749" s="5">
        <v>2.9</v>
      </c>
      <c r="AQ749" s="5">
        <v>4.7</v>
      </c>
      <c r="AR749" s="5">
        <v>1028.3</v>
      </c>
      <c r="AS749" s="5">
        <v>8250</v>
      </c>
      <c r="AT749" s="5">
        <v>0</v>
      </c>
      <c r="AU749" s="5">
        <v>0</v>
      </c>
      <c r="AV749" s="5">
        <v>2.9</v>
      </c>
      <c r="AW749" s="5">
        <v>3.4</v>
      </c>
      <c r="AX749">
        <v>232</v>
      </c>
      <c r="AY749">
        <v>1088</v>
      </c>
      <c r="AZ749">
        <v>15.5</v>
      </c>
      <c r="BA749">
        <v>14.9</v>
      </c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1">
        <f t="shared" si="31"/>
        <v>0</v>
      </c>
      <c r="U750" s="94">
        <f t="shared" si="34"/>
        <v>-3</v>
      </c>
      <c r="V750" s="90" t="str">
        <f t="shared" si="33"/>
        <v/>
      </c>
      <c r="W750" s="94" t="str">
        <f t="shared" si="32"/>
        <v/>
      </c>
      <c r="X750" s="91"/>
      <c r="Z750" s="5"/>
      <c r="AA750"/>
      <c r="AC750" s="373"/>
      <c r="AD750" s="54">
        <v>0.51458333333344597</v>
      </c>
      <c r="AK750" s="307"/>
      <c r="AL750" s="5">
        <v>12.1</v>
      </c>
      <c r="AM750" s="5">
        <v>86</v>
      </c>
      <c r="AN750" s="5">
        <v>9.8000000000000007</v>
      </c>
      <c r="AO750" s="5">
        <v>12.1</v>
      </c>
      <c r="AP750" s="5">
        <v>4</v>
      </c>
      <c r="AQ750" s="5">
        <v>6.8</v>
      </c>
      <c r="AR750" s="5">
        <v>1028.3</v>
      </c>
      <c r="AS750" s="5">
        <v>7830</v>
      </c>
      <c r="AT750" s="5">
        <v>0</v>
      </c>
      <c r="AU750" s="5">
        <v>0</v>
      </c>
      <c r="AV750" s="5">
        <v>2.9</v>
      </c>
      <c r="AW750" s="5">
        <v>3.4</v>
      </c>
      <c r="AX750">
        <v>232</v>
      </c>
      <c r="AY750">
        <v>1088</v>
      </c>
      <c r="AZ750">
        <v>15.5</v>
      </c>
      <c r="BA750">
        <v>14.8</v>
      </c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1">
        <f t="shared" si="31"/>
        <v>0</v>
      </c>
      <c r="U751" s="94">
        <f t="shared" si="34"/>
        <v>-3</v>
      </c>
      <c r="V751" s="90" t="str">
        <f t="shared" si="33"/>
        <v/>
      </c>
      <c r="W751" s="94" t="str">
        <f t="shared" si="32"/>
        <v/>
      </c>
      <c r="X751" s="91"/>
      <c r="Z751" s="5"/>
      <c r="AA751"/>
      <c r="AC751" s="373"/>
      <c r="AD751" s="54">
        <v>0.51527777777789097</v>
      </c>
      <c r="AK751" s="307"/>
      <c r="AL751" s="5">
        <v>12</v>
      </c>
      <c r="AM751" s="5">
        <v>86</v>
      </c>
      <c r="AN751" s="5">
        <v>9.8000000000000007</v>
      </c>
      <c r="AO751" s="5">
        <v>12</v>
      </c>
      <c r="AP751" s="5">
        <v>7.6</v>
      </c>
      <c r="AQ751" s="5">
        <v>7.6</v>
      </c>
      <c r="AR751" s="5">
        <v>1028.4000000000001</v>
      </c>
      <c r="AS751" s="5">
        <v>7550</v>
      </c>
      <c r="AT751" s="5">
        <v>0</v>
      </c>
      <c r="AU751" s="5">
        <v>0</v>
      </c>
      <c r="AV751" s="5">
        <v>2.9</v>
      </c>
      <c r="AW751" s="5">
        <v>3.4</v>
      </c>
      <c r="AX751">
        <v>232</v>
      </c>
      <c r="AY751">
        <v>1088</v>
      </c>
      <c r="AZ751">
        <v>15.5</v>
      </c>
      <c r="BA751">
        <v>14.8</v>
      </c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1">
        <f t="shared" si="31"/>
        <v>0</v>
      </c>
      <c r="U752" s="94">
        <f t="shared" si="34"/>
        <v>-3</v>
      </c>
      <c r="V752" s="90" t="str">
        <f t="shared" si="33"/>
        <v/>
      </c>
      <c r="W752" s="94" t="str">
        <f t="shared" si="32"/>
        <v/>
      </c>
      <c r="X752" s="91"/>
      <c r="Z752" s="5"/>
      <c r="AA752"/>
      <c r="AC752" s="373"/>
      <c r="AD752" s="54">
        <v>0.51597222222233596</v>
      </c>
      <c r="AK752" s="307"/>
      <c r="AL752" s="5">
        <v>12</v>
      </c>
      <c r="AM752" s="5">
        <v>86</v>
      </c>
      <c r="AN752" s="5">
        <v>9.8000000000000007</v>
      </c>
      <c r="AO752" s="5">
        <v>12</v>
      </c>
      <c r="AP752" s="5">
        <v>2.2000000000000002</v>
      </c>
      <c r="AQ752" s="5">
        <v>6.1</v>
      </c>
      <c r="AR752" s="5">
        <v>1028.4000000000001</v>
      </c>
      <c r="AS752" s="5">
        <v>7520</v>
      </c>
      <c r="AT752" s="5">
        <v>0</v>
      </c>
      <c r="AU752" s="5">
        <v>0</v>
      </c>
      <c r="AV752" s="5">
        <v>2.9</v>
      </c>
      <c r="AW752" s="5">
        <v>3.4</v>
      </c>
      <c r="AX752">
        <v>232</v>
      </c>
      <c r="AY752">
        <v>1088</v>
      </c>
      <c r="AZ752">
        <v>15.5</v>
      </c>
      <c r="BA752">
        <v>14.8</v>
      </c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1">
        <f t="shared" si="31"/>
        <v>0</v>
      </c>
      <c r="U753" s="94">
        <f t="shared" si="34"/>
        <v>-3</v>
      </c>
      <c r="V753" s="90" t="str">
        <f t="shared" si="33"/>
        <v/>
      </c>
      <c r="W753" s="94" t="str">
        <f t="shared" si="32"/>
        <v/>
      </c>
      <c r="X753" s="91"/>
      <c r="Z753" s="5"/>
      <c r="AA753"/>
      <c r="AC753" s="373"/>
      <c r="AD753" s="54">
        <v>0.51666666666678096</v>
      </c>
      <c r="AK753" s="307"/>
      <c r="AL753" s="5">
        <v>12</v>
      </c>
      <c r="AM753" s="5">
        <v>86</v>
      </c>
      <c r="AN753" s="5">
        <v>9.8000000000000007</v>
      </c>
      <c r="AO753" s="5">
        <v>12</v>
      </c>
      <c r="AP753" s="5">
        <v>2.9</v>
      </c>
      <c r="AQ753" s="5">
        <v>3.2</v>
      </c>
      <c r="AR753" s="5">
        <v>1028.5</v>
      </c>
      <c r="AS753" s="5">
        <v>7510</v>
      </c>
      <c r="AT753" s="5">
        <v>0</v>
      </c>
      <c r="AU753" s="5">
        <v>0</v>
      </c>
      <c r="AV753" s="5">
        <v>2.9</v>
      </c>
      <c r="AW753" s="5">
        <v>3.4</v>
      </c>
      <c r="AX753">
        <v>232</v>
      </c>
      <c r="AY753">
        <v>1088</v>
      </c>
      <c r="AZ753">
        <v>15.4</v>
      </c>
      <c r="BA753">
        <v>14.7</v>
      </c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1">
        <f t="shared" ref="T754:T817" si="35">MAX($P754,$Q754)</f>
        <v>0</v>
      </c>
      <c r="U754" s="94">
        <f t="shared" si="34"/>
        <v>-3</v>
      </c>
      <c r="V754" s="90" t="str">
        <f t="shared" si="33"/>
        <v/>
      </c>
      <c r="W754" s="94" t="str">
        <f t="shared" ref="W754:W817" si="36">IF($T754&gt;$B754+2,1,"")</f>
        <v/>
      </c>
      <c r="X754" s="91"/>
      <c r="Z754" s="5"/>
      <c r="AA754"/>
      <c r="AC754" s="373"/>
      <c r="AD754" s="54">
        <v>0.51736111111122596</v>
      </c>
      <c r="AK754" s="307"/>
      <c r="AL754" s="5">
        <v>12</v>
      </c>
      <c r="AM754" s="5">
        <v>87</v>
      </c>
      <c r="AN754" s="5">
        <v>9.9</v>
      </c>
      <c r="AO754" s="5">
        <v>12</v>
      </c>
      <c r="AP754" s="5">
        <v>1.8</v>
      </c>
      <c r="AQ754" s="5">
        <v>2.9</v>
      </c>
      <c r="AR754" s="5">
        <v>1028.4000000000001</v>
      </c>
      <c r="AS754" s="5">
        <v>7780</v>
      </c>
      <c r="AT754" s="5">
        <v>0</v>
      </c>
      <c r="AU754" s="5">
        <v>0</v>
      </c>
      <c r="AV754" s="5">
        <v>2.9</v>
      </c>
      <c r="AW754" s="5">
        <v>3.4</v>
      </c>
      <c r="AX754">
        <v>232</v>
      </c>
      <c r="AY754">
        <v>1088</v>
      </c>
      <c r="AZ754">
        <v>15.3</v>
      </c>
      <c r="BA754">
        <v>14.7</v>
      </c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1">
        <f t="shared" si="35"/>
        <v>0</v>
      </c>
      <c r="U755" s="94">
        <f t="shared" si="34"/>
        <v>-3</v>
      </c>
      <c r="V755" s="90" t="str">
        <f t="shared" si="33"/>
        <v/>
      </c>
      <c r="W755" s="94" t="str">
        <f t="shared" si="36"/>
        <v/>
      </c>
      <c r="X755" s="91"/>
      <c r="Z755" s="5"/>
      <c r="AA755"/>
      <c r="AC755" s="373"/>
      <c r="AD755" s="54">
        <v>0.51805555555567095</v>
      </c>
      <c r="AK755" s="307"/>
      <c r="AL755" s="5">
        <v>12</v>
      </c>
      <c r="AM755" s="5">
        <v>86</v>
      </c>
      <c r="AN755" s="5">
        <v>9.8000000000000007</v>
      </c>
      <c r="AO755" s="5">
        <v>12</v>
      </c>
      <c r="AP755" s="5">
        <v>3.2</v>
      </c>
      <c r="AQ755" s="5">
        <v>4.7</v>
      </c>
      <c r="AR755" s="5">
        <v>1028.5999999999999</v>
      </c>
      <c r="AS755" s="5">
        <v>8650</v>
      </c>
      <c r="AT755" s="5">
        <v>0</v>
      </c>
      <c r="AU755" s="5">
        <v>0</v>
      </c>
      <c r="AV755" s="5">
        <v>2.9</v>
      </c>
      <c r="AW755" s="5">
        <v>3.4</v>
      </c>
      <c r="AX755">
        <v>232</v>
      </c>
      <c r="AY755">
        <v>1088</v>
      </c>
      <c r="AZ755">
        <v>15.3</v>
      </c>
      <c r="BA755">
        <v>14.7</v>
      </c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1">
        <f t="shared" si="35"/>
        <v>0</v>
      </c>
      <c r="U756" s="94">
        <f t="shared" si="34"/>
        <v>-3</v>
      </c>
      <c r="V756" s="90" t="str">
        <f t="shared" si="33"/>
        <v/>
      </c>
      <c r="W756" s="94" t="str">
        <f t="shared" si="36"/>
        <v/>
      </c>
      <c r="X756" s="91"/>
      <c r="Z756" s="5"/>
      <c r="AA756"/>
      <c r="AC756" s="373"/>
      <c r="AD756" s="54">
        <v>0.51875000000011595</v>
      </c>
      <c r="AK756" s="307"/>
      <c r="AL756" s="5">
        <v>12</v>
      </c>
      <c r="AM756" s="5">
        <v>86</v>
      </c>
      <c r="AN756" s="5">
        <v>9.8000000000000007</v>
      </c>
      <c r="AO756" s="5">
        <v>12</v>
      </c>
      <c r="AP756" s="5">
        <v>3.2</v>
      </c>
      <c r="AQ756" s="5">
        <v>3.2</v>
      </c>
      <c r="AR756" s="5">
        <v>1028.5999999999999</v>
      </c>
      <c r="AS756" s="5">
        <v>9880</v>
      </c>
      <c r="AT756" s="5">
        <v>0</v>
      </c>
      <c r="AU756" s="5">
        <v>0</v>
      </c>
      <c r="AV756" s="5">
        <v>2.9</v>
      </c>
      <c r="AW756" s="5">
        <v>3.4</v>
      </c>
      <c r="AX756">
        <v>232</v>
      </c>
      <c r="AY756">
        <v>1088</v>
      </c>
      <c r="AZ756">
        <v>15.2</v>
      </c>
      <c r="BA756">
        <v>14.6</v>
      </c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1">
        <f t="shared" si="35"/>
        <v>0</v>
      </c>
      <c r="U757" s="94">
        <f t="shared" si="34"/>
        <v>-3</v>
      </c>
      <c r="V757" s="90" t="str">
        <f t="shared" si="33"/>
        <v/>
      </c>
      <c r="W757" s="94" t="str">
        <f t="shared" si="36"/>
        <v/>
      </c>
      <c r="X757" s="91"/>
      <c r="Z757" s="5"/>
      <c r="AA757"/>
      <c r="AC757" s="373"/>
      <c r="AD757" s="54">
        <v>0.51944444444456095</v>
      </c>
      <c r="AK757" s="307"/>
      <c r="AL757" s="5">
        <v>12</v>
      </c>
      <c r="AM757" s="5">
        <v>86</v>
      </c>
      <c r="AN757" s="5">
        <v>9.8000000000000007</v>
      </c>
      <c r="AO757" s="5">
        <v>12</v>
      </c>
      <c r="AP757" s="5">
        <v>3.2</v>
      </c>
      <c r="AQ757" s="5">
        <v>4</v>
      </c>
      <c r="AR757" s="5">
        <v>1028.7</v>
      </c>
      <c r="AS757" s="5">
        <v>9910</v>
      </c>
      <c r="AT757" s="5">
        <v>0</v>
      </c>
      <c r="AU757" s="5">
        <v>0</v>
      </c>
      <c r="AV757" s="5">
        <v>2.9</v>
      </c>
      <c r="AW757" s="5">
        <v>3.4</v>
      </c>
      <c r="AX757">
        <v>232</v>
      </c>
      <c r="AY757">
        <v>1088</v>
      </c>
      <c r="AZ757">
        <v>15.2</v>
      </c>
      <c r="BA757">
        <v>14.6</v>
      </c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1">
        <f t="shared" si="35"/>
        <v>0</v>
      </c>
      <c r="U758" s="94">
        <f t="shared" si="34"/>
        <v>-3</v>
      </c>
      <c r="V758" s="90" t="str">
        <f t="shared" si="33"/>
        <v/>
      </c>
      <c r="W758" s="94" t="str">
        <f t="shared" si="36"/>
        <v/>
      </c>
      <c r="X758" s="91"/>
      <c r="Z758" s="5"/>
      <c r="AA758"/>
      <c r="AC758" s="373"/>
      <c r="AD758" s="54">
        <v>0.52013888888900595</v>
      </c>
      <c r="AK758" s="307"/>
      <c r="AL758" s="5">
        <v>12</v>
      </c>
      <c r="AM758" s="5">
        <v>86</v>
      </c>
      <c r="AN758" s="5">
        <v>9.8000000000000007</v>
      </c>
      <c r="AO758" s="5">
        <v>12</v>
      </c>
      <c r="AP758" s="5">
        <v>3.2</v>
      </c>
      <c r="AQ758" s="5">
        <v>5.4</v>
      </c>
      <c r="AR758" s="5">
        <v>1028.3</v>
      </c>
      <c r="AS758" s="5">
        <v>9380</v>
      </c>
      <c r="AT758" s="5">
        <v>0</v>
      </c>
      <c r="AU758" s="5">
        <v>0</v>
      </c>
      <c r="AV758" s="5">
        <v>2.9</v>
      </c>
      <c r="AW758" s="5">
        <v>3.4</v>
      </c>
      <c r="AX758">
        <v>232</v>
      </c>
      <c r="AY758">
        <v>1088</v>
      </c>
      <c r="AZ758">
        <v>15.1</v>
      </c>
      <c r="BA758">
        <v>14.6</v>
      </c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1">
        <f t="shared" si="35"/>
        <v>0</v>
      </c>
      <c r="U759" s="94">
        <f t="shared" si="34"/>
        <v>-3</v>
      </c>
      <c r="V759" s="90" t="str">
        <f t="shared" si="33"/>
        <v/>
      </c>
      <c r="W759" s="94" t="str">
        <f t="shared" si="36"/>
        <v/>
      </c>
      <c r="X759" s="91"/>
      <c r="Z759" s="5"/>
      <c r="AA759"/>
      <c r="AC759" s="373"/>
      <c r="AD759" s="54">
        <v>0.52083333333345105</v>
      </c>
      <c r="AK759" s="307"/>
      <c r="AL759" s="5">
        <v>12</v>
      </c>
      <c r="AM759" s="5">
        <v>86</v>
      </c>
      <c r="AN759" s="5">
        <v>9.8000000000000007</v>
      </c>
      <c r="AO759" s="5">
        <v>12</v>
      </c>
      <c r="AP759" s="5">
        <v>3.2</v>
      </c>
      <c r="AQ759" s="5">
        <v>4.3</v>
      </c>
      <c r="AR759" s="5">
        <v>1028.3</v>
      </c>
      <c r="AS759" s="5">
        <v>9020</v>
      </c>
      <c r="AT759" s="5">
        <v>0</v>
      </c>
      <c r="AU759" s="5">
        <v>0</v>
      </c>
      <c r="AV759" s="5">
        <v>2.9</v>
      </c>
      <c r="AW759" s="5">
        <v>3.4</v>
      </c>
      <c r="AX759">
        <v>232</v>
      </c>
      <c r="AY759">
        <v>1088</v>
      </c>
      <c r="AZ759">
        <v>15.1</v>
      </c>
      <c r="BA759">
        <v>14.6</v>
      </c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1">
        <f t="shared" si="35"/>
        <v>0</v>
      </c>
      <c r="U760" s="94">
        <f t="shared" si="34"/>
        <v>-3</v>
      </c>
      <c r="V760" s="90" t="str">
        <f t="shared" si="33"/>
        <v/>
      </c>
      <c r="W760" s="94" t="str">
        <f t="shared" si="36"/>
        <v/>
      </c>
      <c r="X760" s="91"/>
      <c r="Z760" s="5"/>
      <c r="AA760"/>
      <c r="AC760" s="373"/>
      <c r="AD760" s="54">
        <v>0.52152777777789605</v>
      </c>
      <c r="AK760" s="307"/>
      <c r="AL760" s="5">
        <v>12</v>
      </c>
      <c r="AM760" s="5">
        <v>87</v>
      </c>
      <c r="AN760" s="5">
        <v>9.9</v>
      </c>
      <c r="AO760" s="5">
        <v>12</v>
      </c>
      <c r="AP760" s="5">
        <v>0</v>
      </c>
      <c r="AQ760" s="5">
        <v>3.2</v>
      </c>
      <c r="AR760" s="5">
        <v>1028.4000000000001</v>
      </c>
      <c r="AS760" s="5">
        <v>8970</v>
      </c>
      <c r="AT760" s="5">
        <v>0</v>
      </c>
      <c r="AU760" s="5">
        <v>0</v>
      </c>
      <c r="AV760" s="5">
        <v>2.9</v>
      </c>
      <c r="AW760" s="5">
        <v>3.4</v>
      </c>
      <c r="AX760">
        <v>232</v>
      </c>
      <c r="AY760">
        <v>1088</v>
      </c>
      <c r="AZ760">
        <v>15.1</v>
      </c>
      <c r="BA760">
        <v>14.6</v>
      </c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1">
        <f t="shared" si="35"/>
        <v>0</v>
      </c>
      <c r="U761" s="94">
        <f t="shared" si="34"/>
        <v>-3</v>
      </c>
      <c r="V761" s="90" t="str">
        <f t="shared" si="33"/>
        <v/>
      </c>
      <c r="W761" s="94" t="str">
        <f t="shared" si="36"/>
        <v/>
      </c>
      <c r="X761" s="91"/>
      <c r="Z761" s="5"/>
      <c r="AA761"/>
      <c r="AC761" s="373"/>
      <c r="AD761" s="54">
        <v>0.52222222222234105</v>
      </c>
      <c r="AK761" s="307"/>
      <c r="AL761" s="5">
        <v>12</v>
      </c>
      <c r="AM761" s="5">
        <v>87</v>
      </c>
      <c r="AN761" s="5">
        <v>9.9</v>
      </c>
      <c r="AO761" s="5">
        <v>12</v>
      </c>
      <c r="AP761" s="5">
        <v>1.8</v>
      </c>
      <c r="AQ761" s="5">
        <v>1.8</v>
      </c>
      <c r="AR761" s="5">
        <v>1028.4000000000001</v>
      </c>
      <c r="AS761" s="5">
        <v>8750</v>
      </c>
      <c r="AT761" s="5">
        <v>0</v>
      </c>
      <c r="AU761" s="5">
        <v>0</v>
      </c>
      <c r="AV761" s="5">
        <v>2.9</v>
      </c>
      <c r="AW761" s="5">
        <v>3.4</v>
      </c>
      <c r="AX761">
        <v>232</v>
      </c>
      <c r="AY761">
        <v>1088</v>
      </c>
      <c r="AZ761">
        <v>15.1</v>
      </c>
      <c r="BA761">
        <v>14.5</v>
      </c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1">
        <f t="shared" si="35"/>
        <v>0</v>
      </c>
      <c r="U762" s="94">
        <f t="shared" si="34"/>
        <v>-3</v>
      </c>
      <c r="V762" s="90" t="str">
        <f t="shared" si="33"/>
        <v/>
      </c>
      <c r="W762" s="94" t="str">
        <f t="shared" si="36"/>
        <v/>
      </c>
      <c r="X762" s="91"/>
      <c r="Z762" s="5"/>
      <c r="AA762"/>
      <c r="AC762" s="373"/>
      <c r="AD762" s="54">
        <v>0.52291666666678605</v>
      </c>
      <c r="AK762" s="307"/>
      <c r="AL762" s="5">
        <v>12</v>
      </c>
      <c r="AM762" s="5">
        <v>87</v>
      </c>
      <c r="AN762" s="5">
        <v>9.9</v>
      </c>
      <c r="AO762" s="5">
        <v>12</v>
      </c>
      <c r="AP762" s="5">
        <v>1.8</v>
      </c>
      <c r="AQ762" s="5">
        <v>3.6</v>
      </c>
      <c r="AR762" s="5">
        <v>1028.5</v>
      </c>
      <c r="AS762" s="5">
        <v>8100</v>
      </c>
      <c r="AT762" s="5">
        <v>0</v>
      </c>
      <c r="AU762" s="5">
        <v>0</v>
      </c>
      <c r="AV762" s="5">
        <v>2.9</v>
      </c>
      <c r="AW762" s="5">
        <v>3.4</v>
      </c>
      <c r="AX762">
        <v>232</v>
      </c>
      <c r="AY762">
        <v>1088</v>
      </c>
      <c r="AZ762">
        <v>15.1</v>
      </c>
      <c r="BA762">
        <v>14.5</v>
      </c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1">
        <f t="shared" si="35"/>
        <v>0</v>
      </c>
      <c r="U763" s="94">
        <f t="shared" si="34"/>
        <v>-3</v>
      </c>
      <c r="V763" s="90" t="str">
        <f t="shared" si="33"/>
        <v/>
      </c>
      <c r="W763" s="94" t="str">
        <f t="shared" si="36"/>
        <v/>
      </c>
      <c r="X763" s="91"/>
      <c r="Z763" s="5"/>
      <c r="AA763"/>
      <c r="AC763" s="373"/>
      <c r="AD763" s="54">
        <v>0.52361111111123104</v>
      </c>
      <c r="AK763" s="307"/>
      <c r="AL763" s="5">
        <v>12</v>
      </c>
      <c r="AM763" s="5">
        <v>87</v>
      </c>
      <c r="AN763" s="5">
        <v>9.9</v>
      </c>
      <c r="AO763" s="5">
        <v>12</v>
      </c>
      <c r="AP763" s="5">
        <v>0</v>
      </c>
      <c r="AQ763" s="5">
        <v>2.2000000000000002</v>
      </c>
      <c r="AR763" s="5">
        <v>1028.3</v>
      </c>
      <c r="AS763" s="5">
        <v>7380</v>
      </c>
      <c r="AT763" s="5">
        <v>0</v>
      </c>
      <c r="AU763" s="5">
        <v>0</v>
      </c>
      <c r="AV763" s="5">
        <v>2.9</v>
      </c>
      <c r="AW763" s="5">
        <v>3.4</v>
      </c>
      <c r="AX763">
        <v>232</v>
      </c>
      <c r="AY763">
        <v>1088</v>
      </c>
      <c r="AZ763">
        <v>15.1</v>
      </c>
      <c r="BA763">
        <v>14.5</v>
      </c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1">
        <f t="shared" si="35"/>
        <v>0</v>
      </c>
      <c r="U764" s="94">
        <f t="shared" si="34"/>
        <v>-3</v>
      </c>
      <c r="V764" s="90" t="str">
        <f t="shared" si="33"/>
        <v/>
      </c>
      <c r="W764" s="94" t="str">
        <f t="shared" si="36"/>
        <v/>
      </c>
      <c r="X764" s="91"/>
      <c r="Z764" s="5"/>
      <c r="AA764"/>
      <c r="AC764" s="373"/>
      <c r="AD764" s="54">
        <v>0.52430555555567604</v>
      </c>
      <c r="AK764" s="307"/>
      <c r="AL764" s="5">
        <v>12</v>
      </c>
      <c r="AM764" s="5">
        <v>87</v>
      </c>
      <c r="AN764" s="5">
        <v>9.9</v>
      </c>
      <c r="AO764" s="5">
        <v>12</v>
      </c>
      <c r="AP764" s="5">
        <v>2.5</v>
      </c>
      <c r="AQ764" s="5">
        <v>3.6</v>
      </c>
      <c r="AR764" s="5">
        <v>1028.5</v>
      </c>
      <c r="AS764" s="5">
        <v>7030</v>
      </c>
      <c r="AT764" s="5">
        <v>0</v>
      </c>
      <c r="AU764" s="5">
        <v>0</v>
      </c>
      <c r="AV764" s="5">
        <v>2.9</v>
      </c>
      <c r="AW764" s="5">
        <v>3.4</v>
      </c>
      <c r="AX764">
        <v>232</v>
      </c>
      <c r="AY764">
        <v>1088</v>
      </c>
      <c r="AZ764">
        <v>15.1</v>
      </c>
      <c r="BA764">
        <v>14.6</v>
      </c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1">
        <f t="shared" si="35"/>
        <v>0</v>
      </c>
      <c r="U765" s="94">
        <f t="shared" si="34"/>
        <v>-3</v>
      </c>
      <c r="V765" s="90" t="str">
        <f t="shared" si="33"/>
        <v/>
      </c>
      <c r="W765" s="94" t="str">
        <f t="shared" si="36"/>
        <v/>
      </c>
      <c r="X765" s="91"/>
      <c r="Z765" s="5"/>
      <c r="AA765"/>
      <c r="AC765" s="373"/>
      <c r="AD765" s="54">
        <v>0.52500000000012104</v>
      </c>
      <c r="AK765" s="307"/>
      <c r="AL765" s="5">
        <v>12</v>
      </c>
      <c r="AM765" s="5">
        <v>87</v>
      </c>
      <c r="AN765" s="5">
        <v>9.9</v>
      </c>
      <c r="AO765" s="5">
        <v>12</v>
      </c>
      <c r="AP765" s="5">
        <v>0</v>
      </c>
      <c r="AQ765" s="5">
        <v>2.5</v>
      </c>
      <c r="AR765" s="5">
        <v>1028.4000000000001</v>
      </c>
      <c r="AS765" s="5">
        <v>6500</v>
      </c>
      <c r="AT765" s="5">
        <v>0</v>
      </c>
      <c r="AU765" s="5">
        <v>0</v>
      </c>
      <c r="AV765" s="5">
        <v>2.9</v>
      </c>
      <c r="AW765" s="5">
        <v>3.4</v>
      </c>
      <c r="AX765">
        <v>232</v>
      </c>
      <c r="AY765">
        <v>1088</v>
      </c>
      <c r="AZ765">
        <v>15.1</v>
      </c>
      <c r="BA765">
        <v>14.6</v>
      </c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1">
        <f t="shared" si="35"/>
        <v>0</v>
      </c>
      <c r="U766" s="94">
        <f t="shared" si="34"/>
        <v>-3</v>
      </c>
      <c r="V766" s="90" t="str">
        <f t="shared" si="33"/>
        <v/>
      </c>
      <c r="W766" s="94" t="str">
        <f t="shared" si="36"/>
        <v/>
      </c>
      <c r="X766" s="91"/>
      <c r="Z766" s="5"/>
      <c r="AA766"/>
      <c r="AC766" s="373"/>
      <c r="AD766" s="54">
        <v>0.52569444444456603</v>
      </c>
      <c r="AK766" s="307"/>
      <c r="AL766" s="5">
        <v>12</v>
      </c>
      <c r="AM766" s="5">
        <v>86</v>
      </c>
      <c r="AN766" s="5">
        <v>9.8000000000000007</v>
      </c>
      <c r="AO766" s="5">
        <v>12</v>
      </c>
      <c r="AP766" s="5">
        <v>3.6</v>
      </c>
      <c r="AQ766" s="5">
        <v>5.8</v>
      </c>
      <c r="AR766" s="5">
        <v>1028.5</v>
      </c>
      <c r="AS766" s="5">
        <v>6220</v>
      </c>
      <c r="AT766" s="5">
        <v>0</v>
      </c>
      <c r="AU766" s="5">
        <v>0</v>
      </c>
      <c r="AV766" s="5">
        <v>2.9</v>
      </c>
      <c r="AW766" s="5">
        <v>3.4</v>
      </c>
      <c r="AX766">
        <v>232</v>
      </c>
      <c r="AY766">
        <v>1088</v>
      </c>
      <c r="AZ766">
        <v>15.1</v>
      </c>
      <c r="BA766">
        <v>14.6</v>
      </c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1">
        <f t="shared" si="35"/>
        <v>0</v>
      </c>
      <c r="U767" s="94">
        <f t="shared" si="34"/>
        <v>-3</v>
      </c>
      <c r="V767" s="90" t="str">
        <f t="shared" si="33"/>
        <v/>
      </c>
      <c r="W767" s="94" t="str">
        <f t="shared" si="36"/>
        <v/>
      </c>
      <c r="X767" s="91"/>
      <c r="Z767" s="5"/>
      <c r="AA767"/>
      <c r="AC767" s="373"/>
      <c r="AD767" s="54">
        <v>0.52638888888901103</v>
      </c>
      <c r="AK767" s="307"/>
      <c r="AL767" s="5">
        <v>12</v>
      </c>
      <c r="AM767" s="5">
        <v>86</v>
      </c>
      <c r="AN767" s="5">
        <v>9.8000000000000007</v>
      </c>
      <c r="AO767" s="5">
        <v>12</v>
      </c>
      <c r="AP767" s="5">
        <v>3.2</v>
      </c>
      <c r="AQ767" s="5">
        <v>5</v>
      </c>
      <c r="AR767" s="5">
        <v>1028.3</v>
      </c>
      <c r="AS767" s="5">
        <v>6190</v>
      </c>
      <c r="AT767" s="5">
        <v>0</v>
      </c>
      <c r="AU767" s="5">
        <v>0</v>
      </c>
      <c r="AV767" s="5">
        <v>2.9</v>
      </c>
      <c r="AW767" s="5">
        <v>3.4</v>
      </c>
      <c r="AX767">
        <v>232</v>
      </c>
      <c r="AY767">
        <v>1088</v>
      </c>
      <c r="AZ767">
        <v>15</v>
      </c>
      <c r="BA767">
        <v>14.5</v>
      </c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1">
        <f t="shared" si="35"/>
        <v>0</v>
      </c>
      <c r="U768" s="94">
        <f t="shared" si="34"/>
        <v>-3</v>
      </c>
      <c r="V768" s="90" t="str">
        <f t="shared" si="33"/>
        <v/>
      </c>
      <c r="W768" s="94" t="str">
        <f t="shared" si="36"/>
        <v/>
      </c>
      <c r="X768" s="91"/>
      <c r="Z768" s="5"/>
      <c r="AA768"/>
      <c r="AC768" s="373"/>
      <c r="AD768" s="54">
        <v>0.52708333333345603</v>
      </c>
      <c r="AK768" s="307"/>
      <c r="AL768" s="5">
        <v>11.9</v>
      </c>
      <c r="AM768" s="5">
        <v>87</v>
      </c>
      <c r="AN768" s="5">
        <v>9.8000000000000007</v>
      </c>
      <c r="AO768" s="5">
        <v>11.9</v>
      </c>
      <c r="AP768" s="5">
        <v>0</v>
      </c>
      <c r="AQ768" s="5">
        <v>2.5</v>
      </c>
      <c r="AR768" s="5">
        <v>1028.5</v>
      </c>
      <c r="AS768" s="5">
        <v>5980</v>
      </c>
      <c r="AT768" s="5">
        <v>0</v>
      </c>
      <c r="AU768" s="5">
        <v>0</v>
      </c>
      <c r="AV768" s="5">
        <v>2.9</v>
      </c>
      <c r="AW768" s="5">
        <v>3.4</v>
      </c>
      <c r="AX768">
        <v>232</v>
      </c>
      <c r="AY768">
        <v>1088</v>
      </c>
      <c r="AZ768">
        <v>15</v>
      </c>
      <c r="BA768">
        <v>14.5</v>
      </c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1">
        <f t="shared" si="35"/>
        <v>0</v>
      </c>
      <c r="U769" s="94">
        <f t="shared" si="34"/>
        <v>-3</v>
      </c>
      <c r="V769" s="90" t="str">
        <f t="shared" si="33"/>
        <v/>
      </c>
      <c r="W769" s="94" t="str">
        <f t="shared" si="36"/>
        <v/>
      </c>
      <c r="X769" s="91"/>
      <c r="Z769" s="5"/>
      <c r="AA769"/>
      <c r="AC769" s="373"/>
      <c r="AD769" s="54">
        <v>0.52777777777790102</v>
      </c>
      <c r="AK769" s="307"/>
      <c r="AL769" s="5">
        <v>12</v>
      </c>
      <c r="AM769" s="5">
        <v>87</v>
      </c>
      <c r="AN769" s="5">
        <v>9.9</v>
      </c>
      <c r="AO769" s="5">
        <v>12</v>
      </c>
      <c r="AP769" s="5">
        <v>0</v>
      </c>
      <c r="AQ769" s="5">
        <v>1.8</v>
      </c>
      <c r="AR769" s="5">
        <v>1028.3</v>
      </c>
      <c r="AS769" s="5">
        <v>5840</v>
      </c>
      <c r="AT769" s="5">
        <v>0</v>
      </c>
      <c r="AU769" s="5">
        <v>0</v>
      </c>
      <c r="AV769" s="5">
        <v>2.9</v>
      </c>
      <c r="AW769" s="5">
        <v>3.4</v>
      </c>
      <c r="AX769">
        <v>232</v>
      </c>
      <c r="AY769">
        <v>1088</v>
      </c>
      <c r="AZ769">
        <v>14.9</v>
      </c>
      <c r="BA769">
        <v>14.5</v>
      </c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1">
        <f t="shared" si="35"/>
        <v>0</v>
      </c>
      <c r="U770" s="94">
        <f t="shared" si="34"/>
        <v>-3</v>
      </c>
      <c r="V770" s="90" t="str">
        <f t="shared" si="33"/>
        <v/>
      </c>
      <c r="W770" s="94" t="str">
        <f t="shared" si="36"/>
        <v/>
      </c>
      <c r="X770" s="91"/>
      <c r="Z770" s="5"/>
      <c r="AA770"/>
      <c r="AC770" s="373"/>
      <c r="AD770" s="54">
        <v>0.52847222222234602</v>
      </c>
      <c r="AK770" s="307"/>
      <c r="AL770" s="5">
        <v>12</v>
      </c>
      <c r="AM770" s="5">
        <v>87</v>
      </c>
      <c r="AN770" s="5">
        <v>9.9</v>
      </c>
      <c r="AO770" s="5">
        <v>12</v>
      </c>
      <c r="AP770" s="5">
        <v>4.7</v>
      </c>
      <c r="AQ770" s="5">
        <v>5</v>
      </c>
      <c r="AR770" s="5">
        <v>1028.7</v>
      </c>
      <c r="AS770" s="5">
        <v>5800</v>
      </c>
      <c r="AT770" s="5">
        <v>0</v>
      </c>
      <c r="AU770" s="5">
        <v>0</v>
      </c>
      <c r="AV770" s="5">
        <v>2.9</v>
      </c>
      <c r="AW770" s="5">
        <v>3.4</v>
      </c>
      <c r="AX770">
        <v>232</v>
      </c>
      <c r="AY770">
        <v>1088</v>
      </c>
      <c r="AZ770">
        <v>14.9</v>
      </c>
      <c r="BA770">
        <v>14.5</v>
      </c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1">
        <f t="shared" si="35"/>
        <v>0</v>
      </c>
      <c r="U771" s="94">
        <f t="shared" si="34"/>
        <v>-3</v>
      </c>
      <c r="V771" s="90" t="str">
        <f t="shared" si="33"/>
        <v/>
      </c>
      <c r="W771" s="94" t="str">
        <f t="shared" si="36"/>
        <v/>
      </c>
      <c r="X771" s="91"/>
      <c r="Z771" s="5"/>
      <c r="AA771"/>
      <c r="AC771" s="373"/>
      <c r="AD771" s="54">
        <v>0.52916666666679102</v>
      </c>
      <c r="AK771" s="307"/>
      <c r="AL771" s="5">
        <v>11.9</v>
      </c>
      <c r="AM771" s="5">
        <v>87</v>
      </c>
      <c r="AN771" s="5">
        <v>9.8000000000000007</v>
      </c>
      <c r="AO771" s="5">
        <v>11.9</v>
      </c>
      <c r="AP771" s="5">
        <v>1.8</v>
      </c>
      <c r="AQ771" s="5">
        <v>2.5</v>
      </c>
      <c r="AR771" s="5">
        <v>1028.4000000000001</v>
      </c>
      <c r="AS771" s="5">
        <v>6040</v>
      </c>
      <c r="AT771" s="5">
        <v>0</v>
      </c>
      <c r="AU771" s="5">
        <v>0</v>
      </c>
      <c r="AV771" s="5">
        <v>2.9</v>
      </c>
      <c r="AW771" s="5">
        <v>3.4</v>
      </c>
      <c r="AX771">
        <v>232</v>
      </c>
      <c r="AY771">
        <v>1088</v>
      </c>
      <c r="AZ771">
        <v>14.9</v>
      </c>
      <c r="BA771">
        <v>14.5</v>
      </c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1">
        <f t="shared" si="35"/>
        <v>0</v>
      </c>
      <c r="U772" s="94">
        <f t="shared" si="34"/>
        <v>-3</v>
      </c>
      <c r="V772" s="90" t="str">
        <f t="shared" si="33"/>
        <v/>
      </c>
      <c r="W772" s="94" t="str">
        <f t="shared" si="36"/>
        <v/>
      </c>
      <c r="X772" s="91"/>
      <c r="Z772" s="5"/>
      <c r="AA772"/>
      <c r="AC772" s="373"/>
      <c r="AD772" s="54">
        <v>0.52986111111123602</v>
      </c>
      <c r="AK772" s="307"/>
      <c r="AL772" s="5">
        <v>11.9</v>
      </c>
      <c r="AM772" s="5">
        <v>87</v>
      </c>
      <c r="AN772" s="5">
        <v>9.8000000000000007</v>
      </c>
      <c r="AO772" s="5">
        <v>11.9</v>
      </c>
      <c r="AP772" s="5">
        <v>2.5</v>
      </c>
      <c r="AQ772" s="5">
        <v>5.8</v>
      </c>
      <c r="AR772" s="5">
        <v>1028.4000000000001</v>
      </c>
      <c r="AS772" s="5">
        <v>6330</v>
      </c>
      <c r="AT772" s="5">
        <v>0</v>
      </c>
      <c r="AU772" s="5">
        <v>0</v>
      </c>
      <c r="AV772" s="5">
        <v>2.9</v>
      </c>
      <c r="AW772" s="5">
        <v>3.4</v>
      </c>
      <c r="AX772">
        <v>232</v>
      </c>
      <c r="AY772">
        <v>1088</v>
      </c>
      <c r="AZ772">
        <v>14.8</v>
      </c>
      <c r="BA772">
        <v>14.4</v>
      </c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1">
        <f t="shared" si="35"/>
        <v>0</v>
      </c>
      <c r="U773" s="94">
        <f t="shared" si="34"/>
        <v>-3</v>
      </c>
      <c r="V773" s="90" t="str">
        <f t="shared" si="33"/>
        <v/>
      </c>
      <c r="W773" s="94" t="str">
        <f t="shared" si="36"/>
        <v/>
      </c>
      <c r="X773" s="91"/>
      <c r="Z773" s="5"/>
      <c r="AA773"/>
      <c r="AC773" s="373"/>
      <c r="AD773" s="54">
        <v>0.53055555555568101</v>
      </c>
      <c r="AK773" s="307"/>
      <c r="AL773" s="5">
        <v>11.9</v>
      </c>
      <c r="AM773" s="5">
        <v>87</v>
      </c>
      <c r="AN773" s="5">
        <v>9.8000000000000007</v>
      </c>
      <c r="AO773" s="5">
        <v>11.9</v>
      </c>
      <c r="AP773" s="5">
        <v>2.9</v>
      </c>
      <c r="AQ773" s="5">
        <v>2.9</v>
      </c>
      <c r="AR773" s="5">
        <v>1028.7</v>
      </c>
      <c r="AS773" s="5">
        <v>6920</v>
      </c>
      <c r="AT773" s="5">
        <v>0</v>
      </c>
      <c r="AU773" s="5">
        <v>0</v>
      </c>
      <c r="AV773" s="5">
        <v>2.9</v>
      </c>
      <c r="AW773" s="5">
        <v>3.4</v>
      </c>
      <c r="AX773">
        <v>232</v>
      </c>
      <c r="AY773">
        <v>1088</v>
      </c>
      <c r="AZ773">
        <v>14.8</v>
      </c>
      <c r="BA773">
        <v>14.4</v>
      </c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1">
        <f t="shared" si="35"/>
        <v>0</v>
      </c>
      <c r="U774" s="94">
        <f t="shared" si="34"/>
        <v>-3</v>
      </c>
      <c r="V774" s="90" t="str">
        <f t="shared" si="33"/>
        <v/>
      </c>
      <c r="W774" s="94" t="str">
        <f t="shared" si="36"/>
        <v/>
      </c>
      <c r="X774" s="91"/>
      <c r="Z774" s="5"/>
      <c r="AA774"/>
      <c r="AC774" s="373"/>
      <c r="AD774" s="54">
        <v>0.53125000000012601</v>
      </c>
      <c r="AK774" s="307"/>
      <c r="AL774" s="5">
        <v>11.9</v>
      </c>
      <c r="AM774" s="5">
        <v>87</v>
      </c>
      <c r="AN774" s="5">
        <v>9.8000000000000007</v>
      </c>
      <c r="AO774" s="5">
        <v>11.9</v>
      </c>
      <c r="AP774" s="5">
        <v>5</v>
      </c>
      <c r="AQ774" s="5">
        <v>6.5</v>
      </c>
      <c r="AR774" s="5">
        <v>1028.3</v>
      </c>
      <c r="AS774" s="5">
        <v>7350</v>
      </c>
      <c r="AT774" s="5">
        <v>0</v>
      </c>
      <c r="AU774" s="5">
        <v>0</v>
      </c>
      <c r="AV774" s="5">
        <v>2.9</v>
      </c>
      <c r="AW774" s="5">
        <v>3.4</v>
      </c>
      <c r="AX774">
        <v>232</v>
      </c>
      <c r="AY774">
        <v>1088</v>
      </c>
      <c r="AZ774">
        <v>14.7</v>
      </c>
      <c r="BA774">
        <v>14.4</v>
      </c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1">
        <f t="shared" si="35"/>
        <v>0</v>
      </c>
      <c r="U775" s="94">
        <f t="shared" si="34"/>
        <v>-3</v>
      </c>
      <c r="V775" s="90" t="str">
        <f t="shared" si="33"/>
        <v/>
      </c>
      <c r="W775" s="94" t="str">
        <f t="shared" si="36"/>
        <v/>
      </c>
      <c r="X775" s="91"/>
      <c r="Z775" s="5"/>
      <c r="AA775"/>
      <c r="AC775" s="373"/>
      <c r="AD775" s="54">
        <v>0.53194444444457101</v>
      </c>
      <c r="AK775" s="307"/>
      <c r="AL775" s="5">
        <v>11.9</v>
      </c>
      <c r="AM775" s="5">
        <v>87</v>
      </c>
      <c r="AN775" s="5">
        <v>9.8000000000000007</v>
      </c>
      <c r="AO775" s="5">
        <v>11.9</v>
      </c>
      <c r="AP775" s="5">
        <v>0</v>
      </c>
      <c r="AQ775" s="5">
        <v>3.6</v>
      </c>
      <c r="AR775" s="5">
        <v>1028.3</v>
      </c>
      <c r="AS775" s="5">
        <v>7250</v>
      </c>
      <c r="AT775" s="5">
        <v>0</v>
      </c>
      <c r="AU775" s="5">
        <v>0</v>
      </c>
      <c r="AV775" s="5">
        <v>2.9</v>
      </c>
      <c r="AW775" s="5">
        <v>3.4</v>
      </c>
      <c r="AX775">
        <v>232</v>
      </c>
      <c r="AY775">
        <v>1088</v>
      </c>
      <c r="AZ775">
        <v>14.6</v>
      </c>
      <c r="BA775">
        <v>14.3</v>
      </c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1">
        <f t="shared" si="35"/>
        <v>0</v>
      </c>
      <c r="U776" s="94">
        <f t="shared" si="34"/>
        <v>-3</v>
      </c>
      <c r="V776" s="90" t="str">
        <f t="shared" si="33"/>
        <v/>
      </c>
      <c r="W776" s="94" t="str">
        <f t="shared" si="36"/>
        <v/>
      </c>
      <c r="X776" s="91"/>
      <c r="Z776" s="5"/>
      <c r="AA776"/>
      <c r="AC776" s="373"/>
      <c r="AD776" s="54">
        <v>0.532638888889016</v>
      </c>
      <c r="AK776" s="307"/>
      <c r="AL776" s="5">
        <v>11.9</v>
      </c>
      <c r="AM776" s="5">
        <v>87</v>
      </c>
      <c r="AN776" s="5">
        <v>9.8000000000000007</v>
      </c>
      <c r="AO776" s="5">
        <v>11.9</v>
      </c>
      <c r="AP776" s="5">
        <v>2.5</v>
      </c>
      <c r="AQ776" s="5">
        <v>2.9</v>
      </c>
      <c r="AR776" s="5">
        <v>1028.5</v>
      </c>
      <c r="AS776" s="5">
        <v>7120</v>
      </c>
      <c r="AT776" s="5">
        <v>0</v>
      </c>
      <c r="AU776" s="5">
        <v>0</v>
      </c>
      <c r="AV776" s="5">
        <v>2.9</v>
      </c>
      <c r="AW776" s="5">
        <v>3.4</v>
      </c>
      <c r="AX776">
        <v>232</v>
      </c>
      <c r="AY776">
        <v>1088</v>
      </c>
      <c r="AZ776">
        <v>14.6</v>
      </c>
      <c r="BA776">
        <v>14.3</v>
      </c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1">
        <f t="shared" si="35"/>
        <v>0</v>
      </c>
      <c r="U777" s="94">
        <f t="shared" si="34"/>
        <v>-3</v>
      </c>
      <c r="V777" s="90" t="str">
        <f t="shared" si="33"/>
        <v/>
      </c>
      <c r="W777" s="94" t="str">
        <f t="shared" si="36"/>
        <v/>
      </c>
      <c r="X777" s="91"/>
      <c r="Z777" s="5"/>
      <c r="AA777"/>
      <c r="AC777" s="373"/>
      <c r="AD777" s="54">
        <v>0.533333333333461</v>
      </c>
      <c r="AK777" s="307"/>
      <c r="AL777" s="5">
        <v>12</v>
      </c>
      <c r="AM777" s="5">
        <v>87</v>
      </c>
      <c r="AN777" s="5">
        <v>9.9</v>
      </c>
      <c r="AO777" s="5">
        <v>12</v>
      </c>
      <c r="AP777" s="5">
        <v>2.2000000000000002</v>
      </c>
      <c r="AQ777" s="5">
        <v>3.2</v>
      </c>
      <c r="AR777" s="5">
        <v>1028.3</v>
      </c>
      <c r="AS777" s="5">
        <v>7290</v>
      </c>
      <c r="AT777" s="5">
        <v>0</v>
      </c>
      <c r="AU777" s="5">
        <v>0</v>
      </c>
      <c r="AV777" s="5">
        <v>2.9</v>
      </c>
      <c r="AW777" s="5">
        <v>3.4</v>
      </c>
      <c r="AX777">
        <v>232</v>
      </c>
      <c r="AY777">
        <v>1088</v>
      </c>
      <c r="AZ777">
        <v>14.6</v>
      </c>
      <c r="BA777">
        <v>14.3</v>
      </c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1">
        <f t="shared" si="35"/>
        <v>0</v>
      </c>
      <c r="U778" s="94">
        <f t="shared" si="34"/>
        <v>-3</v>
      </c>
      <c r="V778" s="90" t="str">
        <f t="shared" si="33"/>
        <v/>
      </c>
      <c r="W778" s="94" t="str">
        <f t="shared" si="36"/>
        <v/>
      </c>
      <c r="X778" s="91"/>
      <c r="Z778" s="5"/>
      <c r="AA778"/>
      <c r="AC778" s="373"/>
      <c r="AD778" s="54">
        <v>0.534027777777906</v>
      </c>
      <c r="AK778" s="307"/>
      <c r="AL778" s="5">
        <v>11.9</v>
      </c>
      <c r="AM778" s="5">
        <v>87</v>
      </c>
      <c r="AN778" s="5">
        <v>9.8000000000000007</v>
      </c>
      <c r="AO778" s="5">
        <v>11.9</v>
      </c>
      <c r="AP778" s="5">
        <v>0</v>
      </c>
      <c r="AQ778" s="5">
        <v>1.8</v>
      </c>
      <c r="AR778" s="5">
        <v>1028.4000000000001</v>
      </c>
      <c r="AS778" s="5">
        <v>8060</v>
      </c>
      <c r="AT778" s="5">
        <v>0</v>
      </c>
      <c r="AU778" s="5">
        <v>0</v>
      </c>
      <c r="AV778" s="5">
        <v>2.9</v>
      </c>
      <c r="AW778" s="5">
        <v>3.4</v>
      </c>
      <c r="AX778">
        <v>232</v>
      </c>
      <c r="AY778">
        <v>1088</v>
      </c>
      <c r="AZ778">
        <v>14.6</v>
      </c>
      <c r="BA778">
        <v>14.3</v>
      </c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1">
        <f t="shared" si="35"/>
        <v>0</v>
      </c>
      <c r="U779" s="94">
        <f t="shared" si="34"/>
        <v>-3</v>
      </c>
      <c r="V779" s="90" t="str">
        <f t="shared" ref="V779:V842" si="37">IF($K779&gt;0,1,"")</f>
        <v/>
      </c>
      <c r="W779" s="94" t="str">
        <f t="shared" si="36"/>
        <v/>
      </c>
      <c r="X779" s="91"/>
      <c r="Z779" s="5"/>
      <c r="AA779"/>
      <c r="AC779" s="373"/>
      <c r="AD779" s="54">
        <v>0.534722222222351</v>
      </c>
      <c r="AK779" s="307"/>
      <c r="AL779" s="5">
        <v>11.9</v>
      </c>
      <c r="AM779" s="5">
        <v>87</v>
      </c>
      <c r="AN779" s="5">
        <v>9.8000000000000007</v>
      </c>
      <c r="AO779" s="5">
        <v>11.9</v>
      </c>
      <c r="AP779" s="5">
        <v>1.8</v>
      </c>
      <c r="AQ779" s="5">
        <v>5.4</v>
      </c>
      <c r="AR779" s="5">
        <v>1028.3</v>
      </c>
      <c r="AS779" s="5">
        <v>9540</v>
      </c>
      <c r="AT779" s="5">
        <v>0</v>
      </c>
      <c r="AU779" s="5">
        <v>0</v>
      </c>
      <c r="AV779" s="5">
        <v>2.9</v>
      </c>
      <c r="AW779" s="5">
        <v>3.4</v>
      </c>
      <c r="AX779">
        <v>232</v>
      </c>
      <c r="AY779">
        <v>1088</v>
      </c>
      <c r="AZ779">
        <v>14.6</v>
      </c>
      <c r="BA779">
        <v>14.3</v>
      </c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1">
        <f t="shared" si="35"/>
        <v>0</v>
      </c>
      <c r="U780" s="94">
        <f t="shared" si="34"/>
        <v>-3</v>
      </c>
      <c r="V780" s="90" t="str">
        <f t="shared" si="37"/>
        <v/>
      </c>
      <c r="W780" s="94" t="str">
        <f t="shared" si="36"/>
        <v/>
      </c>
      <c r="X780" s="91"/>
      <c r="Z780" s="5"/>
      <c r="AA780"/>
      <c r="AC780" s="373"/>
      <c r="AD780" s="54">
        <v>0.53541666666679599</v>
      </c>
      <c r="AK780" s="307"/>
      <c r="AL780" s="5">
        <v>11.9</v>
      </c>
      <c r="AM780" s="5">
        <v>87</v>
      </c>
      <c r="AN780" s="5">
        <v>9.8000000000000007</v>
      </c>
      <c r="AO780" s="5">
        <v>11.9</v>
      </c>
      <c r="AP780" s="5">
        <v>2.9</v>
      </c>
      <c r="AQ780" s="5">
        <v>3.6</v>
      </c>
      <c r="AR780" s="5">
        <v>1028</v>
      </c>
      <c r="AS780" s="5">
        <v>10290</v>
      </c>
      <c r="AT780" s="5">
        <v>0</v>
      </c>
      <c r="AU780" s="5">
        <v>0</v>
      </c>
      <c r="AV780" s="5">
        <v>2.9</v>
      </c>
      <c r="AW780" s="5">
        <v>3.4</v>
      </c>
      <c r="AX780">
        <v>232</v>
      </c>
      <c r="AY780">
        <v>1088</v>
      </c>
      <c r="AZ780">
        <v>14.6</v>
      </c>
      <c r="BA780">
        <v>14.3</v>
      </c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1">
        <f t="shared" si="35"/>
        <v>0</v>
      </c>
      <c r="U781" s="94">
        <f t="shared" si="34"/>
        <v>-3</v>
      </c>
      <c r="V781" s="90" t="str">
        <f t="shared" si="37"/>
        <v/>
      </c>
      <c r="W781" s="94" t="str">
        <f t="shared" si="36"/>
        <v/>
      </c>
      <c r="X781" s="91"/>
      <c r="Z781" s="5"/>
      <c r="AA781"/>
      <c r="AC781" s="373"/>
      <c r="AD781" s="54">
        <v>0.53611111111124099</v>
      </c>
      <c r="AK781" s="307"/>
      <c r="AL781" s="5">
        <v>11.9</v>
      </c>
      <c r="AM781" s="5">
        <v>87</v>
      </c>
      <c r="AN781" s="5">
        <v>9.8000000000000007</v>
      </c>
      <c r="AO781" s="5">
        <v>11.9</v>
      </c>
      <c r="AP781" s="5">
        <v>0</v>
      </c>
      <c r="AQ781" s="5">
        <v>1.8</v>
      </c>
      <c r="AR781" s="5">
        <v>1028.4000000000001</v>
      </c>
      <c r="AS781" s="5">
        <v>10290</v>
      </c>
      <c r="AT781" s="5">
        <v>0</v>
      </c>
      <c r="AU781" s="5">
        <v>0</v>
      </c>
      <c r="AV781" s="5">
        <v>2.9</v>
      </c>
      <c r="AW781" s="5">
        <v>3.4</v>
      </c>
      <c r="AX781">
        <v>232</v>
      </c>
      <c r="AY781">
        <v>1088</v>
      </c>
      <c r="AZ781">
        <v>14.6</v>
      </c>
      <c r="BA781">
        <v>14.2</v>
      </c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1">
        <f t="shared" si="35"/>
        <v>0</v>
      </c>
      <c r="U782" s="94">
        <f t="shared" si="34"/>
        <v>-3</v>
      </c>
      <c r="V782" s="90" t="str">
        <f t="shared" si="37"/>
        <v/>
      </c>
      <c r="W782" s="94" t="str">
        <f t="shared" si="36"/>
        <v/>
      </c>
      <c r="X782" s="91"/>
      <c r="Z782" s="5"/>
      <c r="AA782"/>
      <c r="AC782" s="373"/>
      <c r="AD782" s="54">
        <v>0.53680555555568599</v>
      </c>
      <c r="AK782" s="307"/>
      <c r="AL782" s="5">
        <v>12</v>
      </c>
      <c r="AM782" s="5">
        <v>87</v>
      </c>
      <c r="AN782" s="5">
        <v>9.9</v>
      </c>
      <c r="AO782" s="5">
        <v>12</v>
      </c>
      <c r="AP782" s="5">
        <v>4</v>
      </c>
      <c r="AQ782" s="5">
        <v>4.7</v>
      </c>
      <c r="AR782" s="5">
        <v>1028.3</v>
      </c>
      <c r="AS782" s="5">
        <v>9810</v>
      </c>
      <c r="AT782" s="5">
        <v>0</v>
      </c>
      <c r="AU782" s="5">
        <v>0</v>
      </c>
      <c r="AV782" s="5">
        <v>2.9</v>
      </c>
      <c r="AW782" s="5">
        <v>3.4</v>
      </c>
      <c r="AX782">
        <v>232</v>
      </c>
      <c r="AY782">
        <v>1088</v>
      </c>
      <c r="AZ782">
        <v>14.6</v>
      </c>
      <c r="BA782">
        <v>14.3</v>
      </c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1">
        <f t="shared" si="35"/>
        <v>0</v>
      </c>
      <c r="U783" s="94">
        <f t="shared" si="34"/>
        <v>-3</v>
      </c>
      <c r="V783" s="90" t="str">
        <f t="shared" si="37"/>
        <v/>
      </c>
      <c r="W783" s="94" t="str">
        <f t="shared" si="36"/>
        <v/>
      </c>
      <c r="X783" s="91"/>
      <c r="Z783" s="5"/>
      <c r="AA783"/>
      <c r="AC783" s="373"/>
      <c r="AD783" s="54">
        <v>0.53750000000013098</v>
      </c>
      <c r="AK783" s="307"/>
      <c r="AL783" s="5">
        <v>12</v>
      </c>
      <c r="AM783" s="5">
        <v>87</v>
      </c>
      <c r="AN783" s="5">
        <v>9.9</v>
      </c>
      <c r="AO783" s="5">
        <v>12</v>
      </c>
      <c r="AP783" s="5">
        <v>3.6</v>
      </c>
      <c r="AQ783" s="5">
        <v>4</v>
      </c>
      <c r="AR783" s="5">
        <v>1028.0999999999999</v>
      </c>
      <c r="AS783" s="5">
        <v>10120</v>
      </c>
      <c r="AT783" s="5">
        <v>0</v>
      </c>
      <c r="AU783" s="5">
        <v>0</v>
      </c>
      <c r="AV783" s="5">
        <v>2.9</v>
      </c>
      <c r="AW783" s="5">
        <v>3.4</v>
      </c>
      <c r="AX783">
        <v>232</v>
      </c>
      <c r="AY783">
        <v>1088</v>
      </c>
      <c r="AZ783">
        <v>14.6</v>
      </c>
      <c r="BA783">
        <v>14.3</v>
      </c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1">
        <f t="shared" si="35"/>
        <v>0</v>
      </c>
      <c r="U784" s="94">
        <f t="shared" ref="U784:U847" si="38">(T784-B784)-3</f>
        <v>-3</v>
      </c>
      <c r="V784" s="90" t="str">
        <f t="shared" si="37"/>
        <v/>
      </c>
      <c r="W784" s="94" t="str">
        <f t="shared" si="36"/>
        <v/>
      </c>
      <c r="X784" s="91"/>
      <c r="Z784" s="5"/>
      <c r="AA784"/>
      <c r="AC784" s="373"/>
      <c r="AD784" s="54">
        <v>0.53819444444457598</v>
      </c>
      <c r="AK784" s="307"/>
      <c r="AL784" s="5">
        <v>12</v>
      </c>
      <c r="AM784" s="5">
        <v>87</v>
      </c>
      <c r="AN784" s="5">
        <v>9.9</v>
      </c>
      <c r="AO784" s="5">
        <v>12</v>
      </c>
      <c r="AP784" s="5">
        <v>2.5</v>
      </c>
      <c r="AQ784" s="5">
        <v>4.3</v>
      </c>
      <c r="AR784" s="5">
        <v>1028.2</v>
      </c>
      <c r="AS784" s="5">
        <v>9840</v>
      </c>
      <c r="AT784" s="5">
        <v>0</v>
      </c>
      <c r="AU784" s="5">
        <v>0</v>
      </c>
      <c r="AV784" s="5">
        <v>2.9</v>
      </c>
      <c r="AW784" s="5">
        <v>3.4</v>
      </c>
      <c r="AX784">
        <v>232</v>
      </c>
      <c r="AY784">
        <v>1088</v>
      </c>
      <c r="AZ784">
        <v>14.7</v>
      </c>
      <c r="BA784">
        <v>14.4</v>
      </c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1">
        <f t="shared" si="35"/>
        <v>0</v>
      </c>
      <c r="U785" s="94">
        <f t="shared" si="38"/>
        <v>-3</v>
      </c>
      <c r="V785" s="90" t="str">
        <f t="shared" si="37"/>
        <v/>
      </c>
      <c r="W785" s="94" t="str">
        <f t="shared" si="36"/>
        <v/>
      </c>
      <c r="X785" s="91"/>
      <c r="Z785" s="5"/>
      <c r="AA785"/>
      <c r="AC785" s="373"/>
      <c r="AD785" s="54">
        <v>0.53888888888902098</v>
      </c>
      <c r="AK785" s="307"/>
      <c r="AL785" s="5">
        <v>12</v>
      </c>
      <c r="AM785" s="5">
        <v>87</v>
      </c>
      <c r="AN785" s="5">
        <v>9.9</v>
      </c>
      <c r="AO785" s="5">
        <v>12</v>
      </c>
      <c r="AP785" s="5">
        <v>1.8</v>
      </c>
      <c r="AQ785" s="5">
        <v>2.9</v>
      </c>
      <c r="AR785" s="5">
        <v>1028.2</v>
      </c>
      <c r="AS785" s="5">
        <v>9150</v>
      </c>
      <c r="AT785" s="5">
        <v>0</v>
      </c>
      <c r="AU785" s="5">
        <v>0</v>
      </c>
      <c r="AV785" s="5">
        <v>2.9</v>
      </c>
      <c r="AW785" s="5">
        <v>3.4</v>
      </c>
      <c r="AX785">
        <v>232</v>
      </c>
      <c r="AY785">
        <v>1088</v>
      </c>
      <c r="AZ785">
        <v>14.7</v>
      </c>
      <c r="BA785">
        <v>14.4</v>
      </c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1">
        <f t="shared" si="35"/>
        <v>0</v>
      </c>
      <c r="U786" s="94">
        <f t="shared" si="38"/>
        <v>-3</v>
      </c>
      <c r="V786" s="90" t="str">
        <f t="shared" si="37"/>
        <v/>
      </c>
      <c r="W786" s="94" t="str">
        <f t="shared" si="36"/>
        <v/>
      </c>
      <c r="X786" s="91"/>
      <c r="Z786" s="5"/>
      <c r="AA786"/>
      <c r="AC786" s="373"/>
      <c r="AD786" s="54">
        <v>0.53958333333346598</v>
      </c>
      <c r="AK786" s="307"/>
      <c r="AL786" s="5">
        <v>12</v>
      </c>
      <c r="AM786" s="5">
        <v>87</v>
      </c>
      <c r="AN786" s="5">
        <v>9.9</v>
      </c>
      <c r="AO786" s="5">
        <v>12</v>
      </c>
      <c r="AP786" s="5">
        <v>2.5</v>
      </c>
      <c r="AQ786" s="5">
        <v>2.5</v>
      </c>
      <c r="AR786" s="5">
        <v>1028.0999999999999</v>
      </c>
      <c r="AS786" s="5">
        <v>9360</v>
      </c>
      <c r="AT786" s="5">
        <v>0</v>
      </c>
      <c r="AU786" s="5">
        <v>0</v>
      </c>
      <c r="AV786" s="5">
        <v>2.9</v>
      </c>
      <c r="AW786" s="5">
        <v>3.4</v>
      </c>
      <c r="AX786">
        <v>232</v>
      </c>
      <c r="AY786">
        <v>1088</v>
      </c>
      <c r="AZ786">
        <v>14.8</v>
      </c>
      <c r="BA786">
        <v>14.4</v>
      </c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1">
        <f t="shared" si="35"/>
        <v>0</v>
      </c>
      <c r="U787" s="94">
        <f t="shared" si="38"/>
        <v>-3</v>
      </c>
      <c r="V787" s="90"/>
      <c r="W787" s="94" t="str">
        <f t="shared" si="36"/>
        <v/>
      </c>
      <c r="X787" s="91"/>
      <c r="Z787" s="5"/>
      <c r="AA787"/>
      <c r="AC787" s="373"/>
      <c r="AD787" s="54">
        <v>0.54027777777791097</v>
      </c>
      <c r="AK787" s="307"/>
      <c r="AL787" s="5">
        <v>12</v>
      </c>
      <c r="AM787" s="5">
        <v>87</v>
      </c>
      <c r="AN787" s="5">
        <v>9.9</v>
      </c>
      <c r="AO787" s="5">
        <v>12</v>
      </c>
      <c r="AP787" s="5">
        <v>5</v>
      </c>
      <c r="AQ787" s="5">
        <v>5</v>
      </c>
      <c r="AR787" s="5">
        <v>1028.0999999999999</v>
      </c>
      <c r="AS787" s="5">
        <v>9330</v>
      </c>
      <c r="AT787" s="5">
        <v>0</v>
      </c>
      <c r="AU787" s="5">
        <v>0</v>
      </c>
      <c r="AV787" s="5">
        <v>2.9</v>
      </c>
      <c r="AW787" s="5">
        <v>3.4</v>
      </c>
      <c r="AX787">
        <v>232</v>
      </c>
      <c r="AY787">
        <v>1088</v>
      </c>
      <c r="AZ787">
        <v>14.8</v>
      </c>
      <c r="BA787">
        <v>14.5</v>
      </c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1">
        <f t="shared" si="35"/>
        <v>0</v>
      </c>
      <c r="U788" s="94">
        <f t="shared" si="38"/>
        <v>-3</v>
      </c>
      <c r="V788" s="90" t="str">
        <f t="shared" si="37"/>
        <v/>
      </c>
      <c r="W788" s="94" t="str">
        <f t="shared" si="36"/>
        <v/>
      </c>
      <c r="X788" s="91"/>
      <c r="Z788" s="5"/>
      <c r="AA788"/>
      <c r="AC788" s="373"/>
      <c r="AD788" s="54">
        <v>0.54097222222235597</v>
      </c>
      <c r="AK788" s="307"/>
      <c r="AL788" s="5">
        <v>12</v>
      </c>
      <c r="AM788" s="5">
        <v>86</v>
      </c>
      <c r="AN788" s="5">
        <v>9.8000000000000007</v>
      </c>
      <c r="AO788" s="5">
        <v>12</v>
      </c>
      <c r="AP788" s="5">
        <v>4.7</v>
      </c>
      <c r="AQ788" s="5">
        <v>6.5</v>
      </c>
      <c r="AR788" s="5">
        <v>1028.0999999999999</v>
      </c>
      <c r="AS788" s="5">
        <v>8550</v>
      </c>
      <c r="AT788" s="5">
        <v>0</v>
      </c>
      <c r="AU788" s="5">
        <v>0</v>
      </c>
      <c r="AV788" s="5">
        <v>2.9</v>
      </c>
      <c r="AW788" s="5">
        <v>3.4</v>
      </c>
      <c r="AX788">
        <v>232</v>
      </c>
      <c r="AY788">
        <v>1088</v>
      </c>
      <c r="AZ788">
        <v>14.9</v>
      </c>
      <c r="BA788">
        <v>14.5</v>
      </c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1">
        <f t="shared" si="35"/>
        <v>0</v>
      </c>
      <c r="U789" s="94">
        <f t="shared" si="38"/>
        <v>-3</v>
      </c>
      <c r="V789" s="90" t="str">
        <f t="shared" si="37"/>
        <v/>
      </c>
      <c r="W789" s="94" t="str">
        <f t="shared" si="36"/>
        <v/>
      </c>
      <c r="X789" s="91"/>
      <c r="Z789" s="5"/>
      <c r="AA789"/>
      <c r="AC789" s="373"/>
      <c r="AD789" s="54">
        <v>0.54166666666680097</v>
      </c>
      <c r="AK789" s="307"/>
      <c r="AL789" s="5">
        <v>11.9</v>
      </c>
      <c r="AM789" s="5">
        <v>86</v>
      </c>
      <c r="AN789" s="5">
        <v>9.6999999999999993</v>
      </c>
      <c r="AO789" s="5">
        <v>11.9</v>
      </c>
      <c r="AP789" s="5">
        <v>3.2</v>
      </c>
      <c r="AQ789" s="5">
        <v>5</v>
      </c>
      <c r="AR789" s="5">
        <v>1028.2</v>
      </c>
      <c r="AS789" s="5">
        <v>7770</v>
      </c>
      <c r="AT789" s="5">
        <v>0</v>
      </c>
      <c r="AU789" s="5">
        <v>0</v>
      </c>
      <c r="AV789" s="5">
        <v>2.9</v>
      </c>
      <c r="AW789" s="5">
        <v>3.4</v>
      </c>
      <c r="AX789">
        <v>232</v>
      </c>
      <c r="AY789">
        <v>1088</v>
      </c>
      <c r="AZ789">
        <v>14.9</v>
      </c>
      <c r="BA789">
        <v>14.5</v>
      </c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1">
        <f t="shared" si="35"/>
        <v>0</v>
      </c>
      <c r="U790" s="94">
        <f t="shared" si="38"/>
        <v>-3</v>
      </c>
      <c r="V790" s="90" t="str">
        <f t="shared" si="37"/>
        <v/>
      </c>
      <c r="W790" s="94" t="str">
        <f t="shared" si="36"/>
        <v/>
      </c>
      <c r="X790" s="91"/>
      <c r="Z790" s="5"/>
      <c r="AA790"/>
      <c r="AC790" s="373"/>
      <c r="AD790" s="54">
        <v>0.54236111111124596</v>
      </c>
      <c r="AK790" s="307"/>
      <c r="AL790" s="5">
        <v>11.9</v>
      </c>
      <c r="AM790" s="5">
        <v>87</v>
      </c>
      <c r="AN790" s="5">
        <v>9.8000000000000007</v>
      </c>
      <c r="AO790" s="5">
        <v>11.9</v>
      </c>
      <c r="AP790" s="5">
        <v>2.5</v>
      </c>
      <c r="AQ790" s="5">
        <v>3.2</v>
      </c>
      <c r="AR790" s="5">
        <v>1028.3</v>
      </c>
      <c r="AS790" s="5">
        <v>7120</v>
      </c>
      <c r="AT790" s="5">
        <v>0</v>
      </c>
      <c r="AU790" s="5">
        <v>0</v>
      </c>
      <c r="AV790" s="5">
        <v>2.9</v>
      </c>
      <c r="AW790" s="5">
        <v>3.4</v>
      </c>
      <c r="AX790">
        <v>232</v>
      </c>
      <c r="AY790">
        <v>1088</v>
      </c>
      <c r="AZ790">
        <v>14.9</v>
      </c>
      <c r="BA790">
        <v>14.5</v>
      </c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1">
        <f t="shared" si="35"/>
        <v>0</v>
      </c>
      <c r="U791" s="94">
        <f t="shared" si="38"/>
        <v>-3</v>
      </c>
      <c r="V791" s="90" t="str">
        <f t="shared" si="37"/>
        <v/>
      </c>
      <c r="W791" s="94" t="str">
        <f t="shared" si="36"/>
        <v/>
      </c>
      <c r="X791" s="91"/>
      <c r="Z791" s="5"/>
      <c r="AA791"/>
      <c r="AC791" s="373"/>
      <c r="AD791" s="54">
        <v>0.54305555555569096</v>
      </c>
      <c r="AK791" s="307"/>
      <c r="AL791" s="5">
        <v>12</v>
      </c>
      <c r="AM791" s="5">
        <v>87</v>
      </c>
      <c r="AN791" s="5">
        <v>9.9</v>
      </c>
      <c r="AO791" s="5">
        <v>12</v>
      </c>
      <c r="AP791" s="5">
        <v>0</v>
      </c>
      <c r="AQ791" s="5">
        <v>2.2000000000000002</v>
      </c>
      <c r="AR791" s="5">
        <v>1028.3</v>
      </c>
      <c r="AS791" s="5">
        <v>6720</v>
      </c>
      <c r="AT791" s="5">
        <v>0</v>
      </c>
      <c r="AU791" s="5">
        <v>0</v>
      </c>
      <c r="AV791" s="5">
        <v>2.9</v>
      </c>
      <c r="AW791" s="5">
        <v>3.4</v>
      </c>
      <c r="AX791">
        <v>232</v>
      </c>
      <c r="AY791">
        <v>1088</v>
      </c>
      <c r="AZ791">
        <v>14.9</v>
      </c>
      <c r="BA791">
        <v>14.5</v>
      </c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1">
        <f t="shared" si="35"/>
        <v>0</v>
      </c>
      <c r="U792" s="94">
        <f t="shared" si="38"/>
        <v>-3</v>
      </c>
      <c r="V792" s="90" t="str">
        <f t="shared" si="37"/>
        <v/>
      </c>
      <c r="W792" s="94" t="str">
        <f t="shared" si="36"/>
        <v/>
      </c>
      <c r="X792" s="91"/>
      <c r="Z792" s="5"/>
      <c r="AA792"/>
      <c r="AC792" s="373"/>
      <c r="AD792" s="54">
        <v>0.54375000000013596</v>
      </c>
      <c r="AK792" s="307"/>
      <c r="AL792" s="5">
        <v>12</v>
      </c>
      <c r="AM792" s="5">
        <v>87</v>
      </c>
      <c r="AN792" s="5">
        <v>9.9</v>
      </c>
      <c r="AO792" s="5">
        <v>12</v>
      </c>
      <c r="AP792" s="5">
        <v>2.5</v>
      </c>
      <c r="AQ792" s="5">
        <v>3.2</v>
      </c>
      <c r="AR792" s="5">
        <v>1028.4000000000001</v>
      </c>
      <c r="AS792" s="5">
        <v>6970</v>
      </c>
      <c r="AT792" s="5">
        <v>0</v>
      </c>
      <c r="AU792" s="5">
        <v>0</v>
      </c>
      <c r="AV792" s="5">
        <v>2.9</v>
      </c>
      <c r="AW792" s="5">
        <v>3.4</v>
      </c>
      <c r="AX792">
        <v>232</v>
      </c>
      <c r="AY792">
        <v>1088</v>
      </c>
      <c r="AZ792">
        <v>14.9</v>
      </c>
      <c r="BA792">
        <v>14.5</v>
      </c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1">
        <f t="shared" si="35"/>
        <v>0</v>
      </c>
      <c r="U793" s="94">
        <f t="shared" si="38"/>
        <v>-3</v>
      </c>
      <c r="V793" s="90" t="str">
        <f t="shared" si="37"/>
        <v/>
      </c>
      <c r="W793" s="94" t="str">
        <f t="shared" si="36"/>
        <v/>
      </c>
      <c r="X793" s="91"/>
      <c r="Z793" s="5"/>
      <c r="AA793"/>
      <c r="AC793" s="373"/>
      <c r="AD793" s="54">
        <v>0.54444444444458096</v>
      </c>
      <c r="AK793" s="307"/>
      <c r="AL793" s="5">
        <v>12</v>
      </c>
      <c r="AM793" s="5">
        <v>87</v>
      </c>
      <c r="AN793" s="5">
        <v>9.9</v>
      </c>
      <c r="AO793" s="5">
        <v>12</v>
      </c>
      <c r="AP793" s="5">
        <v>4.3</v>
      </c>
      <c r="AQ793" s="5">
        <v>5</v>
      </c>
      <c r="AR793" s="5">
        <v>1028.3</v>
      </c>
      <c r="AS793" s="5">
        <v>7510</v>
      </c>
      <c r="AT793" s="5">
        <v>0</v>
      </c>
      <c r="AU793" s="5">
        <v>0</v>
      </c>
      <c r="AV793" s="5">
        <v>2.9</v>
      </c>
      <c r="AW793" s="5">
        <v>3.4</v>
      </c>
      <c r="AX793">
        <v>232</v>
      </c>
      <c r="AY793">
        <v>1088</v>
      </c>
      <c r="AZ793">
        <v>14.9</v>
      </c>
      <c r="BA793">
        <v>14.5</v>
      </c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1">
        <f t="shared" si="35"/>
        <v>0</v>
      </c>
      <c r="U794" s="94">
        <f t="shared" si="38"/>
        <v>-3</v>
      </c>
      <c r="V794" s="90" t="str">
        <f t="shared" si="37"/>
        <v/>
      </c>
      <c r="W794" s="94" t="str">
        <f t="shared" si="36"/>
        <v/>
      </c>
      <c r="X794" s="91"/>
      <c r="Z794" s="5"/>
      <c r="AA794"/>
      <c r="AC794" s="373"/>
      <c r="AD794" s="54">
        <v>0.54513888888902595</v>
      </c>
      <c r="AK794" s="307"/>
      <c r="AL794" s="5">
        <v>12</v>
      </c>
      <c r="AM794" s="5">
        <v>87</v>
      </c>
      <c r="AN794" s="5">
        <v>9.9</v>
      </c>
      <c r="AO794" s="5">
        <v>12</v>
      </c>
      <c r="AP794" s="5">
        <v>2.2000000000000002</v>
      </c>
      <c r="AQ794" s="5">
        <v>2.9</v>
      </c>
      <c r="AR794" s="5">
        <v>1028.2</v>
      </c>
      <c r="AS794" s="5">
        <v>7740</v>
      </c>
      <c r="AT794" s="5">
        <v>0</v>
      </c>
      <c r="AU794" s="5">
        <v>0</v>
      </c>
      <c r="AV794" s="5">
        <v>2.9</v>
      </c>
      <c r="AW794" s="5">
        <v>3.4</v>
      </c>
      <c r="AX794">
        <v>232</v>
      </c>
      <c r="AY794">
        <v>1088</v>
      </c>
      <c r="AZ794">
        <v>14.9</v>
      </c>
      <c r="BA794">
        <v>14.5</v>
      </c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1">
        <f t="shared" si="35"/>
        <v>0</v>
      </c>
      <c r="U795" s="94">
        <f t="shared" si="38"/>
        <v>-3</v>
      </c>
      <c r="V795" s="90" t="str">
        <f t="shared" si="37"/>
        <v/>
      </c>
      <c r="W795" s="94" t="str">
        <f t="shared" si="36"/>
        <v/>
      </c>
      <c r="X795" s="91"/>
      <c r="Z795" s="5"/>
      <c r="AA795"/>
      <c r="AC795" s="373"/>
      <c r="AD795" s="54">
        <v>0.54583333333347095</v>
      </c>
      <c r="AK795" s="307"/>
      <c r="AL795" s="5">
        <v>12</v>
      </c>
      <c r="AM795" s="5">
        <v>87</v>
      </c>
      <c r="AN795" s="5">
        <v>9.9</v>
      </c>
      <c r="AO795" s="5">
        <v>12</v>
      </c>
      <c r="AP795" s="5">
        <v>2.2000000000000002</v>
      </c>
      <c r="AQ795" s="5">
        <v>3.6</v>
      </c>
      <c r="AR795" s="5">
        <v>1028</v>
      </c>
      <c r="AS795" s="5">
        <v>8480</v>
      </c>
      <c r="AT795" s="5">
        <v>0</v>
      </c>
      <c r="AU795" s="5">
        <v>0</v>
      </c>
      <c r="AV795" s="5">
        <v>2.9</v>
      </c>
      <c r="AW795" s="5">
        <v>3.4</v>
      </c>
      <c r="AX795">
        <v>232</v>
      </c>
      <c r="AY795">
        <v>1088</v>
      </c>
      <c r="AZ795">
        <v>14.9</v>
      </c>
      <c r="BA795">
        <v>14.5</v>
      </c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1">
        <f t="shared" si="35"/>
        <v>0</v>
      </c>
      <c r="U796" s="94">
        <f t="shared" si="38"/>
        <v>-3</v>
      </c>
      <c r="V796" s="90" t="str">
        <f t="shared" si="37"/>
        <v/>
      </c>
      <c r="W796" s="94" t="str">
        <f t="shared" si="36"/>
        <v/>
      </c>
      <c r="X796" s="91"/>
      <c r="Z796" s="5"/>
      <c r="AA796"/>
      <c r="AC796" s="373"/>
      <c r="AD796" s="54">
        <v>0.54652777777791595</v>
      </c>
      <c r="AK796" s="307"/>
      <c r="AL796" s="5">
        <v>12</v>
      </c>
      <c r="AM796" s="5">
        <v>87</v>
      </c>
      <c r="AN796" s="5">
        <v>9.9</v>
      </c>
      <c r="AO796" s="5">
        <v>12</v>
      </c>
      <c r="AP796" s="5">
        <v>2.9</v>
      </c>
      <c r="AQ796" s="5">
        <v>2.9</v>
      </c>
      <c r="AR796" s="5">
        <v>1027.9000000000001</v>
      </c>
      <c r="AS796" s="5">
        <v>8710</v>
      </c>
      <c r="AT796" s="5">
        <v>0</v>
      </c>
      <c r="AU796" s="5">
        <v>0</v>
      </c>
      <c r="AV796" s="5">
        <v>2.9</v>
      </c>
      <c r="AW796" s="5">
        <v>3.4</v>
      </c>
      <c r="AX796">
        <v>232</v>
      </c>
      <c r="AY796">
        <v>1088</v>
      </c>
      <c r="AZ796">
        <v>14.9</v>
      </c>
      <c r="BA796">
        <v>14.5</v>
      </c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1">
        <f t="shared" si="35"/>
        <v>0</v>
      </c>
      <c r="U797" s="94">
        <f t="shared" si="38"/>
        <v>-3</v>
      </c>
      <c r="V797" s="90" t="str">
        <f t="shared" si="37"/>
        <v/>
      </c>
      <c r="W797" s="94" t="str">
        <f t="shared" si="36"/>
        <v/>
      </c>
      <c r="X797" s="91"/>
      <c r="Z797" s="5"/>
      <c r="AA797"/>
      <c r="AC797" s="373"/>
      <c r="AD797" s="54">
        <v>0.54722222222236105</v>
      </c>
      <c r="AK797" s="307"/>
      <c r="AL797" s="5">
        <v>12</v>
      </c>
      <c r="AM797" s="5">
        <v>86</v>
      </c>
      <c r="AN797" s="5">
        <v>9.8000000000000007</v>
      </c>
      <c r="AO797" s="5">
        <v>12</v>
      </c>
      <c r="AP797" s="5">
        <v>2.5</v>
      </c>
      <c r="AQ797" s="5">
        <v>3.6</v>
      </c>
      <c r="AR797" s="5">
        <v>1028.2</v>
      </c>
      <c r="AS797" s="5">
        <v>9000</v>
      </c>
      <c r="AT797" s="5">
        <v>0</v>
      </c>
      <c r="AU797" s="5">
        <v>0</v>
      </c>
      <c r="AV797" s="5">
        <v>2.9</v>
      </c>
      <c r="AW797" s="5">
        <v>3.4</v>
      </c>
      <c r="AX797">
        <v>232</v>
      </c>
      <c r="AY797">
        <v>1088</v>
      </c>
      <c r="AZ797">
        <v>14.8</v>
      </c>
      <c r="BA797">
        <v>14.5</v>
      </c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1">
        <f t="shared" si="35"/>
        <v>0</v>
      </c>
      <c r="U798" s="94">
        <f t="shared" si="38"/>
        <v>-3</v>
      </c>
      <c r="V798" s="90" t="str">
        <f t="shared" si="37"/>
        <v/>
      </c>
      <c r="W798" s="94" t="str">
        <f t="shared" si="36"/>
        <v/>
      </c>
      <c r="X798" s="91"/>
      <c r="Z798" s="5"/>
      <c r="AA798"/>
      <c r="AC798" s="373"/>
      <c r="AD798" s="54">
        <v>0.54791666666680605</v>
      </c>
      <c r="AK798" s="307"/>
      <c r="AL798" s="5">
        <v>12.1</v>
      </c>
      <c r="AM798" s="5">
        <v>86</v>
      </c>
      <c r="AN798" s="5">
        <v>9.8000000000000007</v>
      </c>
      <c r="AO798" s="5">
        <v>12.1</v>
      </c>
      <c r="AP798" s="5">
        <v>2.2000000000000002</v>
      </c>
      <c r="AQ798" s="5">
        <v>2.5</v>
      </c>
      <c r="AR798" s="5">
        <v>1027.9000000000001</v>
      </c>
      <c r="AS798" s="5">
        <v>9950</v>
      </c>
      <c r="AT798" s="5">
        <v>0</v>
      </c>
      <c r="AU798" s="5">
        <v>0</v>
      </c>
      <c r="AV798" s="5">
        <v>2.9</v>
      </c>
      <c r="AW798" s="5">
        <v>3.4</v>
      </c>
      <c r="AX798">
        <v>232</v>
      </c>
      <c r="AY798">
        <v>1088</v>
      </c>
      <c r="AZ798">
        <v>14.8</v>
      </c>
      <c r="BA798">
        <v>14.5</v>
      </c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1">
        <f t="shared" si="35"/>
        <v>0</v>
      </c>
      <c r="U799" s="94">
        <f t="shared" si="38"/>
        <v>-3</v>
      </c>
      <c r="V799" s="90" t="str">
        <f t="shared" si="37"/>
        <v/>
      </c>
      <c r="W799" s="94" t="str">
        <f t="shared" si="36"/>
        <v/>
      </c>
      <c r="X799" s="91"/>
      <c r="Z799" s="5"/>
      <c r="AA799"/>
      <c r="AC799" s="373"/>
      <c r="AD799" s="54">
        <v>0.54861111111125105</v>
      </c>
      <c r="AK799" s="307"/>
      <c r="AL799" s="5">
        <v>12.1</v>
      </c>
      <c r="AM799" s="5">
        <v>86</v>
      </c>
      <c r="AN799" s="5">
        <v>9.8000000000000007</v>
      </c>
      <c r="AO799" s="5">
        <v>12.1</v>
      </c>
      <c r="AP799" s="5">
        <v>2.2000000000000002</v>
      </c>
      <c r="AQ799" s="5">
        <v>3.2</v>
      </c>
      <c r="AR799" s="5">
        <v>1028</v>
      </c>
      <c r="AS799" s="5">
        <v>10860</v>
      </c>
      <c r="AT799" s="5">
        <v>0</v>
      </c>
      <c r="AU799" s="5">
        <v>0</v>
      </c>
      <c r="AV799" s="5">
        <v>2.9</v>
      </c>
      <c r="AW799" s="5">
        <v>3.4</v>
      </c>
      <c r="AX799">
        <v>232</v>
      </c>
      <c r="AY799">
        <v>1088</v>
      </c>
      <c r="AZ799">
        <v>14.9</v>
      </c>
      <c r="BA799">
        <v>14.5</v>
      </c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1">
        <f t="shared" si="35"/>
        <v>0</v>
      </c>
      <c r="U800" s="94">
        <f t="shared" si="38"/>
        <v>-3</v>
      </c>
      <c r="V800" s="90" t="str">
        <f t="shared" si="37"/>
        <v/>
      </c>
      <c r="W800" s="94" t="str">
        <f t="shared" si="36"/>
        <v/>
      </c>
      <c r="X800" s="91"/>
      <c r="Z800" s="5"/>
      <c r="AA800"/>
      <c r="AC800" s="373"/>
      <c r="AD800" s="54">
        <v>0.54930555555569605</v>
      </c>
      <c r="AK800" s="307"/>
      <c r="AL800" s="5">
        <v>12</v>
      </c>
      <c r="AM800" s="5">
        <v>86</v>
      </c>
      <c r="AN800" s="5">
        <v>9.8000000000000007</v>
      </c>
      <c r="AO800" s="5">
        <v>12</v>
      </c>
      <c r="AP800" s="5">
        <v>2.9</v>
      </c>
      <c r="AQ800" s="5">
        <v>4.3</v>
      </c>
      <c r="AR800" s="5">
        <v>1028</v>
      </c>
      <c r="AS800" s="5">
        <v>11860</v>
      </c>
      <c r="AT800" s="5">
        <v>0</v>
      </c>
      <c r="AU800" s="5">
        <v>0</v>
      </c>
      <c r="AV800" s="5">
        <v>2.9</v>
      </c>
      <c r="AW800" s="5">
        <v>3.4</v>
      </c>
      <c r="AX800">
        <v>232</v>
      </c>
      <c r="AY800">
        <v>1088</v>
      </c>
      <c r="AZ800">
        <v>14.9</v>
      </c>
      <c r="BA800">
        <v>14.5</v>
      </c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1">
        <f t="shared" si="35"/>
        <v>0</v>
      </c>
      <c r="U801" s="94">
        <f t="shared" si="38"/>
        <v>-3</v>
      </c>
      <c r="V801" s="90" t="str">
        <f t="shared" si="37"/>
        <v/>
      </c>
      <c r="W801" s="94" t="str">
        <f t="shared" si="36"/>
        <v/>
      </c>
      <c r="X801" s="91"/>
      <c r="Z801" s="5"/>
      <c r="AA801"/>
      <c r="AC801" s="373"/>
      <c r="AD801" s="54">
        <v>0.55000000000014104</v>
      </c>
      <c r="AK801" s="307"/>
      <c r="AL801" s="5">
        <v>12.1</v>
      </c>
      <c r="AM801" s="5">
        <v>86</v>
      </c>
      <c r="AN801" s="5">
        <v>9.8000000000000007</v>
      </c>
      <c r="AO801" s="5">
        <v>12.1</v>
      </c>
      <c r="AP801" s="5">
        <v>0</v>
      </c>
      <c r="AQ801" s="5">
        <v>2.2000000000000002</v>
      </c>
      <c r="AR801" s="5">
        <v>1028.2</v>
      </c>
      <c r="AS801" s="5">
        <v>13130</v>
      </c>
      <c r="AT801" s="5">
        <v>0</v>
      </c>
      <c r="AU801" s="5">
        <v>0</v>
      </c>
      <c r="AV801" s="5">
        <v>2.9</v>
      </c>
      <c r="AW801" s="5">
        <v>3.4</v>
      </c>
      <c r="AX801">
        <v>232</v>
      </c>
      <c r="AY801">
        <v>1088</v>
      </c>
      <c r="AZ801">
        <v>14.9</v>
      </c>
      <c r="BA801">
        <v>14.6</v>
      </c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1">
        <f t="shared" si="35"/>
        <v>0</v>
      </c>
      <c r="U802" s="94">
        <f t="shared" si="38"/>
        <v>-3</v>
      </c>
      <c r="V802" s="90" t="str">
        <f t="shared" si="37"/>
        <v/>
      </c>
      <c r="W802" s="94" t="str">
        <f t="shared" si="36"/>
        <v/>
      </c>
      <c r="X802" s="91"/>
      <c r="Z802" s="5"/>
      <c r="AA802"/>
      <c r="AC802" s="373"/>
      <c r="AD802" s="54">
        <v>0.55069444444458604</v>
      </c>
      <c r="AK802" s="307"/>
      <c r="AL802" s="5">
        <v>12.1</v>
      </c>
      <c r="AM802" s="5">
        <v>87</v>
      </c>
      <c r="AN802" s="5">
        <v>10</v>
      </c>
      <c r="AO802" s="5">
        <v>12.1</v>
      </c>
      <c r="AP802" s="5">
        <v>2.2000000000000002</v>
      </c>
      <c r="AQ802" s="5">
        <v>2.9</v>
      </c>
      <c r="AR802" s="5">
        <v>1028</v>
      </c>
      <c r="AS802" s="5">
        <v>12530</v>
      </c>
      <c r="AT802" s="5">
        <v>0</v>
      </c>
      <c r="AU802" s="5">
        <v>0</v>
      </c>
      <c r="AV802" s="5">
        <v>2.9</v>
      </c>
      <c r="AW802" s="5">
        <v>3.4</v>
      </c>
      <c r="AX802">
        <v>232</v>
      </c>
      <c r="AY802">
        <v>1088</v>
      </c>
      <c r="AZ802">
        <v>15</v>
      </c>
      <c r="BA802">
        <v>14.6</v>
      </c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1">
        <f t="shared" si="35"/>
        <v>0</v>
      </c>
      <c r="U803" s="94">
        <f t="shared" si="38"/>
        <v>-3</v>
      </c>
      <c r="V803" s="90" t="str">
        <f t="shared" si="37"/>
        <v/>
      </c>
      <c r="W803" s="94" t="str">
        <f t="shared" si="36"/>
        <v/>
      </c>
      <c r="X803" s="91"/>
      <c r="Z803" s="5"/>
      <c r="AA803"/>
      <c r="AC803" s="373"/>
      <c r="AD803" s="54">
        <v>0.55138888888903104</v>
      </c>
      <c r="AK803" s="307"/>
      <c r="AL803" s="5">
        <v>12.1</v>
      </c>
      <c r="AM803" s="5">
        <v>87</v>
      </c>
      <c r="AN803" s="5">
        <v>10</v>
      </c>
      <c r="AO803" s="5">
        <v>12.1</v>
      </c>
      <c r="AP803" s="5">
        <v>2.9</v>
      </c>
      <c r="AQ803" s="5">
        <v>3.6</v>
      </c>
      <c r="AR803" s="5">
        <v>1028.0999999999999</v>
      </c>
      <c r="AS803" s="5">
        <v>12370</v>
      </c>
      <c r="AT803" s="5">
        <v>0</v>
      </c>
      <c r="AU803" s="5">
        <v>0</v>
      </c>
      <c r="AV803" s="5">
        <v>2.9</v>
      </c>
      <c r="AW803" s="5">
        <v>3.4</v>
      </c>
      <c r="AX803">
        <v>232</v>
      </c>
      <c r="AY803">
        <v>1088</v>
      </c>
      <c r="AZ803">
        <v>15.1</v>
      </c>
      <c r="BA803">
        <v>14.7</v>
      </c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1">
        <f t="shared" si="35"/>
        <v>0</v>
      </c>
      <c r="U804" s="94">
        <f t="shared" si="38"/>
        <v>-3</v>
      </c>
      <c r="V804" s="90" t="str">
        <f t="shared" si="37"/>
        <v/>
      </c>
      <c r="W804" s="94" t="str">
        <f t="shared" si="36"/>
        <v/>
      </c>
      <c r="X804" s="91"/>
      <c r="Z804" s="5"/>
      <c r="AA804"/>
      <c r="AC804" s="373"/>
      <c r="AD804" s="54">
        <v>0.55208333333347603</v>
      </c>
      <c r="AK804" s="307"/>
      <c r="AL804" s="5">
        <v>12.2</v>
      </c>
      <c r="AM804" s="5">
        <v>87</v>
      </c>
      <c r="AN804" s="5">
        <v>10.1</v>
      </c>
      <c r="AO804" s="5">
        <v>12.2</v>
      </c>
      <c r="AP804" s="5">
        <v>3.6</v>
      </c>
      <c r="AQ804" s="5">
        <v>3.6</v>
      </c>
      <c r="AR804" s="5">
        <v>1027.9000000000001</v>
      </c>
      <c r="AS804" s="5">
        <v>12430</v>
      </c>
      <c r="AT804" s="5">
        <v>0</v>
      </c>
      <c r="AU804" s="5">
        <v>0</v>
      </c>
      <c r="AV804" s="5">
        <v>2.9</v>
      </c>
      <c r="AW804" s="5">
        <v>3.4</v>
      </c>
      <c r="AX804">
        <v>232</v>
      </c>
      <c r="AY804">
        <v>1088</v>
      </c>
      <c r="AZ804">
        <v>15.2</v>
      </c>
      <c r="BA804">
        <v>14.8</v>
      </c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1">
        <f t="shared" si="35"/>
        <v>0</v>
      </c>
      <c r="U805" s="94">
        <f t="shared" si="38"/>
        <v>-3</v>
      </c>
      <c r="V805" s="90" t="str">
        <f t="shared" si="37"/>
        <v/>
      </c>
      <c r="W805" s="94" t="str">
        <f t="shared" si="36"/>
        <v/>
      </c>
      <c r="X805" s="91"/>
      <c r="Z805" s="5"/>
      <c r="AA805"/>
      <c r="AC805" s="373"/>
      <c r="AD805" s="54">
        <v>0.55277777777792103</v>
      </c>
      <c r="AK805" s="307"/>
      <c r="AL805" s="5">
        <v>12.2</v>
      </c>
      <c r="AM805" s="5">
        <v>86</v>
      </c>
      <c r="AN805" s="5">
        <v>9.9</v>
      </c>
      <c r="AO805" s="5">
        <v>12.2</v>
      </c>
      <c r="AP805" s="5">
        <v>2.2000000000000002</v>
      </c>
      <c r="AQ805" s="5">
        <v>3.2</v>
      </c>
      <c r="AR805" s="5">
        <v>1027.9000000000001</v>
      </c>
      <c r="AS805" s="5">
        <v>12520</v>
      </c>
      <c r="AT805" s="5">
        <v>0</v>
      </c>
      <c r="AU805" s="5">
        <v>0</v>
      </c>
      <c r="AV805" s="5">
        <v>2.9</v>
      </c>
      <c r="AW805" s="5">
        <v>3.4</v>
      </c>
      <c r="AX805">
        <v>232</v>
      </c>
      <c r="AY805">
        <v>1088</v>
      </c>
      <c r="AZ805">
        <v>15.3</v>
      </c>
      <c r="BA805">
        <v>14.8</v>
      </c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1">
        <f t="shared" si="35"/>
        <v>0</v>
      </c>
      <c r="U806" s="94">
        <f t="shared" si="38"/>
        <v>-3</v>
      </c>
      <c r="V806" s="90" t="str">
        <f t="shared" si="37"/>
        <v/>
      </c>
      <c r="W806" s="94" t="str">
        <f t="shared" si="36"/>
        <v/>
      </c>
      <c r="X806" s="91"/>
      <c r="Z806" s="5"/>
      <c r="AA806"/>
      <c r="AC806" s="373"/>
      <c r="AD806" s="54">
        <v>0.55347222222236603</v>
      </c>
      <c r="AK806" s="307"/>
      <c r="AL806" s="5">
        <v>12.2</v>
      </c>
      <c r="AM806" s="5">
        <v>86</v>
      </c>
      <c r="AN806" s="5">
        <v>9.9</v>
      </c>
      <c r="AO806" s="5">
        <v>12.2</v>
      </c>
      <c r="AP806" s="5">
        <v>2.9</v>
      </c>
      <c r="AQ806" s="5">
        <v>5.8</v>
      </c>
      <c r="AR806" s="5">
        <v>1028.0999999999999</v>
      </c>
      <c r="AS806" s="5">
        <v>14380</v>
      </c>
      <c r="AT806" s="5">
        <v>1</v>
      </c>
      <c r="AU806" s="5">
        <v>0</v>
      </c>
      <c r="AV806" s="5">
        <v>2.9</v>
      </c>
      <c r="AW806" s="5">
        <v>3.4</v>
      </c>
      <c r="AX806">
        <v>232</v>
      </c>
      <c r="AY806">
        <v>1088</v>
      </c>
      <c r="AZ806">
        <v>15.4</v>
      </c>
      <c r="BA806">
        <v>14.9</v>
      </c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1">
        <f t="shared" si="35"/>
        <v>0</v>
      </c>
      <c r="U807" s="94">
        <f t="shared" si="38"/>
        <v>-3</v>
      </c>
      <c r="V807" s="90" t="str">
        <f t="shared" si="37"/>
        <v/>
      </c>
      <c r="W807" s="94" t="str">
        <f t="shared" si="36"/>
        <v/>
      </c>
      <c r="X807" s="91"/>
      <c r="Z807" s="5"/>
      <c r="AA807"/>
      <c r="AC807" s="373"/>
      <c r="AD807" s="54">
        <v>0.55416666666681103</v>
      </c>
      <c r="AK807" s="307"/>
      <c r="AL807" s="5">
        <v>12.1</v>
      </c>
      <c r="AM807" s="5">
        <v>86</v>
      </c>
      <c r="AN807" s="5">
        <v>9.8000000000000007</v>
      </c>
      <c r="AO807" s="5">
        <v>12.1</v>
      </c>
      <c r="AP807" s="5">
        <v>6.5</v>
      </c>
      <c r="AQ807" s="5">
        <v>9.6999999999999993</v>
      </c>
      <c r="AR807" s="5">
        <v>1028.0999999999999</v>
      </c>
      <c r="AS807" s="5">
        <v>13310</v>
      </c>
      <c r="AT807" s="5">
        <v>0</v>
      </c>
      <c r="AU807" s="5">
        <v>0</v>
      </c>
      <c r="AV807" s="5">
        <v>2.9</v>
      </c>
      <c r="AW807" s="5">
        <v>3.4</v>
      </c>
      <c r="AX807">
        <v>232</v>
      </c>
      <c r="AY807">
        <v>1088</v>
      </c>
      <c r="AZ807">
        <v>15.5</v>
      </c>
      <c r="BA807">
        <v>14.9</v>
      </c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1">
        <f t="shared" si="35"/>
        <v>0</v>
      </c>
      <c r="U808" s="94">
        <f t="shared" si="38"/>
        <v>-3</v>
      </c>
      <c r="V808" s="90" t="str">
        <f t="shared" si="37"/>
        <v/>
      </c>
      <c r="W808" s="94" t="str">
        <f t="shared" si="36"/>
        <v/>
      </c>
      <c r="X808" s="91"/>
      <c r="Z808" s="5"/>
      <c r="AA808"/>
      <c r="AC808" s="373"/>
      <c r="AD808" s="54">
        <v>0.55486111111125602</v>
      </c>
      <c r="AK808" s="307"/>
      <c r="AL808" s="5">
        <v>12.1</v>
      </c>
      <c r="AM808" s="5">
        <v>86</v>
      </c>
      <c r="AN808" s="5">
        <v>9.8000000000000007</v>
      </c>
      <c r="AO808" s="5">
        <v>12.1</v>
      </c>
      <c r="AP808" s="5">
        <v>0</v>
      </c>
      <c r="AQ808" s="5">
        <v>2.5</v>
      </c>
      <c r="AR808" s="5">
        <v>1027.8</v>
      </c>
      <c r="AS808" s="5">
        <v>11310</v>
      </c>
      <c r="AT808" s="5">
        <v>0</v>
      </c>
      <c r="AU808" s="5">
        <v>0</v>
      </c>
      <c r="AV808" s="5">
        <v>2.9</v>
      </c>
      <c r="AW808" s="5">
        <v>3.4</v>
      </c>
      <c r="AX808">
        <v>232</v>
      </c>
      <c r="AY808">
        <v>1088</v>
      </c>
      <c r="AZ808">
        <v>15.6</v>
      </c>
      <c r="BA808">
        <v>15</v>
      </c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1">
        <f t="shared" si="35"/>
        <v>0</v>
      </c>
      <c r="U809" s="94">
        <f t="shared" si="38"/>
        <v>-3</v>
      </c>
      <c r="V809" s="90" t="str">
        <f t="shared" si="37"/>
        <v/>
      </c>
      <c r="W809" s="94" t="str">
        <f t="shared" si="36"/>
        <v/>
      </c>
      <c r="X809" s="91"/>
      <c r="Z809" s="5"/>
      <c r="AA809"/>
      <c r="AC809" s="373"/>
      <c r="AD809" s="54">
        <v>0.55555555555570102</v>
      </c>
      <c r="AK809" s="307"/>
      <c r="AL809" s="5">
        <v>12.2</v>
      </c>
      <c r="AM809" s="5">
        <v>86</v>
      </c>
      <c r="AN809" s="5">
        <v>9.9</v>
      </c>
      <c r="AO809" s="5">
        <v>12.2</v>
      </c>
      <c r="AP809" s="5">
        <v>6.1</v>
      </c>
      <c r="AQ809" s="5">
        <v>6.1</v>
      </c>
      <c r="AR809" s="5">
        <v>1028</v>
      </c>
      <c r="AS809" s="5">
        <v>11180</v>
      </c>
      <c r="AT809" s="5">
        <v>0</v>
      </c>
      <c r="AU809" s="5">
        <v>0</v>
      </c>
      <c r="AV809" s="5">
        <v>2.9</v>
      </c>
      <c r="AW809" s="5">
        <v>3.4</v>
      </c>
      <c r="AX809">
        <v>232</v>
      </c>
      <c r="AY809">
        <v>1088</v>
      </c>
      <c r="AZ809">
        <v>15.7</v>
      </c>
      <c r="BA809">
        <v>15</v>
      </c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1">
        <f t="shared" si="35"/>
        <v>0</v>
      </c>
      <c r="U810" s="94">
        <f t="shared" si="38"/>
        <v>-3</v>
      </c>
      <c r="V810" s="90" t="str">
        <f t="shared" si="37"/>
        <v/>
      </c>
      <c r="W810" s="94" t="str">
        <f t="shared" si="36"/>
        <v/>
      </c>
      <c r="X810" s="91"/>
      <c r="Z810" s="5"/>
      <c r="AA810"/>
      <c r="AC810" s="373"/>
      <c r="AD810" s="54">
        <v>0.55625000000014602</v>
      </c>
      <c r="AK810" s="307"/>
      <c r="AL810" s="5">
        <v>12.1</v>
      </c>
      <c r="AM810" s="5">
        <v>86</v>
      </c>
      <c r="AN810" s="5">
        <v>9.8000000000000007</v>
      </c>
      <c r="AO810" s="5">
        <v>12.1</v>
      </c>
      <c r="AP810" s="5">
        <v>4</v>
      </c>
      <c r="AQ810" s="5">
        <v>6.8</v>
      </c>
      <c r="AR810" s="5">
        <v>1028</v>
      </c>
      <c r="AS810" s="5">
        <v>10930</v>
      </c>
      <c r="AT810" s="5">
        <v>0</v>
      </c>
      <c r="AU810" s="5">
        <v>0</v>
      </c>
      <c r="AV810" s="5">
        <v>2.9</v>
      </c>
      <c r="AW810" s="5">
        <v>3.4</v>
      </c>
      <c r="AX810">
        <v>232</v>
      </c>
      <c r="AY810">
        <v>1088</v>
      </c>
      <c r="AZ810">
        <v>15.7</v>
      </c>
      <c r="BA810">
        <v>15.1</v>
      </c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1">
        <f t="shared" si="35"/>
        <v>0</v>
      </c>
      <c r="U811" s="94">
        <f t="shared" si="38"/>
        <v>-3</v>
      </c>
      <c r="V811" s="90" t="str">
        <f t="shared" si="37"/>
        <v/>
      </c>
      <c r="W811" s="94" t="str">
        <f t="shared" si="36"/>
        <v/>
      </c>
      <c r="X811" s="91"/>
      <c r="Z811" s="5"/>
      <c r="AA811"/>
      <c r="AC811" s="373"/>
      <c r="AD811" s="54">
        <v>0.55694444444459101</v>
      </c>
      <c r="AK811" s="307"/>
      <c r="AL811" s="5">
        <v>12.2</v>
      </c>
      <c r="AM811" s="5">
        <v>86</v>
      </c>
      <c r="AN811" s="5">
        <v>9.9</v>
      </c>
      <c r="AO811" s="5">
        <v>12.2</v>
      </c>
      <c r="AP811" s="5">
        <v>4.3</v>
      </c>
      <c r="AQ811" s="5">
        <v>6.1</v>
      </c>
      <c r="AR811" s="5">
        <v>1027.9000000000001</v>
      </c>
      <c r="AS811" s="5">
        <v>11010</v>
      </c>
      <c r="AT811" s="5">
        <v>0</v>
      </c>
      <c r="AU811" s="5">
        <v>0</v>
      </c>
      <c r="AV811" s="5">
        <v>2.9</v>
      </c>
      <c r="AW811" s="5">
        <v>3.4</v>
      </c>
      <c r="AX811">
        <v>232</v>
      </c>
      <c r="AY811">
        <v>1088</v>
      </c>
      <c r="AZ811">
        <v>15.7</v>
      </c>
      <c r="BA811">
        <v>15.1</v>
      </c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1">
        <f t="shared" si="35"/>
        <v>0</v>
      </c>
      <c r="U812" s="94">
        <f t="shared" si="38"/>
        <v>-3</v>
      </c>
      <c r="V812" s="90" t="str">
        <f t="shared" si="37"/>
        <v/>
      </c>
      <c r="W812" s="94" t="str">
        <f t="shared" si="36"/>
        <v/>
      </c>
      <c r="X812" s="91"/>
      <c r="Z812" s="5"/>
      <c r="AA812"/>
      <c r="AC812" s="373"/>
      <c r="AD812" s="54">
        <v>0.55763888888903601</v>
      </c>
      <c r="AK812" s="307"/>
      <c r="AL812" s="5">
        <v>12.1</v>
      </c>
      <c r="AM812" s="5">
        <v>86</v>
      </c>
      <c r="AN812" s="5">
        <v>9.8000000000000007</v>
      </c>
      <c r="AO812" s="5">
        <v>12.1</v>
      </c>
      <c r="AP812" s="5">
        <v>0</v>
      </c>
      <c r="AQ812" s="5">
        <v>5</v>
      </c>
      <c r="AR812" s="5">
        <v>1028.2</v>
      </c>
      <c r="AS812" s="5">
        <v>10920</v>
      </c>
      <c r="AT812" s="5">
        <v>0</v>
      </c>
      <c r="AU812" s="5">
        <v>0</v>
      </c>
      <c r="AV812" s="5">
        <v>2.9</v>
      </c>
      <c r="AW812" s="5">
        <v>3.4</v>
      </c>
      <c r="AX812">
        <v>232</v>
      </c>
      <c r="AY812">
        <v>1088</v>
      </c>
      <c r="AZ812">
        <v>15.7</v>
      </c>
      <c r="BA812">
        <v>15.1</v>
      </c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1">
        <f t="shared" si="35"/>
        <v>0</v>
      </c>
      <c r="U813" s="94">
        <f t="shared" si="38"/>
        <v>-3</v>
      </c>
      <c r="V813" s="90" t="str">
        <f t="shared" si="37"/>
        <v/>
      </c>
      <c r="W813" s="94" t="str">
        <f t="shared" si="36"/>
        <v/>
      </c>
      <c r="X813" s="91"/>
      <c r="Z813" s="5"/>
      <c r="AA813"/>
      <c r="AC813" s="373"/>
      <c r="AD813" s="54">
        <v>0.55833333333348101</v>
      </c>
      <c r="AK813" s="307"/>
      <c r="AL813" s="5">
        <v>12.2</v>
      </c>
      <c r="AM813" s="5">
        <v>86</v>
      </c>
      <c r="AN813" s="5">
        <v>9.9</v>
      </c>
      <c r="AO813" s="5">
        <v>12.2</v>
      </c>
      <c r="AP813" s="5">
        <v>3.2</v>
      </c>
      <c r="AQ813" s="5">
        <v>6.5</v>
      </c>
      <c r="AR813" s="5">
        <v>1028.2</v>
      </c>
      <c r="AS813" s="5">
        <v>10480</v>
      </c>
      <c r="AT813" s="5">
        <v>0</v>
      </c>
      <c r="AU813" s="5">
        <v>0</v>
      </c>
      <c r="AV813" s="5">
        <v>2.9</v>
      </c>
      <c r="AW813" s="5">
        <v>3.4</v>
      </c>
      <c r="AX813">
        <v>232</v>
      </c>
      <c r="AY813">
        <v>1088</v>
      </c>
      <c r="AZ813">
        <v>15.7</v>
      </c>
      <c r="BA813">
        <v>15.2</v>
      </c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1">
        <f t="shared" si="35"/>
        <v>0</v>
      </c>
      <c r="U814" s="94">
        <f t="shared" si="38"/>
        <v>-3</v>
      </c>
      <c r="V814" s="90" t="str">
        <f t="shared" si="37"/>
        <v/>
      </c>
      <c r="W814" s="94" t="str">
        <f t="shared" si="36"/>
        <v/>
      </c>
      <c r="X814" s="91"/>
      <c r="Z814" s="5"/>
      <c r="AA814"/>
      <c r="AC814" s="373"/>
      <c r="AD814" s="54">
        <v>0.559027777777926</v>
      </c>
      <c r="AK814" s="307"/>
      <c r="AL814" s="5">
        <v>12.2</v>
      </c>
      <c r="AM814" s="5">
        <v>86</v>
      </c>
      <c r="AN814" s="5">
        <v>9.9</v>
      </c>
      <c r="AO814" s="5">
        <v>12.2</v>
      </c>
      <c r="AP814" s="5">
        <v>3.2</v>
      </c>
      <c r="AQ814" s="5">
        <v>3.2</v>
      </c>
      <c r="AR814" s="5">
        <v>1028.0999999999999</v>
      </c>
      <c r="AS814" s="5">
        <v>10440</v>
      </c>
      <c r="AT814" s="5">
        <v>0</v>
      </c>
      <c r="AU814" s="5">
        <v>0</v>
      </c>
      <c r="AV814" s="5">
        <v>2.9</v>
      </c>
      <c r="AW814" s="5">
        <v>3.4</v>
      </c>
      <c r="AX814">
        <v>232</v>
      </c>
      <c r="AY814">
        <v>1088</v>
      </c>
      <c r="AZ814">
        <v>15.7</v>
      </c>
      <c r="BA814">
        <v>15.1</v>
      </c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1">
        <f t="shared" si="35"/>
        <v>0</v>
      </c>
      <c r="U815" s="94">
        <f t="shared" si="38"/>
        <v>-3</v>
      </c>
      <c r="V815" s="90" t="str">
        <f t="shared" si="37"/>
        <v/>
      </c>
      <c r="W815" s="94" t="str">
        <f t="shared" si="36"/>
        <v/>
      </c>
      <c r="X815" s="91"/>
      <c r="Z815" s="5"/>
      <c r="AA815"/>
      <c r="AC815" s="373"/>
      <c r="AD815" s="54">
        <v>0.559722222222371</v>
      </c>
      <c r="AK815" s="307"/>
      <c r="AL815" s="5">
        <v>12.2</v>
      </c>
      <c r="AM815" s="5">
        <v>86</v>
      </c>
      <c r="AN815" s="5">
        <v>9.9</v>
      </c>
      <c r="AO815" s="5">
        <v>12.2</v>
      </c>
      <c r="AP815" s="5">
        <v>2.2000000000000002</v>
      </c>
      <c r="AQ815" s="5">
        <v>5.8</v>
      </c>
      <c r="AR815" s="5">
        <v>1028.0999999999999</v>
      </c>
      <c r="AS815" s="5">
        <v>10980</v>
      </c>
      <c r="AT815" s="5">
        <v>0</v>
      </c>
      <c r="AU815" s="5">
        <v>0</v>
      </c>
      <c r="AV815" s="5">
        <v>2.9</v>
      </c>
      <c r="AW815" s="5">
        <v>3.4</v>
      </c>
      <c r="AX815">
        <v>232</v>
      </c>
      <c r="AY815">
        <v>1088</v>
      </c>
      <c r="AZ815">
        <v>15.7</v>
      </c>
      <c r="BA815">
        <v>15.2</v>
      </c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1">
        <f t="shared" si="35"/>
        <v>0</v>
      </c>
      <c r="U816" s="94">
        <f t="shared" si="38"/>
        <v>-3</v>
      </c>
      <c r="V816" s="90" t="str">
        <f t="shared" si="37"/>
        <v/>
      </c>
      <c r="W816" s="94" t="str">
        <f t="shared" si="36"/>
        <v/>
      </c>
      <c r="X816" s="91"/>
      <c r="Z816" s="5"/>
      <c r="AA816"/>
      <c r="AC816" s="373"/>
      <c r="AD816" s="54">
        <v>0.560416666666816</v>
      </c>
      <c r="AK816" s="307"/>
      <c r="AL816" s="5">
        <v>12.2</v>
      </c>
      <c r="AM816" s="5">
        <v>86</v>
      </c>
      <c r="AN816" s="5">
        <v>9.9</v>
      </c>
      <c r="AO816" s="5">
        <v>12.2</v>
      </c>
      <c r="AP816" s="5">
        <v>0</v>
      </c>
      <c r="AQ816" s="5">
        <v>2.5</v>
      </c>
      <c r="AR816" s="5">
        <v>1028.0999999999999</v>
      </c>
      <c r="AS816" s="5">
        <v>11820</v>
      </c>
      <c r="AT816" s="5">
        <v>0</v>
      </c>
      <c r="AU816" s="5">
        <v>0</v>
      </c>
      <c r="AV816" s="5">
        <v>2.9</v>
      </c>
      <c r="AW816" s="5">
        <v>3.4</v>
      </c>
      <c r="AX816">
        <v>232</v>
      </c>
      <c r="AY816">
        <v>1088</v>
      </c>
      <c r="AZ816">
        <v>15.7</v>
      </c>
      <c r="BA816">
        <v>15.2</v>
      </c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1">
        <f t="shared" si="35"/>
        <v>0</v>
      </c>
      <c r="U817" s="94">
        <f t="shared" si="38"/>
        <v>-3</v>
      </c>
      <c r="V817" s="90" t="str">
        <f t="shared" si="37"/>
        <v/>
      </c>
      <c r="W817" s="94" t="str">
        <f t="shared" si="36"/>
        <v/>
      </c>
      <c r="X817" s="91"/>
      <c r="Z817" s="5"/>
      <c r="AA817"/>
      <c r="AC817" s="373"/>
      <c r="AD817" s="54">
        <v>0.561111111111261</v>
      </c>
      <c r="AK817" s="307"/>
      <c r="AL817" s="5">
        <v>12.3</v>
      </c>
      <c r="AM817" s="5">
        <v>86</v>
      </c>
      <c r="AN817" s="5">
        <v>10</v>
      </c>
      <c r="AO817" s="5">
        <v>12.3</v>
      </c>
      <c r="AP817" s="5">
        <v>3.2</v>
      </c>
      <c r="AQ817" s="5">
        <v>4.7</v>
      </c>
      <c r="AR817" s="5">
        <v>1028.2</v>
      </c>
      <c r="AS817" s="5">
        <v>11830</v>
      </c>
      <c r="AT817" s="5">
        <v>0</v>
      </c>
      <c r="AU817" s="5">
        <v>0</v>
      </c>
      <c r="AV817" s="5">
        <v>2.9</v>
      </c>
      <c r="AW817" s="5">
        <v>3.4</v>
      </c>
      <c r="AX817">
        <v>232</v>
      </c>
      <c r="AY817">
        <v>1088</v>
      </c>
      <c r="AZ817">
        <v>15.7</v>
      </c>
      <c r="BA817">
        <v>15.1</v>
      </c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1">
        <f t="shared" ref="T818:T881" si="39">MAX($P818,$Q818)</f>
        <v>0</v>
      </c>
      <c r="U818" s="94">
        <f t="shared" si="38"/>
        <v>-3</v>
      </c>
      <c r="V818" s="90" t="str">
        <f t="shared" si="37"/>
        <v/>
      </c>
      <c r="W818" s="94" t="str">
        <f t="shared" ref="W818:W881" si="40">IF($T818&gt;$B818+2,1,"")</f>
        <v/>
      </c>
      <c r="X818" s="91"/>
      <c r="Z818" s="5"/>
      <c r="AA818"/>
      <c r="AC818" s="373"/>
      <c r="AD818" s="54">
        <v>0.56180555555570599</v>
      </c>
      <c r="AK818" s="307"/>
      <c r="AL818" s="5">
        <v>12.2</v>
      </c>
      <c r="AM818" s="5">
        <v>87</v>
      </c>
      <c r="AN818" s="5">
        <v>10.1</v>
      </c>
      <c r="AO818" s="5">
        <v>12.2</v>
      </c>
      <c r="AP818" s="5">
        <v>0</v>
      </c>
      <c r="AQ818" s="5">
        <v>0</v>
      </c>
      <c r="AR818" s="5">
        <v>1028.3</v>
      </c>
      <c r="AS818" s="5">
        <v>10800</v>
      </c>
      <c r="AT818" s="5">
        <v>0</v>
      </c>
      <c r="AU818" s="5">
        <v>0</v>
      </c>
      <c r="AV818" s="5">
        <v>2.9</v>
      </c>
      <c r="AW818" s="5">
        <v>3.4</v>
      </c>
      <c r="AX818">
        <v>232</v>
      </c>
      <c r="AY818">
        <v>1088</v>
      </c>
      <c r="AZ818">
        <v>15.8</v>
      </c>
      <c r="BA818">
        <v>15.2</v>
      </c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1">
        <f t="shared" si="39"/>
        <v>0</v>
      </c>
      <c r="U819" s="94">
        <f t="shared" si="38"/>
        <v>-3</v>
      </c>
      <c r="V819" s="90" t="str">
        <f t="shared" si="37"/>
        <v/>
      </c>
      <c r="W819" s="94" t="str">
        <f t="shared" si="40"/>
        <v/>
      </c>
      <c r="X819" s="91"/>
      <c r="Z819" s="5"/>
      <c r="AA819"/>
      <c r="AC819" s="373"/>
      <c r="AD819" s="54">
        <v>0.56250000000015099</v>
      </c>
      <c r="AK819" s="307"/>
      <c r="AL819" s="5">
        <v>12.3</v>
      </c>
      <c r="AM819" s="5">
        <v>86</v>
      </c>
      <c r="AN819" s="5">
        <v>10</v>
      </c>
      <c r="AO819" s="5">
        <v>12.3</v>
      </c>
      <c r="AP819" s="5">
        <v>0</v>
      </c>
      <c r="AQ819" s="5">
        <v>3.6</v>
      </c>
      <c r="AR819" s="5">
        <v>1028.2</v>
      </c>
      <c r="AS819" s="5">
        <v>9790</v>
      </c>
      <c r="AT819" s="5">
        <v>0</v>
      </c>
      <c r="AU819" s="5">
        <v>0</v>
      </c>
      <c r="AV819" s="5">
        <v>2.9</v>
      </c>
      <c r="AW819" s="5">
        <v>3.4</v>
      </c>
      <c r="AX819">
        <v>232</v>
      </c>
      <c r="AY819">
        <v>1088</v>
      </c>
      <c r="AZ819">
        <v>15.8</v>
      </c>
      <c r="BA819">
        <v>15.2</v>
      </c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1">
        <f t="shared" si="39"/>
        <v>0</v>
      </c>
      <c r="U820" s="94">
        <f t="shared" si="38"/>
        <v>-3</v>
      </c>
      <c r="V820" s="90" t="str">
        <f t="shared" si="37"/>
        <v/>
      </c>
      <c r="W820" s="94" t="str">
        <f t="shared" si="40"/>
        <v/>
      </c>
      <c r="X820" s="91"/>
      <c r="Z820" s="5"/>
      <c r="AA820"/>
      <c r="AC820" s="373"/>
      <c r="AD820" s="54">
        <v>0.56319444444459599</v>
      </c>
      <c r="AK820" s="307"/>
      <c r="AL820" s="5">
        <v>12.3</v>
      </c>
      <c r="AM820" s="5">
        <v>86</v>
      </c>
      <c r="AN820" s="5">
        <v>10</v>
      </c>
      <c r="AO820" s="5">
        <v>12.3</v>
      </c>
      <c r="AP820" s="5">
        <v>2.9</v>
      </c>
      <c r="AQ820" s="5">
        <v>3.6</v>
      </c>
      <c r="AR820" s="5">
        <v>1028.3</v>
      </c>
      <c r="AS820" s="5">
        <v>9570</v>
      </c>
      <c r="AT820" s="5">
        <v>0</v>
      </c>
      <c r="AU820" s="5">
        <v>0</v>
      </c>
      <c r="AV820" s="5">
        <v>2.9</v>
      </c>
      <c r="AW820" s="5">
        <v>3.4</v>
      </c>
      <c r="AX820">
        <v>232</v>
      </c>
      <c r="AY820">
        <v>1088</v>
      </c>
      <c r="AZ820">
        <v>15.8</v>
      </c>
      <c r="BA820">
        <v>15.2</v>
      </c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1">
        <f t="shared" si="39"/>
        <v>0</v>
      </c>
      <c r="U821" s="94">
        <f t="shared" si="38"/>
        <v>-3</v>
      </c>
      <c r="V821" s="90" t="str">
        <f t="shared" si="37"/>
        <v/>
      </c>
      <c r="W821" s="94" t="str">
        <f t="shared" si="40"/>
        <v/>
      </c>
      <c r="X821" s="91"/>
      <c r="Z821" s="5"/>
      <c r="AA821"/>
      <c r="AC821" s="373"/>
      <c r="AD821" s="54">
        <v>0.56388888888904098</v>
      </c>
      <c r="AK821" s="307"/>
      <c r="AL821" s="5">
        <v>12.3</v>
      </c>
      <c r="AM821" s="5">
        <v>86</v>
      </c>
      <c r="AN821" s="5">
        <v>10</v>
      </c>
      <c r="AO821" s="5">
        <v>12.3</v>
      </c>
      <c r="AP821" s="5">
        <v>2.2000000000000002</v>
      </c>
      <c r="AQ821" s="5">
        <v>3.6</v>
      </c>
      <c r="AR821" s="5">
        <v>1028.0999999999999</v>
      </c>
      <c r="AS821" s="5">
        <v>10190</v>
      </c>
      <c r="AT821" s="5">
        <v>0</v>
      </c>
      <c r="AU821" s="5">
        <v>0</v>
      </c>
      <c r="AV821" s="5">
        <v>2.9</v>
      </c>
      <c r="AW821" s="5">
        <v>3.4</v>
      </c>
      <c r="AX821">
        <v>232</v>
      </c>
      <c r="AY821">
        <v>1088</v>
      </c>
      <c r="AZ821">
        <v>15.9</v>
      </c>
      <c r="BA821">
        <v>15.2</v>
      </c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1">
        <f t="shared" si="39"/>
        <v>0</v>
      </c>
      <c r="U822" s="94">
        <f t="shared" si="38"/>
        <v>-3</v>
      </c>
      <c r="V822" s="90" t="str">
        <f t="shared" si="37"/>
        <v/>
      </c>
      <c r="W822" s="94" t="str">
        <f t="shared" si="40"/>
        <v/>
      </c>
      <c r="X822" s="91"/>
      <c r="Z822" s="5"/>
      <c r="AA822"/>
      <c r="AC822" s="373"/>
      <c r="AD822" s="54">
        <v>0.56458333333348598</v>
      </c>
      <c r="AK822" s="307"/>
      <c r="AL822" s="5">
        <v>12.3</v>
      </c>
      <c r="AM822" s="5">
        <v>86</v>
      </c>
      <c r="AN822" s="5">
        <v>10</v>
      </c>
      <c r="AO822" s="5">
        <v>12.3</v>
      </c>
      <c r="AP822" s="5">
        <v>2.5</v>
      </c>
      <c r="AQ822" s="5">
        <v>2.5</v>
      </c>
      <c r="AR822" s="5">
        <v>1028</v>
      </c>
      <c r="AS822" s="5">
        <v>10340</v>
      </c>
      <c r="AT822" s="5">
        <v>0</v>
      </c>
      <c r="AU822" s="5">
        <v>0</v>
      </c>
      <c r="AV822" s="5">
        <v>2.9</v>
      </c>
      <c r="AW822" s="5">
        <v>3.4</v>
      </c>
      <c r="AX822">
        <v>232</v>
      </c>
      <c r="AY822">
        <v>1088</v>
      </c>
      <c r="AZ822">
        <v>15.9</v>
      </c>
      <c r="BA822">
        <v>15.2</v>
      </c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1">
        <f t="shared" si="39"/>
        <v>0</v>
      </c>
      <c r="U823" s="94">
        <f t="shared" si="38"/>
        <v>-3</v>
      </c>
      <c r="V823" s="90" t="str">
        <f t="shared" si="37"/>
        <v/>
      </c>
      <c r="W823" s="94" t="str">
        <f t="shared" si="40"/>
        <v/>
      </c>
      <c r="X823" s="91"/>
      <c r="Z823" s="5"/>
      <c r="AA823"/>
      <c r="AC823" s="373"/>
      <c r="AD823" s="54">
        <v>0.56527777777793098</v>
      </c>
      <c r="AK823" s="307"/>
      <c r="AL823" s="5">
        <v>12.3</v>
      </c>
      <c r="AM823" s="5">
        <v>85</v>
      </c>
      <c r="AN823" s="5">
        <v>9.9</v>
      </c>
      <c r="AO823" s="5">
        <v>12.3</v>
      </c>
      <c r="AP823" s="5">
        <v>2.9</v>
      </c>
      <c r="AQ823" s="5">
        <v>2.9</v>
      </c>
      <c r="AR823" s="5">
        <v>1028.0999999999999</v>
      </c>
      <c r="AS823" s="5">
        <v>9910</v>
      </c>
      <c r="AT823" s="5">
        <v>0</v>
      </c>
      <c r="AU823" s="5">
        <v>0</v>
      </c>
      <c r="AV823" s="5">
        <v>2.9</v>
      </c>
      <c r="AW823" s="5">
        <v>3.4</v>
      </c>
      <c r="AX823">
        <v>232</v>
      </c>
      <c r="AY823">
        <v>1088</v>
      </c>
      <c r="AZ823">
        <v>15.9</v>
      </c>
      <c r="BA823">
        <v>15.3</v>
      </c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1">
        <f t="shared" si="39"/>
        <v>0</v>
      </c>
      <c r="U824" s="94">
        <f t="shared" si="38"/>
        <v>-3</v>
      </c>
      <c r="V824" s="90" t="str">
        <f t="shared" si="37"/>
        <v/>
      </c>
      <c r="W824" s="94" t="str">
        <f t="shared" si="40"/>
        <v/>
      </c>
      <c r="X824" s="91"/>
      <c r="Z824" s="5"/>
      <c r="AA824"/>
      <c r="AC824" s="373"/>
      <c r="AD824" s="54">
        <v>0.56597222222237598</v>
      </c>
      <c r="AK824" s="307"/>
      <c r="AL824" s="5">
        <v>12.3</v>
      </c>
      <c r="AM824" s="5">
        <v>85</v>
      </c>
      <c r="AN824" s="5">
        <v>9.9</v>
      </c>
      <c r="AO824" s="5">
        <v>12.3</v>
      </c>
      <c r="AP824" s="5">
        <v>4</v>
      </c>
      <c r="AQ824" s="5">
        <v>5.4</v>
      </c>
      <c r="AR824" s="5">
        <v>1028.0999999999999</v>
      </c>
      <c r="AS824" s="5">
        <v>9930</v>
      </c>
      <c r="AT824" s="5">
        <v>0</v>
      </c>
      <c r="AU824" s="5">
        <v>0</v>
      </c>
      <c r="AV824" s="5">
        <v>2.9</v>
      </c>
      <c r="AW824" s="5">
        <v>3.4</v>
      </c>
      <c r="AX824">
        <v>232</v>
      </c>
      <c r="AY824">
        <v>1088</v>
      </c>
      <c r="AZ824">
        <v>15.9</v>
      </c>
      <c r="BA824">
        <v>15.3</v>
      </c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1">
        <f t="shared" si="39"/>
        <v>0</v>
      </c>
      <c r="U825" s="94">
        <f t="shared" si="38"/>
        <v>-3</v>
      </c>
      <c r="V825" s="90" t="str">
        <f t="shared" si="37"/>
        <v/>
      </c>
      <c r="W825" s="94" t="str">
        <f t="shared" si="40"/>
        <v/>
      </c>
      <c r="X825" s="91"/>
      <c r="Z825" s="5"/>
      <c r="AA825"/>
      <c r="AC825" s="373"/>
      <c r="AD825" s="54">
        <v>0.56666666666682097</v>
      </c>
      <c r="AK825" s="307"/>
      <c r="AL825" s="5">
        <v>12.2</v>
      </c>
      <c r="AM825" s="5">
        <v>85</v>
      </c>
      <c r="AN825" s="5">
        <v>9.8000000000000007</v>
      </c>
      <c r="AO825" s="5">
        <v>12.2</v>
      </c>
      <c r="AP825" s="5">
        <v>2.2000000000000002</v>
      </c>
      <c r="AQ825" s="5">
        <v>8.3000000000000007</v>
      </c>
      <c r="AR825" s="5">
        <v>1028.0999999999999</v>
      </c>
      <c r="AS825" s="5">
        <v>9840</v>
      </c>
      <c r="AT825" s="5">
        <v>0</v>
      </c>
      <c r="AU825" s="5">
        <v>0</v>
      </c>
      <c r="AV825" s="5">
        <v>2.9</v>
      </c>
      <c r="AW825" s="5">
        <v>3.4</v>
      </c>
      <c r="AX825">
        <v>232</v>
      </c>
      <c r="AY825">
        <v>1088</v>
      </c>
      <c r="AZ825">
        <v>15.9</v>
      </c>
      <c r="BA825">
        <v>15.3</v>
      </c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1">
        <f t="shared" si="39"/>
        <v>0</v>
      </c>
      <c r="U826" s="94">
        <f t="shared" si="38"/>
        <v>-3</v>
      </c>
      <c r="V826" s="90" t="str">
        <f t="shared" si="37"/>
        <v/>
      </c>
      <c r="W826" s="94" t="str">
        <f t="shared" si="40"/>
        <v/>
      </c>
      <c r="X826" s="91"/>
      <c r="Z826" s="5"/>
      <c r="AA826"/>
      <c r="AC826" s="373"/>
      <c r="AD826" s="54">
        <v>0.56736111111126597</v>
      </c>
      <c r="AK826" s="307"/>
      <c r="AL826" s="5">
        <v>12.2</v>
      </c>
      <c r="AM826" s="5">
        <v>85</v>
      </c>
      <c r="AN826" s="5">
        <v>9.8000000000000007</v>
      </c>
      <c r="AO826" s="5">
        <v>12.2</v>
      </c>
      <c r="AP826" s="5">
        <v>2.2000000000000002</v>
      </c>
      <c r="AQ826" s="5">
        <v>6.8</v>
      </c>
      <c r="AR826" s="5">
        <v>1028.0999999999999</v>
      </c>
      <c r="AS826" s="5">
        <v>9830</v>
      </c>
      <c r="AT826" s="5">
        <v>0</v>
      </c>
      <c r="AU826" s="5">
        <v>0</v>
      </c>
      <c r="AV826" s="5">
        <v>2.9</v>
      </c>
      <c r="AW826" s="5">
        <v>3.4</v>
      </c>
      <c r="AX826">
        <v>232</v>
      </c>
      <c r="AY826">
        <v>1088</v>
      </c>
      <c r="AZ826">
        <v>15.9</v>
      </c>
      <c r="BA826">
        <v>15.3</v>
      </c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1">
        <f t="shared" si="39"/>
        <v>0</v>
      </c>
      <c r="U827" s="94">
        <f t="shared" si="38"/>
        <v>-3</v>
      </c>
      <c r="V827" s="90" t="str">
        <f t="shared" si="37"/>
        <v/>
      </c>
      <c r="W827" s="94" t="str">
        <f t="shared" si="40"/>
        <v/>
      </c>
      <c r="X827" s="91"/>
      <c r="Z827" s="5"/>
      <c r="AA827"/>
      <c r="AC827" s="373"/>
      <c r="AD827" s="54">
        <v>0.56805555555571097</v>
      </c>
      <c r="AK827" s="307"/>
      <c r="AL827" s="5">
        <v>12.2</v>
      </c>
      <c r="AM827" s="5">
        <v>86</v>
      </c>
      <c r="AN827" s="5">
        <v>9.9</v>
      </c>
      <c r="AO827" s="5">
        <v>12.2</v>
      </c>
      <c r="AP827" s="5">
        <v>4.3</v>
      </c>
      <c r="AQ827" s="5">
        <v>4.3</v>
      </c>
      <c r="AR827" s="5">
        <v>1028.2</v>
      </c>
      <c r="AS827" s="5">
        <v>9700</v>
      </c>
      <c r="AT827" s="5">
        <v>0</v>
      </c>
      <c r="AU827" s="5">
        <v>0</v>
      </c>
      <c r="AV827" s="5">
        <v>2.9</v>
      </c>
      <c r="AW827" s="5">
        <v>3.4</v>
      </c>
      <c r="AX827">
        <v>232</v>
      </c>
      <c r="AY827">
        <v>1088</v>
      </c>
      <c r="AZ827">
        <v>15.9</v>
      </c>
      <c r="BA827">
        <v>15.3</v>
      </c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1">
        <f t="shared" si="39"/>
        <v>0</v>
      </c>
      <c r="U828" s="94">
        <f t="shared" si="38"/>
        <v>-3</v>
      </c>
      <c r="V828" s="90" t="str">
        <f t="shared" si="37"/>
        <v/>
      </c>
      <c r="W828" s="94" t="str">
        <f t="shared" si="40"/>
        <v/>
      </c>
      <c r="X828" s="91"/>
      <c r="Z828" s="5"/>
      <c r="AA828"/>
      <c r="AC828" s="373"/>
      <c r="AD828" s="54">
        <v>0.56875000000015596</v>
      </c>
      <c r="AK828" s="307"/>
      <c r="AL828" s="5">
        <v>12.2</v>
      </c>
      <c r="AM828" s="5">
        <v>85</v>
      </c>
      <c r="AN828" s="5">
        <v>9.8000000000000007</v>
      </c>
      <c r="AO828" s="5">
        <v>12.2</v>
      </c>
      <c r="AP828" s="5">
        <v>2.2000000000000002</v>
      </c>
      <c r="AQ828" s="5">
        <v>4.3</v>
      </c>
      <c r="AR828" s="5">
        <v>1028.3</v>
      </c>
      <c r="AS828" s="5">
        <v>9530</v>
      </c>
      <c r="AT828" s="5">
        <v>0</v>
      </c>
      <c r="AU828" s="5">
        <v>0</v>
      </c>
      <c r="AV828" s="5">
        <v>2.9</v>
      </c>
      <c r="AW828" s="5">
        <v>3.4</v>
      </c>
      <c r="AX828">
        <v>232</v>
      </c>
      <c r="AY828">
        <v>1088</v>
      </c>
      <c r="AZ828">
        <v>15.8</v>
      </c>
      <c r="BA828">
        <v>15.3</v>
      </c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1">
        <f t="shared" si="39"/>
        <v>0</v>
      </c>
      <c r="U829" s="94">
        <f t="shared" si="38"/>
        <v>-3</v>
      </c>
      <c r="V829" s="90" t="str">
        <f t="shared" si="37"/>
        <v/>
      </c>
      <c r="W829" s="94" t="str">
        <f t="shared" si="40"/>
        <v/>
      </c>
      <c r="X829" s="91"/>
      <c r="Z829" s="5"/>
      <c r="AA829"/>
      <c r="AC829" s="373"/>
      <c r="AD829" s="54">
        <v>0.56944444444460096</v>
      </c>
      <c r="AK829" s="307"/>
      <c r="AL829" s="5">
        <v>12.2</v>
      </c>
      <c r="AM829" s="5">
        <v>85</v>
      </c>
      <c r="AN829" s="5">
        <v>9.8000000000000007</v>
      </c>
      <c r="AO829" s="5">
        <v>12.2</v>
      </c>
      <c r="AP829" s="5">
        <v>4.3</v>
      </c>
      <c r="AQ829" s="5">
        <v>4.3</v>
      </c>
      <c r="AR829" s="5">
        <v>1028</v>
      </c>
      <c r="AS829" s="5">
        <v>9250</v>
      </c>
      <c r="AT829" s="5">
        <v>0</v>
      </c>
      <c r="AU829" s="5">
        <v>0</v>
      </c>
      <c r="AV829" s="5">
        <v>2.9</v>
      </c>
      <c r="AW829" s="5">
        <v>3.4</v>
      </c>
      <c r="AX829">
        <v>232</v>
      </c>
      <c r="AY829">
        <v>1088</v>
      </c>
      <c r="AZ829">
        <v>15.8</v>
      </c>
      <c r="BA829">
        <v>15.3</v>
      </c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1">
        <f t="shared" si="39"/>
        <v>0</v>
      </c>
      <c r="U830" s="94">
        <f t="shared" si="38"/>
        <v>-3</v>
      </c>
      <c r="V830" s="90" t="str">
        <f t="shared" si="37"/>
        <v/>
      </c>
      <c r="W830" s="94" t="str">
        <f t="shared" si="40"/>
        <v/>
      </c>
      <c r="X830" s="91"/>
      <c r="Z830" s="5"/>
      <c r="AA830"/>
      <c r="AC830" s="373"/>
      <c r="AD830" s="54">
        <v>0.57013888888904596</v>
      </c>
      <c r="AK830" s="307"/>
      <c r="AL830" s="5">
        <v>12.2</v>
      </c>
      <c r="AM830" s="5">
        <v>85</v>
      </c>
      <c r="AN830" s="5">
        <v>9.8000000000000007</v>
      </c>
      <c r="AO830" s="5">
        <v>12.2</v>
      </c>
      <c r="AP830" s="5">
        <v>4.3</v>
      </c>
      <c r="AQ830" s="5">
        <v>4.3</v>
      </c>
      <c r="AR830" s="5">
        <v>1028.0999999999999</v>
      </c>
      <c r="AS830" s="5">
        <v>9100</v>
      </c>
      <c r="AT830" s="5">
        <v>0</v>
      </c>
      <c r="AU830" s="5">
        <v>0</v>
      </c>
      <c r="AV830" s="5">
        <v>2.9</v>
      </c>
      <c r="AW830" s="5">
        <v>3.4</v>
      </c>
      <c r="AX830">
        <v>232</v>
      </c>
      <c r="AY830">
        <v>1088</v>
      </c>
      <c r="AZ830">
        <v>15.8</v>
      </c>
      <c r="BA830">
        <v>15.3</v>
      </c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1">
        <f t="shared" si="39"/>
        <v>0</v>
      </c>
      <c r="U831" s="94">
        <f t="shared" si="38"/>
        <v>-3</v>
      </c>
      <c r="V831" s="90" t="str">
        <f t="shared" si="37"/>
        <v/>
      </c>
      <c r="W831" s="94" t="str">
        <f t="shared" si="40"/>
        <v/>
      </c>
      <c r="X831" s="91"/>
      <c r="Z831" s="5"/>
      <c r="AA831"/>
      <c r="AC831" s="373"/>
      <c r="AD831" s="54">
        <v>0.57083333333349096</v>
      </c>
      <c r="AK831" s="307"/>
      <c r="AL831" s="5">
        <v>12.2</v>
      </c>
      <c r="AM831" s="5">
        <v>86</v>
      </c>
      <c r="AN831" s="5">
        <v>9.9</v>
      </c>
      <c r="AO831" s="5">
        <v>12.2</v>
      </c>
      <c r="AP831" s="5">
        <v>0</v>
      </c>
      <c r="AQ831" s="5">
        <v>1.8</v>
      </c>
      <c r="AR831" s="5">
        <v>1028.2</v>
      </c>
      <c r="AS831" s="5">
        <v>8680</v>
      </c>
      <c r="AT831" s="5">
        <v>0</v>
      </c>
      <c r="AU831" s="5">
        <v>0</v>
      </c>
      <c r="AV831" s="5">
        <v>2.9</v>
      </c>
      <c r="AW831" s="5">
        <v>3.4</v>
      </c>
      <c r="AX831">
        <v>232</v>
      </c>
      <c r="AY831">
        <v>1088</v>
      </c>
      <c r="AZ831">
        <v>15.8</v>
      </c>
      <c r="BA831">
        <v>15.3</v>
      </c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1">
        <f t="shared" si="39"/>
        <v>0</v>
      </c>
      <c r="U832" s="94">
        <f t="shared" si="38"/>
        <v>-3</v>
      </c>
      <c r="V832" s="90" t="str">
        <f t="shared" si="37"/>
        <v/>
      </c>
      <c r="W832" s="94" t="str">
        <f t="shared" si="40"/>
        <v/>
      </c>
      <c r="X832" s="91"/>
      <c r="Z832" s="5"/>
      <c r="AA832"/>
      <c r="AC832" s="373"/>
      <c r="AD832" s="54">
        <v>0.57152777777793595</v>
      </c>
      <c r="AK832" s="307"/>
      <c r="AL832" s="5">
        <v>12.2</v>
      </c>
      <c r="AM832" s="5">
        <v>85</v>
      </c>
      <c r="AN832" s="5">
        <v>9.8000000000000007</v>
      </c>
      <c r="AO832" s="5">
        <v>12.2</v>
      </c>
      <c r="AP832" s="5">
        <v>2.5</v>
      </c>
      <c r="AQ832" s="5">
        <v>3.2</v>
      </c>
      <c r="AR832" s="5">
        <v>1028.3</v>
      </c>
      <c r="AS832" s="5">
        <v>8340</v>
      </c>
      <c r="AT832" s="5">
        <v>0</v>
      </c>
      <c r="AU832" s="5">
        <v>0</v>
      </c>
      <c r="AV832" s="5">
        <v>2.9</v>
      </c>
      <c r="AW832" s="5">
        <v>3.4</v>
      </c>
      <c r="AX832">
        <v>232</v>
      </c>
      <c r="AY832">
        <v>1088</v>
      </c>
      <c r="AZ832">
        <v>15.7</v>
      </c>
      <c r="BA832">
        <v>15.2</v>
      </c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1">
        <f t="shared" si="39"/>
        <v>0</v>
      </c>
      <c r="U833" s="94">
        <f t="shared" si="38"/>
        <v>-3</v>
      </c>
      <c r="V833" s="90" t="str">
        <f t="shared" si="37"/>
        <v/>
      </c>
      <c r="W833" s="94" t="str">
        <f t="shared" si="40"/>
        <v/>
      </c>
      <c r="X833" s="91"/>
      <c r="Z833" s="5"/>
      <c r="AA833"/>
      <c r="AC833" s="373"/>
      <c r="AD833" s="54">
        <v>0.57222222222238095</v>
      </c>
      <c r="AK833" s="307"/>
      <c r="AL833" s="5">
        <v>12.2</v>
      </c>
      <c r="AM833" s="5">
        <v>85</v>
      </c>
      <c r="AN833" s="5">
        <v>9.8000000000000007</v>
      </c>
      <c r="AO833" s="5">
        <v>12.2</v>
      </c>
      <c r="AP833" s="5">
        <v>2.5</v>
      </c>
      <c r="AQ833" s="5">
        <v>3.6</v>
      </c>
      <c r="AR833" s="5">
        <v>1028.0999999999999</v>
      </c>
      <c r="AS833" s="5">
        <v>8250</v>
      </c>
      <c r="AT833" s="5">
        <v>0</v>
      </c>
      <c r="AU833" s="5">
        <v>0</v>
      </c>
      <c r="AV833" s="5">
        <v>2.9</v>
      </c>
      <c r="AW833" s="5">
        <v>3.4</v>
      </c>
      <c r="AX833">
        <v>232</v>
      </c>
      <c r="AY833">
        <v>1088</v>
      </c>
      <c r="AZ833">
        <v>15.7</v>
      </c>
      <c r="BA833">
        <v>15.3</v>
      </c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1">
        <f t="shared" si="39"/>
        <v>0</v>
      </c>
      <c r="U834" s="94">
        <f t="shared" si="38"/>
        <v>-3</v>
      </c>
      <c r="V834" s="90" t="str">
        <f t="shared" si="37"/>
        <v/>
      </c>
      <c r="W834" s="94" t="str">
        <f t="shared" si="40"/>
        <v/>
      </c>
      <c r="X834" s="91"/>
      <c r="Z834" s="5"/>
      <c r="AA834"/>
      <c r="AC834" s="373"/>
      <c r="AD834" s="54">
        <v>0.57291666666682595</v>
      </c>
      <c r="AK834" s="307"/>
      <c r="AL834" s="5">
        <v>12.2</v>
      </c>
      <c r="AM834" s="5">
        <v>86</v>
      </c>
      <c r="AN834" s="5">
        <v>9.9</v>
      </c>
      <c r="AO834" s="5">
        <v>12.2</v>
      </c>
      <c r="AP834" s="5">
        <v>0</v>
      </c>
      <c r="AQ834" s="5">
        <v>2.5</v>
      </c>
      <c r="AR834" s="5">
        <v>1028.0999999999999</v>
      </c>
      <c r="AS834" s="5">
        <v>8260</v>
      </c>
      <c r="AT834" s="5">
        <v>0</v>
      </c>
      <c r="AU834" s="5">
        <v>0</v>
      </c>
      <c r="AV834" s="5">
        <v>2.9</v>
      </c>
      <c r="AW834" s="5">
        <v>3.4</v>
      </c>
      <c r="AX834">
        <v>232</v>
      </c>
      <c r="AY834">
        <v>1088</v>
      </c>
      <c r="AZ834">
        <v>15.7</v>
      </c>
      <c r="BA834">
        <v>15.2</v>
      </c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1">
        <f t="shared" si="39"/>
        <v>0</v>
      </c>
      <c r="U835" s="94">
        <f t="shared" si="38"/>
        <v>-3</v>
      </c>
      <c r="V835" s="90" t="str">
        <f t="shared" si="37"/>
        <v/>
      </c>
      <c r="W835" s="94" t="str">
        <f t="shared" si="40"/>
        <v/>
      </c>
      <c r="X835" s="91"/>
      <c r="Z835" s="5"/>
      <c r="AA835"/>
      <c r="AC835" s="373"/>
      <c r="AD835" s="54">
        <v>0.57361111111127105</v>
      </c>
      <c r="AK835" s="307"/>
      <c r="AL835" s="5">
        <v>12.2</v>
      </c>
      <c r="AM835" s="5">
        <v>85</v>
      </c>
      <c r="AN835" s="5">
        <v>9.8000000000000007</v>
      </c>
      <c r="AO835" s="5">
        <v>12.2</v>
      </c>
      <c r="AP835" s="5">
        <v>3.2</v>
      </c>
      <c r="AQ835" s="5">
        <v>3.6</v>
      </c>
      <c r="AR835" s="5">
        <v>1028</v>
      </c>
      <c r="AS835" s="5">
        <v>7960</v>
      </c>
      <c r="AT835" s="5">
        <v>0</v>
      </c>
      <c r="AU835" s="5">
        <v>0</v>
      </c>
      <c r="AV835" s="5">
        <v>2.9</v>
      </c>
      <c r="AW835" s="5">
        <v>3.4</v>
      </c>
      <c r="AX835">
        <v>232</v>
      </c>
      <c r="AY835">
        <v>1088</v>
      </c>
      <c r="AZ835">
        <v>15.7</v>
      </c>
      <c r="BA835">
        <v>15.2</v>
      </c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1">
        <f t="shared" si="39"/>
        <v>0</v>
      </c>
      <c r="U836" s="94">
        <f t="shared" si="38"/>
        <v>-3</v>
      </c>
      <c r="V836" s="90" t="str">
        <f t="shared" si="37"/>
        <v/>
      </c>
      <c r="W836" s="94" t="str">
        <f t="shared" si="40"/>
        <v/>
      </c>
      <c r="X836" s="91"/>
      <c r="Z836" s="5"/>
      <c r="AA836"/>
      <c r="AC836" s="373"/>
      <c r="AD836" s="54">
        <v>0.57430555555571605</v>
      </c>
      <c r="AK836" s="307"/>
      <c r="AL836" s="5">
        <v>12.2</v>
      </c>
      <c r="AM836" s="5">
        <v>85</v>
      </c>
      <c r="AN836" s="5">
        <v>9.8000000000000007</v>
      </c>
      <c r="AO836" s="5">
        <v>12.2</v>
      </c>
      <c r="AP836" s="5">
        <v>2.5</v>
      </c>
      <c r="AQ836" s="5">
        <v>2.5</v>
      </c>
      <c r="AR836" s="5">
        <v>1028.3</v>
      </c>
      <c r="AS836" s="5">
        <v>7750</v>
      </c>
      <c r="AT836" s="5">
        <v>0</v>
      </c>
      <c r="AU836" s="5">
        <v>0</v>
      </c>
      <c r="AV836" s="5">
        <v>2.9</v>
      </c>
      <c r="AW836" s="5">
        <v>3.4</v>
      </c>
      <c r="AX836">
        <v>232</v>
      </c>
      <c r="AY836">
        <v>1088</v>
      </c>
      <c r="AZ836">
        <v>15.6</v>
      </c>
      <c r="BA836">
        <v>15.2</v>
      </c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1">
        <f t="shared" si="39"/>
        <v>0</v>
      </c>
      <c r="U837" s="94">
        <f t="shared" si="38"/>
        <v>-3</v>
      </c>
      <c r="V837" s="90" t="str">
        <f t="shared" si="37"/>
        <v/>
      </c>
      <c r="W837" s="94" t="str">
        <f t="shared" si="40"/>
        <v/>
      </c>
      <c r="X837" s="91"/>
      <c r="Z837" s="5"/>
      <c r="AA837"/>
      <c r="AC837" s="373"/>
      <c r="AD837" s="54">
        <v>0.57500000000016105</v>
      </c>
      <c r="AK837" s="307"/>
      <c r="AL837" s="5">
        <v>12.2</v>
      </c>
      <c r="AM837" s="5">
        <v>85</v>
      </c>
      <c r="AN837" s="5">
        <v>9.8000000000000007</v>
      </c>
      <c r="AO837" s="5">
        <v>12.2</v>
      </c>
      <c r="AP837" s="5">
        <v>2.9</v>
      </c>
      <c r="AQ837" s="5">
        <v>2.9</v>
      </c>
      <c r="AR837" s="5">
        <v>1028.3</v>
      </c>
      <c r="AS837" s="5">
        <v>7450</v>
      </c>
      <c r="AT837" s="5">
        <v>0</v>
      </c>
      <c r="AU837" s="5">
        <v>0</v>
      </c>
      <c r="AV837" s="5">
        <v>2.9</v>
      </c>
      <c r="AW837" s="5">
        <v>3.4</v>
      </c>
      <c r="AX837">
        <v>232</v>
      </c>
      <c r="AY837">
        <v>1088</v>
      </c>
      <c r="AZ837">
        <v>15.6</v>
      </c>
      <c r="BA837">
        <v>15.2</v>
      </c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1">
        <f t="shared" si="39"/>
        <v>0</v>
      </c>
      <c r="U838" s="94">
        <f t="shared" si="38"/>
        <v>-3</v>
      </c>
      <c r="V838" s="90" t="str">
        <f t="shared" si="37"/>
        <v/>
      </c>
      <c r="W838" s="94" t="str">
        <f t="shared" si="40"/>
        <v/>
      </c>
      <c r="X838" s="91"/>
      <c r="Z838" s="5"/>
      <c r="AA838"/>
      <c r="AC838" s="373"/>
      <c r="AD838" s="54">
        <v>0.57569444444460605</v>
      </c>
      <c r="AK838" s="307"/>
      <c r="AL838" s="5">
        <v>12.2</v>
      </c>
      <c r="AM838" s="5">
        <v>85</v>
      </c>
      <c r="AN838" s="5">
        <v>9.8000000000000007</v>
      </c>
      <c r="AO838" s="5">
        <v>12.2</v>
      </c>
      <c r="AP838" s="5">
        <v>0</v>
      </c>
      <c r="AQ838" s="5">
        <v>1.8</v>
      </c>
      <c r="AR838" s="5">
        <v>1028.2</v>
      </c>
      <c r="AS838" s="5">
        <v>7140</v>
      </c>
      <c r="AT838" s="5">
        <v>0</v>
      </c>
      <c r="AU838" s="5">
        <v>0</v>
      </c>
      <c r="AV838" s="5">
        <v>2.9</v>
      </c>
      <c r="AW838" s="5">
        <v>3.4</v>
      </c>
      <c r="AX838">
        <v>232</v>
      </c>
      <c r="AY838">
        <v>1088</v>
      </c>
      <c r="AZ838">
        <v>15.6</v>
      </c>
      <c r="BA838">
        <v>15.1</v>
      </c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1">
        <f t="shared" si="39"/>
        <v>0</v>
      </c>
      <c r="U839" s="94">
        <f t="shared" si="38"/>
        <v>-3</v>
      </c>
      <c r="V839" s="90" t="str">
        <f t="shared" si="37"/>
        <v/>
      </c>
      <c r="W839" s="94" t="str">
        <f t="shared" si="40"/>
        <v/>
      </c>
      <c r="X839" s="91"/>
      <c r="Z839" s="5"/>
      <c r="AA839"/>
      <c r="AC839" s="373"/>
      <c r="AD839" s="54">
        <v>0.57638888888905104</v>
      </c>
      <c r="AK839" s="307"/>
      <c r="AL839" s="5">
        <v>12.2</v>
      </c>
      <c r="AM839" s="5">
        <v>86</v>
      </c>
      <c r="AN839" s="5">
        <v>9.9</v>
      </c>
      <c r="AO839" s="5">
        <v>12.2</v>
      </c>
      <c r="AP839" s="5">
        <v>1.8</v>
      </c>
      <c r="AQ839" s="5">
        <v>2.2000000000000002</v>
      </c>
      <c r="AR839" s="5">
        <v>1028.0999999999999</v>
      </c>
      <c r="AS839" s="5">
        <v>7130</v>
      </c>
      <c r="AT839" s="5">
        <v>0</v>
      </c>
      <c r="AU839" s="5">
        <v>0</v>
      </c>
      <c r="AV839" s="5">
        <v>2.9</v>
      </c>
      <c r="AW839" s="5">
        <v>3.4</v>
      </c>
      <c r="AX839">
        <v>232</v>
      </c>
      <c r="AY839">
        <v>1088</v>
      </c>
      <c r="AZ839">
        <v>15.5</v>
      </c>
      <c r="BA839">
        <v>15.1</v>
      </c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1">
        <f t="shared" si="39"/>
        <v>0</v>
      </c>
      <c r="U840" s="94">
        <f t="shared" si="38"/>
        <v>-3</v>
      </c>
      <c r="V840" s="90" t="str">
        <f t="shared" si="37"/>
        <v/>
      </c>
      <c r="W840" s="94" t="str">
        <f t="shared" si="40"/>
        <v/>
      </c>
      <c r="X840" s="91"/>
      <c r="Z840" s="5"/>
      <c r="AA840"/>
      <c r="AC840" s="373"/>
      <c r="AD840" s="54">
        <v>0.57708333333349604</v>
      </c>
      <c r="AK840" s="307"/>
      <c r="AL840" s="5">
        <v>12.3</v>
      </c>
      <c r="AM840" s="5">
        <v>86</v>
      </c>
      <c r="AN840" s="5">
        <v>10</v>
      </c>
      <c r="AO840" s="5">
        <v>12.3</v>
      </c>
      <c r="AP840" s="5">
        <v>2.9</v>
      </c>
      <c r="AQ840" s="5">
        <v>3.2</v>
      </c>
      <c r="AR840" s="5">
        <v>1028.0999999999999</v>
      </c>
      <c r="AS840" s="5">
        <v>7240</v>
      </c>
      <c r="AT840" s="5">
        <v>0</v>
      </c>
      <c r="AU840" s="5">
        <v>0</v>
      </c>
      <c r="AV840" s="5">
        <v>2.9</v>
      </c>
      <c r="AW840" s="5">
        <v>3.4</v>
      </c>
      <c r="AX840">
        <v>232</v>
      </c>
      <c r="AY840">
        <v>1088</v>
      </c>
      <c r="AZ840">
        <v>15.5</v>
      </c>
      <c r="BA840">
        <v>15.1</v>
      </c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1">
        <f t="shared" si="39"/>
        <v>0</v>
      </c>
      <c r="U841" s="94">
        <f t="shared" si="38"/>
        <v>-3</v>
      </c>
      <c r="V841" s="90" t="str">
        <f t="shared" si="37"/>
        <v/>
      </c>
      <c r="W841" s="94" t="str">
        <f t="shared" si="40"/>
        <v/>
      </c>
      <c r="X841" s="91"/>
      <c r="Z841" s="5"/>
      <c r="AA841"/>
      <c r="AC841" s="373"/>
      <c r="AD841" s="54">
        <v>0.57777777777794104</v>
      </c>
      <c r="AK841" s="307"/>
      <c r="AL841" s="5">
        <v>12.3</v>
      </c>
      <c r="AM841" s="5">
        <v>86</v>
      </c>
      <c r="AN841" s="5">
        <v>10</v>
      </c>
      <c r="AO841" s="5">
        <v>12.3</v>
      </c>
      <c r="AP841" s="5">
        <v>2.5</v>
      </c>
      <c r="AQ841" s="5">
        <v>2.5</v>
      </c>
      <c r="AR841" s="5">
        <v>1028</v>
      </c>
      <c r="AS841" s="5">
        <v>7370</v>
      </c>
      <c r="AT841" s="5">
        <v>0</v>
      </c>
      <c r="AU841" s="5">
        <v>0</v>
      </c>
      <c r="AV841" s="5">
        <v>2.9</v>
      </c>
      <c r="AW841" s="5">
        <v>3.4</v>
      </c>
      <c r="AX841">
        <v>232</v>
      </c>
      <c r="AY841">
        <v>1088</v>
      </c>
      <c r="AZ841">
        <v>15.5</v>
      </c>
      <c r="BA841">
        <v>15.1</v>
      </c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1">
        <f t="shared" si="39"/>
        <v>0</v>
      </c>
      <c r="U842" s="94">
        <f t="shared" si="38"/>
        <v>-3</v>
      </c>
      <c r="V842" s="90" t="str">
        <f t="shared" si="37"/>
        <v/>
      </c>
      <c r="W842" s="94" t="str">
        <f t="shared" si="40"/>
        <v/>
      </c>
      <c r="X842" s="91"/>
      <c r="Z842" s="5"/>
      <c r="AA842"/>
      <c r="AC842" s="373"/>
      <c r="AD842" s="54">
        <v>0.57847222222238603</v>
      </c>
      <c r="AK842" s="307"/>
      <c r="AL842" s="5">
        <v>12.2</v>
      </c>
      <c r="AM842" s="5">
        <v>85</v>
      </c>
      <c r="AN842" s="5">
        <v>9.8000000000000007</v>
      </c>
      <c r="AO842" s="5">
        <v>12.2</v>
      </c>
      <c r="AP842" s="5">
        <v>7.2</v>
      </c>
      <c r="AQ842" s="5">
        <v>8.3000000000000007</v>
      </c>
      <c r="AR842" s="5">
        <v>1028</v>
      </c>
      <c r="AS842" s="5">
        <v>7160</v>
      </c>
      <c r="AT842" s="5">
        <v>0</v>
      </c>
      <c r="AU842" s="5">
        <v>0</v>
      </c>
      <c r="AV842" s="5">
        <v>2.9</v>
      </c>
      <c r="AW842" s="5">
        <v>3.4</v>
      </c>
      <c r="AX842">
        <v>232</v>
      </c>
      <c r="AY842">
        <v>1088</v>
      </c>
      <c r="AZ842">
        <v>15.4</v>
      </c>
      <c r="BA842">
        <v>15.1</v>
      </c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1">
        <f t="shared" si="39"/>
        <v>0</v>
      </c>
      <c r="U843" s="94">
        <f t="shared" si="38"/>
        <v>-3</v>
      </c>
      <c r="V843" s="90" t="str">
        <f t="shared" ref="V843:V906" si="41">IF($K843&gt;0,1,"")</f>
        <v/>
      </c>
      <c r="W843" s="94" t="str">
        <f t="shared" si="40"/>
        <v/>
      </c>
      <c r="X843" s="91"/>
      <c r="Z843" s="5"/>
      <c r="AA843"/>
      <c r="AC843" s="373"/>
      <c r="AD843" s="54">
        <v>0.57916666666683103</v>
      </c>
      <c r="AK843" s="307"/>
      <c r="AL843" s="5">
        <v>12.1</v>
      </c>
      <c r="AM843" s="5">
        <v>85</v>
      </c>
      <c r="AN843" s="5">
        <v>9.6999999999999993</v>
      </c>
      <c r="AO843" s="5">
        <v>12.1</v>
      </c>
      <c r="AP843" s="5">
        <v>4.7</v>
      </c>
      <c r="AQ843" s="5">
        <v>7.2</v>
      </c>
      <c r="AR843" s="5">
        <v>1028</v>
      </c>
      <c r="AS843" s="5">
        <v>7030</v>
      </c>
      <c r="AT843" s="5">
        <v>0</v>
      </c>
      <c r="AU843" s="5">
        <v>0</v>
      </c>
      <c r="AV843" s="5">
        <v>2.9</v>
      </c>
      <c r="AW843" s="5">
        <v>3.4</v>
      </c>
      <c r="AX843">
        <v>232</v>
      </c>
      <c r="AY843">
        <v>1088</v>
      </c>
      <c r="AZ843">
        <v>15.4</v>
      </c>
      <c r="BA843">
        <v>15</v>
      </c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1">
        <f t="shared" si="39"/>
        <v>0</v>
      </c>
      <c r="U844" s="94">
        <f t="shared" si="38"/>
        <v>-3</v>
      </c>
      <c r="V844" s="90" t="str">
        <f t="shared" si="41"/>
        <v/>
      </c>
      <c r="W844" s="94" t="str">
        <f t="shared" si="40"/>
        <v/>
      </c>
      <c r="X844" s="91"/>
      <c r="Z844" s="5"/>
      <c r="AA844"/>
      <c r="AC844" s="373"/>
      <c r="AD844" s="54">
        <v>0.57986111111127603</v>
      </c>
      <c r="AK844" s="307"/>
      <c r="AL844" s="5">
        <v>12.1</v>
      </c>
      <c r="AM844" s="5">
        <v>85</v>
      </c>
      <c r="AN844" s="5">
        <v>9.6999999999999993</v>
      </c>
      <c r="AO844" s="5">
        <v>12.1</v>
      </c>
      <c r="AP844" s="5">
        <v>4.7</v>
      </c>
      <c r="AQ844" s="5">
        <v>5</v>
      </c>
      <c r="AR844" s="5">
        <v>1028.0999999999999</v>
      </c>
      <c r="AS844" s="5">
        <v>6910</v>
      </c>
      <c r="AT844" s="5">
        <v>0</v>
      </c>
      <c r="AU844" s="5">
        <v>0</v>
      </c>
      <c r="AV844" s="5">
        <v>2.9</v>
      </c>
      <c r="AW844" s="5">
        <v>3.4</v>
      </c>
      <c r="AX844">
        <v>232</v>
      </c>
      <c r="AY844">
        <v>1088</v>
      </c>
      <c r="AZ844">
        <v>15.4</v>
      </c>
      <c r="BA844">
        <v>14.9</v>
      </c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1">
        <f t="shared" si="39"/>
        <v>0</v>
      </c>
      <c r="U845" s="94">
        <f t="shared" si="38"/>
        <v>-3</v>
      </c>
      <c r="V845" s="90" t="str">
        <f t="shared" si="41"/>
        <v/>
      </c>
      <c r="W845" s="94" t="str">
        <f t="shared" si="40"/>
        <v/>
      </c>
      <c r="X845" s="91"/>
      <c r="Z845" s="5"/>
      <c r="AA845"/>
      <c r="AC845" s="373"/>
      <c r="AD845" s="54">
        <v>0.58055555555572103</v>
      </c>
      <c r="AK845" s="307"/>
      <c r="AL845" s="5">
        <v>12.1</v>
      </c>
      <c r="AM845" s="5">
        <v>86</v>
      </c>
      <c r="AN845" s="5">
        <v>9.8000000000000007</v>
      </c>
      <c r="AO845" s="5">
        <v>12.1</v>
      </c>
      <c r="AP845" s="5">
        <v>0</v>
      </c>
      <c r="AQ845" s="5">
        <v>5.4</v>
      </c>
      <c r="AR845" s="5">
        <v>1028.0999999999999</v>
      </c>
      <c r="AS845" s="5">
        <v>6920</v>
      </c>
      <c r="AT845" s="5">
        <v>0</v>
      </c>
      <c r="AU845" s="5">
        <v>0</v>
      </c>
      <c r="AV845" s="5">
        <v>2.9</v>
      </c>
      <c r="AW845" s="5">
        <v>3.4</v>
      </c>
      <c r="AX845">
        <v>232</v>
      </c>
      <c r="AY845">
        <v>1088</v>
      </c>
      <c r="AZ845">
        <v>15.3</v>
      </c>
      <c r="BA845">
        <v>14.9</v>
      </c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1">
        <f t="shared" si="39"/>
        <v>0</v>
      </c>
      <c r="U846" s="94">
        <f t="shared" si="38"/>
        <v>-3</v>
      </c>
      <c r="V846" s="90" t="str">
        <f t="shared" si="41"/>
        <v/>
      </c>
      <c r="W846" s="94" t="str">
        <f t="shared" si="40"/>
        <v/>
      </c>
      <c r="X846" s="91"/>
      <c r="Z846" s="5"/>
      <c r="AA846"/>
      <c r="AC846" s="373"/>
      <c r="AD846" s="54">
        <v>0.58125000000016602</v>
      </c>
      <c r="AK846" s="307"/>
      <c r="AL846" s="5">
        <v>12.1</v>
      </c>
      <c r="AM846" s="5">
        <v>85</v>
      </c>
      <c r="AN846" s="5">
        <v>9.6999999999999993</v>
      </c>
      <c r="AO846" s="5">
        <v>12.1</v>
      </c>
      <c r="AP846" s="5">
        <v>2.9</v>
      </c>
      <c r="AQ846" s="5">
        <v>4.3</v>
      </c>
      <c r="AR846" s="5">
        <v>1028</v>
      </c>
      <c r="AS846" s="5">
        <v>7090</v>
      </c>
      <c r="AT846" s="5">
        <v>0</v>
      </c>
      <c r="AU846" s="5">
        <v>0</v>
      </c>
      <c r="AV846" s="5">
        <v>2.9</v>
      </c>
      <c r="AW846" s="5">
        <v>3.4</v>
      </c>
      <c r="AX846">
        <v>232</v>
      </c>
      <c r="AY846">
        <v>1088</v>
      </c>
      <c r="AZ846">
        <v>15.2</v>
      </c>
      <c r="BA846">
        <v>14.8</v>
      </c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1">
        <f t="shared" si="39"/>
        <v>0</v>
      </c>
      <c r="U847" s="94">
        <f t="shared" si="38"/>
        <v>-3</v>
      </c>
      <c r="V847" s="90" t="str">
        <f t="shared" si="41"/>
        <v/>
      </c>
      <c r="W847" s="94" t="str">
        <f t="shared" si="40"/>
        <v/>
      </c>
      <c r="X847" s="91"/>
      <c r="Z847" s="5"/>
      <c r="AA847"/>
      <c r="AC847" s="373"/>
      <c r="AD847" s="54">
        <v>0.58194444444461102</v>
      </c>
      <c r="AK847" s="307"/>
      <c r="AL847" s="5">
        <v>12.1</v>
      </c>
      <c r="AM847" s="5">
        <v>85</v>
      </c>
      <c r="AN847" s="5">
        <v>9.6999999999999993</v>
      </c>
      <c r="AO847" s="5">
        <v>12.1</v>
      </c>
      <c r="AP847" s="5">
        <v>0</v>
      </c>
      <c r="AQ847" s="5">
        <v>4</v>
      </c>
      <c r="AR847" s="5">
        <v>1028.3</v>
      </c>
      <c r="AS847" s="5">
        <v>7120</v>
      </c>
      <c r="AT847" s="5">
        <v>0</v>
      </c>
      <c r="AU847" s="5">
        <v>0</v>
      </c>
      <c r="AV847" s="5">
        <v>2.9</v>
      </c>
      <c r="AW847" s="5">
        <v>3.4</v>
      </c>
      <c r="AX847">
        <v>232</v>
      </c>
      <c r="AY847">
        <v>1088</v>
      </c>
      <c r="AZ847">
        <v>15.1</v>
      </c>
      <c r="BA847">
        <v>14.8</v>
      </c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1">
        <f t="shared" si="39"/>
        <v>0</v>
      </c>
      <c r="U848" s="94">
        <f t="shared" ref="U848:U911" si="42">(T848-B848)-3</f>
        <v>-3</v>
      </c>
      <c r="V848" s="90" t="str">
        <f t="shared" si="41"/>
        <v/>
      </c>
      <c r="W848" s="94" t="str">
        <f t="shared" si="40"/>
        <v/>
      </c>
      <c r="X848" s="91"/>
      <c r="Z848" s="5"/>
      <c r="AA848"/>
      <c r="AC848" s="373"/>
      <c r="AD848" s="54">
        <v>0.58263888888905602</v>
      </c>
      <c r="AK848" s="307"/>
      <c r="AL848" s="5">
        <v>12.1</v>
      </c>
      <c r="AM848" s="5">
        <v>86</v>
      </c>
      <c r="AN848" s="5">
        <v>9.8000000000000007</v>
      </c>
      <c r="AO848" s="5">
        <v>12.1</v>
      </c>
      <c r="AP848" s="5">
        <v>0</v>
      </c>
      <c r="AQ848" s="5">
        <v>2.5</v>
      </c>
      <c r="AR848" s="5">
        <v>1028.2</v>
      </c>
      <c r="AS848" s="5">
        <v>6920</v>
      </c>
      <c r="AT848" s="5">
        <v>0</v>
      </c>
      <c r="AU848" s="5">
        <v>0</v>
      </c>
      <c r="AV848" s="5">
        <v>2.9</v>
      </c>
      <c r="AW848" s="5">
        <v>3.4</v>
      </c>
      <c r="AX848">
        <v>232</v>
      </c>
      <c r="AY848">
        <v>1088</v>
      </c>
      <c r="AZ848">
        <v>15.1</v>
      </c>
      <c r="BA848">
        <v>14.7</v>
      </c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1">
        <f t="shared" si="39"/>
        <v>0</v>
      </c>
      <c r="U849" s="94">
        <f t="shared" si="42"/>
        <v>-3</v>
      </c>
      <c r="V849" s="90" t="str">
        <f t="shared" si="41"/>
        <v/>
      </c>
      <c r="W849" s="94" t="str">
        <f t="shared" si="40"/>
        <v/>
      </c>
      <c r="X849" s="91"/>
      <c r="Z849" s="5"/>
      <c r="AA849"/>
      <c r="AC849" s="373"/>
      <c r="AD849" s="54">
        <v>0.58333333333350101</v>
      </c>
      <c r="AK849" s="307"/>
      <c r="AL849" s="5">
        <v>12.1</v>
      </c>
      <c r="AM849" s="5">
        <v>86</v>
      </c>
      <c r="AN849" s="5">
        <v>9.8000000000000007</v>
      </c>
      <c r="AO849" s="5">
        <v>12.1</v>
      </c>
      <c r="AP849" s="5">
        <v>0</v>
      </c>
      <c r="AQ849" s="5">
        <v>0</v>
      </c>
      <c r="AR849" s="5">
        <v>1028.2</v>
      </c>
      <c r="AS849" s="5">
        <v>6940</v>
      </c>
      <c r="AT849" s="5">
        <v>0</v>
      </c>
      <c r="AU849" s="5">
        <v>0</v>
      </c>
      <c r="AV849" s="5">
        <v>2.9</v>
      </c>
      <c r="AW849" s="5">
        <v>3.4</v>
      </c>
      <c r="AX849">
        <v>232</v>
      </c>
      <c r="AY849">
        <v>1088</v>
      </c>
      <c r="AZ849">
        <v>15</v>
      </c>
      <c r="BA849">
        <v>14.7</v>
      </c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1">
        <f t="shared" si="39"/>
        <v>0</v>
      </c>
      <c r="U850" s="94">
        <f t="shared" si="42"/>
        <v>-3</v>
      </c>
      <c r="V850" s="90" t="str">
        <f t="shared" si="41"/>
        <v/>
      </c>
      <c r="W850" s="94" t="str">
        <f t="shared" si="40"/>
        <v/>
      </c>
      <c r="X850" s="91"/>
      <c r="Z850" s="5"/>
      <c r="AA850"/>
      <c r="AC850" s="373"/>
      <c r="AD850" s="54">
        <v>0.58402777777794601</v>
      </c>
      <c r="AK850" s="307"/>
      <c r="AL850" s="5">
        <v>12.1</v>
      </c>
      <c r="AM850" s="5">
        <v>86</v>
      </c>
      <c r="AN850" s="5">
        <v>9.8000000000000007</v>
      </c>
      <c r="AO850" s="5">
        <v>12.1</v>
      </c>
      <c r="AP850" s="5">
        <v>0</v>
      </c>
      <c r="AQ850" s="5">
        <v>2.5</v>
      </c>
      <c r="AR850" s="5">
        <v>1028.0999999999999</v>
      </c>
      <c r="AS850" s="5">
        <v>7050</v>
      </c>
      <c r="AT850" s="5">
        <v>0</v>
      </c>
      <c r="AU850" s="5">
        <v>0</v>
      </c>
      <c r="AV850" s="5">
        <v>2.9</v>
      </c>
      <c r="AW850" s="5">
        <v>3.4</v>
      </c>
      <c r="AX850">
        <v>232</v>
      </c>
      <c r="AY850">
        <v>1088</v>
      </c>
      <c r="AZ850">
        <v>15</v>
      </c>
      <c r="BA850">
        <v>14.6</v>
      </c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1">
        <f t="shared" si="39"/>
        <v>0</v>
      </c>
      <c r="U851" s="94">
        <f t="shared" si="42"/>
        <v>-3</v>
      </c>
      <c r="V851" s="90" t="str">
        <f t="shared" si="41"/>
        <v/>
      </c>
      <c r="W851" s="94" t="str">
        <f t="shared" si="40"/>
        <v/>
      </c>
      <c r="X851" s="91"/>
      <c r="Z851" s="5"/>
      <c r="AA851"/>
      <c r="AC851" s="373"/>
      <c r="AD851" s="54">
        <v>0.58472222222239101</v>
      </c>
      <c r="AK851" s="307"/>
      <c r="AL851" s="5">
        <v>12.1</v>
      </c>
      <c r="AM851" s="5">
        <v>85</v>
      </c>
      <c r="AN851" s="5">
        <v>9.6999999999999993</v>
      </c>
      <c r="AO851" s="5">
        <v>12.1</v>
      </c>
      <c r="AP851" s="5">
        <v>1.8</v>
      </c>
      <c r="AQ851" s="5">
        <v>3.2</v>
      </c>
      <c r="AR851" s="5">
        <v>1028.2</v>
      </c>
      <c r="AS851" s="5">
        <v>7180</v>
      </c>
      <c r="AT851" s="5">
        <v>0</v>
      </c>
      <c r="AU851" s="5">
        <v>0</v>
      </c>
      <c r="AV851" s="5">
        <v>2.9</v>
      </c>
      <c r="AW851" s="5">
        <v>3.4</v>
      </c>
      <c r="AX851">
        <v>232</v>
      </c>
      <c r="AY851">
        <v>1088</v>
      </c>
      <c r="AZ851">
        <v>15</v>
      </c>
      <c r="BA851">
        <v>14.6</v>
      </c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1">
        <f t="shared" si="39"/>
        <v>0</v>
      </c>
      <c r="U852" s="94">
        <f t="shared" si="42"/>
        <v>-3</v>
      </c>
      <c r="V852" s="90" t="str">
        <f t="shared" si="41"/>
        <v/>
      </c>
      <c r="W852" s="94" t="str">
        <f t="shared" si="40"/>
        <v/>
      </c>
      <c r="X852" s="91"/>
      <c r="Z852" s="5"/>
      <c r="AA852"/>
      <c r="AC852" s="373"/>
      <c r="AD852" s="54">
        <v>0.58541666666683601</v>
      </c>
      <c r="AK852" s="307"/>
      <c r="AL852" s="5">
        <v>12.2</v>
      </c>
      <c r="AM852" s="5">
        <v>86</v>
      </c>
      <c r="AN852" s="5">
        <v>9.9</v>
      </c>
      <c r="AO852" s="5">
        <v>12.2</v>
      </c>
      <c r="AP852" s="5">
        <v>0</v>
      </c>
      <c r="AQ852" s="5">
        <v>3.2</v>
      </c>
      <c r="AR852" s="5">
        <v>1028.2</v>
      </c>
      <c r="AS852" s="5">
        <v>7510</v>
      </c>
      <c r="AT852" s="5">
        <v>0</v>
      </c>
      <c r="AU852" s="5">
        <v>0</v>
      </c>
      <c r="AV852" s="5">
        <v>2.9</v>
      </c>
      <c r="AW852" s="5">
        <v>3.4</v>
      </c>
      <c r="AX852">
        <v>232</v>
      </c>
      <c r="AY852">
        <v>1088</v>
      </c>
      <c r="AZ852">
        <v>15</v>
      </c>
      <c r="BA852">
        <v>14.6</v>
      </c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1">
        <f t="shared" si="39"/>
        <v>0</v>
      </c>
      <c r="U853" s="94">
        <f t="shared" si="42"/>
        <v>-3</v>
      </c>
      <c r="V853" s="90" t="str">
        <f t="shared" si="41"/>
        <v/>
      </c>
      <c r="W853" s="94" t="str">
        <f t="shared" si="40"/>
        <v/>
      </c>
      <c r="X853" s="91"/>
      <c r="Z853" s="5"/>
      <c r="AA853"/>
      <c r="AC853" s="373"/>
      <c r="AD853" s="54">
        <v>0.586111111111281</v>
      </c>
      <c r="AK853" s="307"/>
      <c r="AL853" s="5">
        <v>12.2</v>
      </c>
      <c r="AM853" s="5">
        <v>85</v>
      </c>
      <c r="AN853" s="5">
        <v>9.8000000000000007</v>
      </c>
      <c r="AO853" s="5">
        <v>12.2</v>
      </c>
      <c r="AP853" s="5">
        <v>0</v>
      </c>
      <c r="AQ853" s="5">
        <v>1.8</v>
      </c>
      <c r="AR853" s="5">
        <v>1028</v>
      </c>
      <c r="AS853" s="5">
        <v>7800</v>
      </c>
      <c r="AT853" s="5">
        <v>0</v>
      </c>
      <c r="AU853" s="5">
        <v>0</v>
      </c>
      <c r="AV853" s="5">
        <v>2.9</v>
      </c>
      <c r="AW853" s="5">
        <v>3.4</v>
      </c>
      <c r="AX853">
        <v>232</v>
      </c>
      <c r="AY853">
        <v>1088</v>
      </c>
      <c r="AZ853">
        <v>15</v>
      </c>
      <c r="BA853">
        <v>14.6</v>
      </c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1">
        <f t="shared" si="39"/>
        <v>0</v>
      </c>
      <c r="U854" s="94">
        <f t="shared" si="42"/>
        <v>-3</v>
      </c>
      <c r="V854" s="90" t="str">
        <f t="shared" si="41"/>
        <v/>
      </c>
      <c r="W854" s="94" t="str">
        <f t="shared" si="40"/>
        <v/>
      </c>
      <c r="X854" s="91"/>
      <c r="Z854" s="5"/>
      <c r="AA854"/>
      <c r="AC854" s="373"/>
      <c r="AD854" s="54">
        <v>0.586805555555726</v>
      </c>
      <c r="AK854" s="307"/>
      <c r="AL854" s="5">
        <v>12.2</v>
      </c>
      <c r="AM854" s="5">
        <v>85</v>
      </c>
      <c r="AN854" s="5">
        <v>9.8000000000000007</v>
      </c>
      <c r="AO854" s="5">
        <v>12.2</v>
      </c>
      <c r="AP854" s="5">
        <v>0</v>
      </c>
      <c r="AQ854" s="5">
        <v>0</v>
      </c>
      <c r="AR854" s="5">
        <v>1027.8</v>
      </c>
      <c r="AS854" s="5">
        <v>7960</v>
      </c>
      <c r="AT854" s="5">
        <v>0</v>
      </c>
      <c r="AU854" s="5">
        <v>0</v>
      </c>
      <c r="AV854" s="5">
        <v>2.9</v>
      </c>
      <c r="AW854" s="5">
        <v>3.4</v>
      </c>
      <c r="AX854">
        <v>232</v>
      </c>
      <c r="AY854">
        <v>1088</v>
      </c>
      <c r="AZ854">
        <v>15</v>
      </c>
      <c r="BA854">
        <v>14.6</v>
      </c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1">
        <f t="shared" si="39"/>
        <v>0</v>
      </c>
      <c r="U855" s="94">
        <f t="shared" si="42"/>
        <v>-3</v>
      </c>
      <c r="V855" s="90" t="str">
        <f t="shared" si="41"/>
        <v/>
      </c>
      <c r="W855" s="94" t="str">
        <f t="shared" si="40"/>
        <v/>
      </c>
      <c r="X855" s="91"/>
      <c r="Z855" s="5"/>
      <c r="AA855"/>
      <c r="AC855" s="373"/>
      <c r="AD855" s="54">
        <v>0.587500000000171</v>
      </c>
      <c r="AK855" s="307"/>
      <c r="AL855" s="5">
        <v>12.2</v>
      </c>
      <c r="AM855" s="5">
        <v>86</v>
      </c>
      <c r="AN855" s="5">
        <v>9.9</v>
      </c>
      <c r="AO855" s="5">
        <v>12.2</v>
      </c>
      <c r="AP855" s="5">
        <v>0</v>
      </c>
      <c r="AQ855" s="5">
        <v>0</v>
      </c>
      <c r="AR855" s="5">
        <v>1027.8</v>
      </c>
      <c r="AS855" s="5">
        <v>8030</v>
      </c>
      <c r="AT855" s="5">
        <v>0</v>
      </c>
      <c r="AU855" s="5">
        <v>0</v>
      </c>
      <c r="AV855" s="5">
        <v>2.9</v>
      </c>
      <c r="AW855" s="5">
        <v>3.4</v>
      </c>
      <c r="AX855">
        <v>232</v>
      </c>
      <c r="AY855">
        <v>1088</v>
      </c>
      <c r="AZ855">
        <v>15</v>
      </c>
      <c r="BA855">
        <v>14.6</v>
      </c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1">
        <f t="shared" si="39"/>
        <v>0</v>
      </c>
      <c r="U856" s="94">
        <f t="shared" si="42"/>
        <v>-3</v>
      </c>
      <c r="V856" s="90" t="str">
        <f t="shared" si="41"/>
        <v/>
      </c>
      <c r="W856" s="94" t="str">
        <f t="shared" si="40"/>
        <v/>
      </c>
      <c r="X856" s="91"/>
      <c r="Z856" s="5"/>
      <c r="AA856"/>
      <c r="AC856" s="373"/>
      <c r="AD856" s="54">
        <v>0.58819444444461599</v>
      </c>
      <c r="AK856" s="307"/>
      <c r="AL856" s="5">
        <v>12.2</v>
      </c>
      <c r="AM856" s="5">
        <v>86</v>
      </c>
      <c r="AN856" s="5">
        <v>9.9</v>
      </c>
      <c r="AO856" s="5">
        <v>12.2</v>
      </c>
      <c r="AP856" s="5">
        <v>0</v>
      </c>
      <c r="AQ856" s="5">
        <v>0</v>
      </c>
      <c r="AR856" s="5">
        <v>1027.8</v>
      </c>
      <c r="AS856" s="5">
        <v>7980</v>
      </c>
      <c r="AT856" s="5">
        <v>0</v>
      </c>
      <c r="AU856" s="5">
        <v>0</v>
      </c>
      <c r="AV856" s="5">
        <v>2.9</v>
      </c>
      <c r="AW856" s="5">
        <v>3.4</v>
      </c>
      <c r="AX856">
        <v>232</v>
      </c>
      <c r="AY856">
        <v>1088</v>
      </c>
      <c r="AZ856">
        <v>15</v>
      </c>
      <c r="BA856">
        <v>14.6</v>
      </c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1">
        <f t="shared" si="39"/>
        <v>0</v>
      </c>
      <c r="U857" s="94">
        <f t="shared" si="42"/>
        <v>-3</v>
      </c>
      <c r="V857" s="90" t="str">
        <f t="shared" si="41"/>
        <v/>
      </c>
      <c r="W857" s="94" t="str">
        <f t="shared" si="40"/>
        <v/>
      </c>
      <c r="X857" s="91"/>
      <c r="Z857" s="5"/>
      <c r="AA857"/>
      <c r="AC857" s="373"/>
      <c r="AD857" s="54">
        <v>0.58888888888906099</v>
      </c>
      <c r="AK857" s="307"/>
      <c r="AL857" s="5">
        <v>12.3</v>
      </c>
      <c r="AM857" s="5">
        <v>86</v>
      </c>
      <c r="AN857" s="5">
        <v>10</v>
      </c>
      <c r="AO857" s="5">
        <v>12.3</v>
      </c>
      <c r="AP857" s="5">
        <v>0</v>
      </c>
      <c r="AQ857" s="5">
        <v>0</v>
      </c>
      <c r="AR857" s="5">
        <v>1027.8</v>
      </c>
      <c r="AS857" s="5">
        <v>7750</v>
      </c>
      <c r="AT857" s="5">
        <v>0</v>
      </c>
      <c r="AU857" s="5">
        <v>0</v>
      </c>
      <c r="AV857" s="5">
        <v>2.9</v>
      </c>
      <c r="AW857" s="5">
        <v>3.4</v>
      </c>
      <c r="AX857">
        <v>232</v>
      </c>
      <c r="AY857">
        <v>1088</v>
      </c>
      <c r="AZ857">
        <v>15</v>
      </c>
      <c r="BA857">
        <v>14.6</v>
      </c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1">
        <f t="shared" si="39"/>
        <v>0</v>
      </c>
      <c r="U858" s="94">
        <f t="shared" si="42"/>
        <v>-3</v>
      </c>
      <c r="V858" s="90" t="str">
        <f t="shared" si="41"/>
        <v/>
      </c>
      <c r="W858" s="94" t="str">
        <f t="shared" si="40"/>
        <v/>
      </c>
      <c r="X858" s="91"/>
      <c r="Z858" s="5"/>
      <c r="AA858"/>
      <c r="AC858" s="373"/>
      <c r="AD858" s="54">
        <v>0.58958333333350599</v>
      </c>
      <c r="AK858" s="307"/>
      <c r="AL858" s="5">
        <v>12.3</v>
      </c>
      <c r="AM858" s="5">
        <v>86</v>
      </c>
      <c r="AN858" s="5">
        <v>10</v>
      </c>
      <c r="AO858" s="5">
        <v>12.3</v>
      </c>
      <c r="AP858" s="5">
        <v>0</v>
      </c>
      <c r="AQ858" s="5">
        <v>0</v>
      </c>
      <c r="AR858" s="5">
        <v>1027.5999999999999</v>
      </c>
      <c r="AS858" s="5">
        <v>7510</v>
      </c>
      <c r="AT858" s="5">
        <v>0</v>
      </c>
      <c r="AU858" s="5">
        <v>0</v>
      </c>
      <c r="AV858" s="5">
        <v>2.9</v>
      </c>
      <c r="AW858" s="5">
        <v>3.4</v>
      </c>
      <c r="AX858">
        <v>232</v>
      </c>
      <c r="AY858">
        <v>1088</v>
      </c>
      <c r="AZ858">
        <v>15.1</v>
      </c>
      <c r="BA858">
        <v>14.7</v>
      </c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1">
        <f t="shared" si="39"/>
        <v>0</v>
      </c>
      <c r="U859" s="94">
        <f t="shared" si="42"/>
        <v>-3</v>
      </c>
      <c r="V859" s="90" t="str">
        <f t="shared" si="41"/>
        <v/>
      </c>
      <c r="W859" s="94" t="str">
        <f t="shared" si="40"/>
        <v/>
      </c>
      <c r="X859" s="91"/>
      <c r="Z859" s="5"/>
      <c r="AA859"/>
      <c r="AC859" s="373"/>
      <c r="AD859" s="54">
        <v>0.59027777777795098</v>
      </c>
      <c r="AK859" s="307"/>
      <c r="AL859" s="5">
        <v>12.3</v>
      </c>
      <c r="AM859" s="5">
        <v>86</v>
      </c>
      <c r="AN859" s="5">
        <v>10</v>
      </c>
      <c r="AO859" s="5">
        <v>12.3</v>
      </c>
      <c r="AP859" s="5">
        <v>0</v>
      </c>
      <c r="AQ859" s="5">
        <v>0</v>
      </c>
      <c r="AR859" s="5">
        <v>1027.8</v>
      </c>
      <c r="AS859" s="5">
        <v>7320</v>
      </c>
      <c r="AT859" s="5">
        <v>0</v>
      </c>
      <c r="AU859" s="5">
        <v>0</v>
      </c>
      <c r="AV859" s="5">
        <v>2.9</v>
      </c>
      <c r="AW859" s="5">
        <v>3.4</v>
      </c>
      <c r="AX859">
        <v>232</v>
      </c>
      <c r="AY859">
        <v>1088</v>
      </c>
      <c r="AZ859">
        <v>15.1</v>
      </c>
      <c r="BA859">
        <v>14.7</v>
      </c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1">
        <f t="shared" si="39"/>
        <v>0</v>
      </c>
      <c r="U860" s="94">
        <f t="shared" si="42"/>
        <v>-3</v>
      </c>
      <c r="V860" s="90" t="str">
        <f t="shared" si="41"/>
        <v/>
      </c>
      <c r="W860" s="94" t="str">
        <f t="shared" si="40"/>
        <v/>
      </c>
      <c r="X860" s="91"/>
      <c r="Z860" s="5"/>
      <c r="AA860"/>
      <c r="AC860" s="373"/>
      <c r="AD860" s="54">
        <v>0.59097222222239598</v>
      </c>
      <c r="AK860" s="307"/>
      <c r="AL860" s="5">
        <v>12.4</v>
      </c>
      <c r="AM860" s="5">
        <v>86</v>
      </c>
      <c r="AN860" s="5">
        <v>10.1</v>
      </c>
      <c r="AO860" s="5">
        <v>12.4</v>
      </c>
      <c r="AP860" s="5">
        <v>0</v>
      </c>
      <c r="AQ860" s="5">
        <v>0</v>
      </c>
      <c r="AR860" s="5">
        <v>1027.9000000000001</v>
      </c>
      <c r="AS860" s="5">
        <v>7010</v>
      </c>
      <c r="AT860" s="5">
        <v>0</v>
      </c>
      <c r="AU860" s="5">
        <v>0</v>
      </c>
      <c r="AV860" s="5">
        <v>2.9</v>
      </c>
      <c r="AW860" s="5">
        <v>3.4</v>
      </c>
      <c r="AX860">
        <v>232</v>
      </c>
      <c r="AY860">
        <v>1088</v>
      </c>
      <c r="AZ860">
        <v>15.1</v>
      </c>
      <c r="BA860">
        <v>14.7</v>
      </c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1">
        <f t="shared" si="39"/>
        <v>0</v>
      </c>
      <c r="U861" s="94">
        <f t="shared" si="42"/>
        <v>-3</v>
      </c>
      <c r="V861" s="90" t="str">
        <f t="shared" si="41"/>
        <v/>
      </c>
      <c r="W861" s="94" t="str">
        <f t="shared" si="40"/>
        <v/>
      </c>
      <c r="X861" s="91"/>
      <c r="Z861" s="5"/>
      <c r="AA861"/>
      <c r="AC861" s="373"/>
      <c r="AD861" s="54">
        <v>0.59166666666684098</v>
      </c>
      <c r="AK861" s="307"/>
      <c r="AL861" s="5">
        <v>12.4</v>
      </c>
      <c r="AM861" s="5">
        <v>86</v>
      </c>
      <c r="AN861" s="5">
        <v>10.1</v>
      </c>
      <c r="AO861" s="5">
        <v>12.4</v>
      </c>
      <c r="AP861" s="5">
        <v>2.5</v>
      </c>
      <c r="AQ861" s="5">
        <v>2.5</v>
      </c>
      <c r="AR861" s="5">
        <v>1028</v>
      </c>
      <c r="AS861" s="5">
        <v>6820</v>
      </c>
      <c r="AT861" s="5">
        <v>0</v>
      </c>
      <c r="AU861" s="5">
        <v>0</v>
      </c>
      <c r="AV861" s="5">
        <v>2.9</v>
      </c>
      <c r="AW861" s="5">
        <v>3.4</v>
      </c>
      <c r="AX861">
        <v>232</v>
      </c>
      <c r="AY861">
        <v>1088</v>
      </c>
      <c r="AZ861">
        <v>15.2</v>
      </c>
      <c r="BA861">
        <v>14.8</v>
      </c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1">
        <f t="shared" si="39"/>
        <v>0</v>
      </c>
      <c r="U862" s="94">
        <f t="shared" si="42"/>
        <v>-3</v>
      </c>
      <c r="V862" s="90" t="str">
        <f t="shared" si="41"/>
        <v/>
      </c>
      <c r="W862" s="94" t="str">
        <f t="shared" si="40"/>
        <v/>
      </c>
      <c r="X862" s="91"/>
      <c r="Z862" s="5"/>
      <c r="AA862"/>
      <c r="AC862" s="373"/>
      <c r="AD862" s="54">
        <v>0.59236111111128598</v>
      </c>
      <c r="AK862" s="307"/>
      <c r="AL862" s="5">
        <v>12.3</v>
      </c>
      <c r="AM862" s="5">
        <v>86</v>
      </c>
      <c r="AN862" s="5">
        <v>10</v>
      </c>
      <c r="AO862" s="5">
        <v>12.3</v>
      </c>
      <c r="AP862" s="5">
        <v>0</v>
      </c>
      <c r="AQ862" s="5">
        <v>2.2000000000000002</v>
      </c>
      <c r="AR862" s="5">
        <v>1027.7</v>
      </c>
      <c r="AS862" s="5">
        <v>6600</v>
      </c>
      <c r="AT862" s="5">
        <v>0</v>
      </c>
      <c r="AU862" s="5">
        <v>0</v>
      </c>
      <c r="AV862" s="5">
        <v>2.9</v>
      </c>
      <c r="AW862" s="5">
        <v>3.4</v>
      </c>
      <c r="AX862">
        <v>232</v>
      </c>
      <c r="AY862">
        <v>1088</v>
      </c>
      <c r="AZ862">
        <v>15.2</v>
      </c>
      <c r="BA862">
        <v>14.8</v>
      </c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1">
        <f t="shared" si="39"/>
        <v>0</v>
      </c>
      <c r="U863" s="94">
        <f t="shared" si="42"/>
        <v>-3</v>
      </c>
      <c r="V863" s="90" t="str">
        <f t="shared" si="41"/>
        <v/>
      </c>
      <c r="W863" s="94" t="str">
        <f t="shared" si="40"/>
        <v/>
      </c>
      <c r="X863" s="91"/>
      <c r="Z863" s="5"/>
      <c r="AA863"/>
      <c r="AC863" s="373"/>
      <c r="AD863" s="54">
        <v>0.59305555555573097</v>
      </c>
      <c r="AK863" s="307"/>
      <c r="AL863" s="5">
        <v>12.3</v>
      </c>
      <c r="AM863" s="5">
        <v>86</v>
      </c>
      <c r="AN863" s="5">
        <v>10</v>
      </c>
      <c r="AO863" s="5">
        <v>12.3</v>
      </c>
      <c r="AP863" s="5">
        <v>4.7</v>
      </c>
      <c r="AQ863" s="5">
        <v>4.7</v>
      </c>
      <c r="AR863" s="5">
        <v>1028</v>
      </c>
      <c r="AS863" s="5">
        <v>6400</v>
      </c>
      <c r="AT863" s="5">
        <v>0</v>
      </c>
      <c r="AU863" s="5">
        <v>0</v>
      </c>
      <c r="AV863" s="5">
        <v>2.9</v>
      </c>
      <c r="AW863" s="5">
        <v>3.4</v>
      </c>
      <c r="AX863">
        <v>232</v>
      </c>
      <c r="AY863">
        <v>1088</v>
      </c>
      <c r="AZ863">
        <v>15.3</v>
      </c>
      <c r="BA863">
        <v>14.8</v>
      </c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1">
        <f t="shared" si="39"/>
        <v>0</v>
      </c>
      <c r="U864" s="94">
        <f t="shared" si="42"/>
        <v>-3</v>
      </c>
      <c r="V864" s="90" t="str">
        <f t="shared" si="41"/>
        <v/>
      </c>
      <c r="W864" s="94" t="str">
        <f t="shared" si="40"/>
        <v/>
      </c>
      <c r="X864" s="91"/>
      <c r="Z864" s="5"/>
      <c r="AA864"/>
      <c r="AC864" s="373"/>
      <c r="AD864" s="54">
        <v>0.59375000000017597</v>
      </c>
      <c r="AK864" s="307"/>
      <c r="AL864" s="5">
        <v>12.3</v>
      </c>
      <c r="AM864" s="5">
        <v>86</v>
      </c>
      <c r="AN864" s="5">
        <v>10</v>
      </c>
      <c r="AO864" s="5">
        <v>12.3</v>
      </c>
      <c r="AP864" s="5">
        <v>0</v>
      </c>
      <c r="AQ864" s="5">
        <v>1.8</v>
      </c>
      <c r="AR864" s="5">
        <v>1028.0999999999999</v>
      </c>
      <c r="AS864" s="5">
        <v>6460</v>
      </c>
      <c r="AT864" s="5">
        <v>0</v>
      </c>
      <c r="AU864" s="5">
        <v>0</v>
      </c>
      <c r="AV864" s="5">
        <v>2.9</v>
      </c>
      <c r="AW864" s="5">
        <v>3.4</v>
      </c>
      <c r="AX864">
        <v>232</v>
      </c>
      <c r="AY864">
        <v>1088</v>
      </c>
      <c r="AZ864">
        <v>15.3</v>
      </c>
      <c r="BA864">
        <v>14.8</v>
      </c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1">
        <f t="shared" si="39"/>
        <v>0</v>
      </c>
      <c r="U865" s="94">
        <f t="shared" si="42"/>
        <v>-3</v>
      </c>
      <c r="V865" s="90" t="str">
        <f t="shared" si="41"/>
        <v/>
      </c>
      <c r="W865" s="94" t="str">
        <f t="shared" si="40"/>
        <v/>
      </c>
      <c r="X865" s="91"/>
      <c r="Z865" s="5"/>
      <c r="AA865"/>
      <c r="AC865" s="373"/>
      <c r="AD865" s="54">
        <v>0.59444444444462097</v>
      </c>
      <c r="AK865" s="307"/>
      <c r="AL865" s="5">
        <v>12.3</v>
      </c>
      <c r="AM865" s="5">
        <v>85</v>
      </c>
      <c r="AN865" s="5">
        <v>9.9</v>
      </c>
      <c r="AO865" s="5">
        <v>12.3</v>
      </c>
      <c r="AP865" s="5">
        <v>0</v>
      </c>
      <c r="AQ865" s="5">
        <v>1.8</v>
      </c>
      <c r="AR865" s="5">
        <v>1028.0999999999999</v>
      </c>
      <c r="AS865" s="5">
        <v>6550</v>
      </c>
      <c r="AT865" s="5">
        <v>0</v>
      </c>
      <c r="AU865" s="5">
        <v>0</v>
      </c>
      <c r="AV865" s="5">
        <v>2.9</v>
      </c>
      <c r="AW865" s="5">
        <v>3.4</v>
      </c>
      <c r="AX865">
        <v>232</v>
      </c>
      <c r="AY865">
        <v>1088</v>
      </c>
      <c r="AZ865">
        <v>15.3</v>
      </c>
      <c r="BA865">
        <v>14.8</v>
      </c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1">
        <f t="shared" si="39"/>
        <v>0</v>
      </c>
      <c r="U866" s="94">
        <f t="shared" si="42"/>
        <v>-3</v>
      </c>
      <c r="V866" s="90" t="str">
        <f t="shared" si="41"/>
        <v/>
      </c>
      <c r="W866" s="94" t="str">
        <f t="shared" si="40"/>
        <v/>
      </c>
      <c r="X866" s="91"/>
      <c r="Z866" s="5"/>
      <c r="AA866"/>
      <c r="AC866" s="373"/>
      <c r="AD866" s="54">
        <v>0.59513888888906596</v>
      </c>
      <c r="AK866" s="307"/>
      <c r="AL866" s="5">
        <v>12.3</v>
      </c>
      <c r="AM866" s="5">
        <v>85</v>
      </c>
      <c r="AN866" s="5">
        <v>9.9</v>
      </c>
      <c r="AO866" s="5">
        <v>12.3</v>
      </c>
      <c r="AP866" s="5">
        <v>0</v>
      </c>
      <c r="AQ866" s="5">
        <v>0</v>
      </c>
      <c r="AR866" s="5">
        <v>1027.9000000000001</v>
      </c>
      <c r="AS866" s="5">
        <v>6500</v>
      </c>
      <c r="AT866" s="5">
        <v>0</v>
      </c>
      <c r="AU866" s="5">
        <v>0</v>
      </c>
      <c r="AV866" s="5">
        <v>2.9</v>
      </c>
      <c r="AW866" s="5">
        <v>3.4</v>
      </c>
      <c r="AX866">
        <v>232</v>
      </c>
      <c r="AY866">
        <v>1088</v>
      </c>
      <c r="AZ866">
        <v>15.2</v>
      </c>
      <c r="BA866">
        <v>14.8</v>
      </c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1">
        <f t="shared" si="39"/>
        <v>0</v>
      </c>
      <c r="U867" s="94">
        <f t="shared" si="42"/>
        <v>-3</v>
      </c>
      <c r="V867" s="90" t="str">
        <f t="shared" si="41"/>
        <v/>
      </c>
      <c r="W867" s="94" t="str">
        <f t="shared" si="40"/>
        <v/>
      </c>
      <c r="X867" s="91"/>
      <c r="Z867" s="5"/>
      <c r="AA867"/>
      <c r="AC867" s="373"/>
      <c r="AD867" s="54">
        <v>0.59583333333351096</v>
      </c>
      <c r="AK867" s="307"/>
      <c r="AL867" s="5">
        <v>12.3</v>
      </c>
      <c r="AM867" s="5">
        <v>85</v>
      </c>
      <c r="AN867" s="5">
        <v>9.9</v>
      </c>
      <c r="AO867" s="5">
        <v>12.3</v>
      </c>
      <c r="AP867" s="5">
        <v>0</v>
      </c>
      <c r="AQ867" s="5">
        <v>4</v>
      </c>
      <c r="AR867" s="5">
        <v>1028.2</v>
      </c>
      <c r="AS867" s="5">
        <v>6430</v>
      </c>
      <c r="AT867" s="5">
        <v>0</v>
      </c>
      <c r="AU867" s="5">
        <v>0</v>
      </c>
      <c r="AV867" s="5">
        <v>2.9</v>
      </c>
      <c r="AW867" s="5">
        <v>3.4</v>
      </c>
      <c r="AX867">
        <v>232</v>
      </c>
      <c r="AY867">
        <v>1088</v>
      </c>
      <c r="AZ867">
        <v>15.2</v>
      </c>
      <c r="BA867">
        <v>14.8</v>
      </c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1">
        <f t="shared" si="39"/>
        <v>0</v>
      </c>
      <c r="U868" s="94">
        <f t="shared" si="42"/>
        <v>-3</v>
      </c>
      <c r="V868" s="90" t="str">
        <f t="shared" si="41"/>
        <v/>
      </c>
      <c r="W868" s="94" t="str">
        <f t="shared" si="40"/>
        <v/>
      </c>
      <c r="X868" s="91"/>
      <c r="Z868" s="5"/>
      <c r="AA868"/>
      <c r="AC868" s="373"/>
      <c r="AD868" s="54">
        <v>0.59652777777795596</v>
      </c>
      <c r="AK868" s="307"/>
      <c r="AL868" s="5">
        <v>12.2</v>
      </c>
      <c r="AM868" s="5">
        <v>85</v>
      </c>
      <c r="AN868" s="5">
        <v>9.8000000000000007</v>
      </c>
      <c r="AO868" s="5">
        <v>12.2</v>
      </c>
      <c r="AP868" s="5">
        <v>0</v>
      </c>
      <c r="AQ868" s="5">
        <v>0</v>
      </c>
      <c r="AR868" s="5">
        <v>1028.0999999999999</v>
      </c>
      <c r="AS868" s="5">
        <v>6240</v>
      </c>
      <c r="AT868" s="5">
        <v>0</v>
      </c>
      <c r="AU868" s="5">
        <v>0</v>
      </c>
      <c r="AV868" s="5">
        <v>2.9</v>
      </c>
      <c r="AW868" s="5">
        <v>3.4</v>
      </c>
      <c r="AX868">
        <v>232</v>
      </c>
      <c r="AY868">
        <v>1088</v>
      </c>
      <c r="AZ868">
        <v>15.2</v>
      </c>
      <c r="BA868">
        <v>14.8</v>
      </c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1">
        <f t="shared" si="39"/>
        <v>0</v>
      </c>
      <c r="U869" s="94">
        <f t="shared" si="42"/>
        <v>-3</v>
      </c>
      <c r="V869" s="90" t="str">
        <f t="shared" si="41"/>
        <v/>
      </c>
      <c r="W869" s="94" t="str">
        <f t="shared" si="40"/>
        <v/>
      </c>
      <c r="X869" s="91"/>
      <c r="Z869" s="5"/>
      <c r="AA869"/>
      <c r="AC869" s="373"/>
      <c r="AD869" s="54">
        <v>0.59722222222240096</v>
      </c>
      <c r="AK869" s="307"/>
      <c r="AL869" s="5">
        <v>12.3</v>
      </c>
      <c r="AM869" s="5">
        <v>86</v>
      </c>
      <c r="AN869" s="5">
        <v>10</v>
      </c>
      <c r="AO869" s="5">
        <v>12.3</v>
      </c>
      <c r="AP869" s="5">
        <v>2.2000000000000002</v>
      </c>
      <c r="AQ869" s="5">
        <v>2.5</v>
      </c>
      <c r="AR869" s="5">
        <v>1028</v>
      </c>
      <c r="AS869" s="5">
        <v>5930</v>
      </c>
      <c r="AT869" s="5">
        <v>0</v>
      </c>
      <c r="AU869" s="5">
        <v>0</v>
      </c>
      <c r="AV869" s="5">
        <v>2.9</v>
      </c>
      <c r="AW869" s="5">
        <v>3.4</v>
      </c>
      <c r="AX869">
        <v>232</v>
      </c>
      <c r="AY869">
        <v>1088</v>
      </c>
      <c r="AZ869">
        <v>15.2</v>
      </c>
      <c r="BA869">
        <v>14.8</v>
      </c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1">
        <f t="shared" si="39"/>
        <v>0</v>
      </c>
      <c r="U870" s="94">
        <f t="shared" si="42"/>
        <v>-3</v>
      </c>
      <c r="V870" s="90" t="str">
        <f t="shared" si="41"/>
        <v/>
      </c>
      <c r="W870" s="94" t="str">
        <f t="shared" si="40"/>
        <v/>
      </c>
      <c r="X870" s="91"/>
      <c r="Z870" s="5"/>
      <c r="AA870"/>
      <c r="AC870" s="373"/>
      <c r="AD870" s="54">
        <v>0.59791666666684595</v>
      </c>
      <c r="AK870" s="307"/>
      <c r="AL870" s="5">
        <v>12.3</v>
      </c>
      <c r="AM870" s="5">
        <v>86</v>
      </c>
      <c r="AN870" s="5">
        <v>10</v>
      </c>
      <c r="AO870" s="5">
        <v>12.3</v>
      </c>
      <c r="AP870" s="5">
        <v>4</v>
      </c>
      <c r="AQ870" s="5">
        <v>4.3</v>
      </c>
      <c r="AR870" s="5">
        <v>1027.9000000000001</v>
      </c>
      <c r="AS870" s="5">
        <v>5800</v>
      </c>
      <c r="AT870" s="5">
        <v>0</v>
      </c>
      <c r="AU870" s="5">
        <v>0</v>
      </c>
      <c r="AV870" s="5">
        <v>2.9</v>
      </c>
      <c r="AW870" s="5">
        <v>3.4</v>
      </c>
      <c r="AX870">
        <v>232</v>
      </c>
      <c r="AY870">
        <v>1088</v>
      </c>
      <c r="AZ870">
        <v>15.1</v>
      </c>
      <c r="BA870">
        <v>14.8</v>
      </c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1">
        <f t="shared" si="39"/>
        <v>0</v>
      </c>
      <c r="U871" s="94">
        <f t="shared" si="42"/>
        <v>-3</v>
      </c>
      <c r="V871" s="90" t="str">
        <f t="shared" si="41"/>
        <v/>
      </c>
      <c r="W871" s="94" t="str">
        <f t="shared" si="40"/>
        <v/>
      </c>
      <c r="X871" s="91"/>
      <c r="Z871" s="5"/>
      <c r="AA871"/>
      <c r="AC871" s="373"/>
      <c r="AD871" s="54">
        <v>0.59861111111129095</v>
      </c>
      <c r="AK871" s="307"/>
      <c r="AL871" s="5">
        <v>12.2</v>
      </c>
      <c r="AM871" s="5">
        <v>86</v>
      </c>
      <c r="AN871" s="5">
        <v>9.9</v>
      </c>
      <c r="AO871" s="5">
        <v>12.2</v>
      </c>
      <c r="AP871" s="5">
        <v>2.9</v>
      </c>
      <c r="AQ871" s="5">
        <v>5</v>
      </c>
      <c r="AR871" s="5">
        <v>1027.9000000000001</v>
      </c>
      <c r="AS871" s="5">
        <v>5830</v>
      </c>
      <c r="AT871" s="5">
        <v>0</v>
      </c>
      <c r="AU871" s="5">
        <v>0</v>
      </c>
      <c r="AV871" s="5">
        <v>2.9</v>
      </c>
      <c r="AW871" s="5">
        <v>3.4</v>
      </c>
      <c r="AX871">
        <v>232</v>
      </c>
      <c r="AY871">
        <v>1088</v>
      </c>
      <c r="AZ871">
        <v>15.1</v>
      </c>
      <c r="BA871">
        <v>14.8</v>
      </c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1">
        <f t="shared" si="39"/>
        <v>0</v>
      </c>
      <c r="U872" s="94">
        <f t="shared" si="42"/>
        <v>-3</v>
      </c>
      <c r="V872" s="90" t="str">
        <f t="shared" si="41"/>
        <v/>
      </c>
      <c r="W872" s="94" t="str">
        <f t="shared" si="40"/>
        <v/>
      </c>
      <c r="X872" s="91"/>
      <c r="Z872" s="5"/>
      <c r="AA872"/>
      <c r="AC872" s="373"/>
      <c r="AD872" s="54">
        <v>0.59930555555573595</v>
      </c>
      <c r="AK872" s="307"/>
      <c r="AL872" s="5">
        <v>12.1</v>
      </c>
      <c r="AM872" s="5">
        <v>87</v>
      </c>
      <c r="AN872" s="5">
        <v>10</v>
      </c>
      <c r="AO872" s="5">
        <v>12.1</v>
      </c>
      <c r="AP872" s="5">
        <v>3.6</v>
      </c>
      <c r="AQ872" s="5">
        <v>3.6</v>
      </c>
      <c r="AR872" s="5">
        <v>1027.9000000000001</v>
      </c>
      <c r="AS872" s="5">
        <v>5940</v>
      </c>
      <c r="AT872" s="5">
        <v>0</v>
      </c>
      <c r="AU872" s="5">
        <v>0</v>
      </c>
      <c r="AV872" s="5">
        <v>2.9</v>
      </c>
      <c r="AW872" s="5">
        <v>3.4</v>
      </c>
      <c r="AX872">
        <v>232</v>
      </c>
      <c r="AY872">
        <v>1088</v>
      </c>
      <c r="AZ872">
        <v>15.1</v>
      </c>
      <c r="BA872">
        <v>14.8</v>
      </c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1">
        <f t="shared" si="39"/>
        <v>0</v>
      </c>
      <c r="U873" s="94">
        <f t="shared" si="42"/>
        <v>-3</v>
      </c>
      <c r="V873" s="90" t="str">
        <f t="shared" si="41"/>
        <v/>
      </c>
      <c r="W873" s="94" t="str">
        <f t="shared" si="40"/>
        <v/>
      </c>
      <c r="X873" s="91"/>
      <c r="Z873" s="5"/>
      <c r="AA873"/>
      <c r="AC873" s="373"/>
      <c r="AD873" s="54">
        <v>0.60000000000018106</v>
      </c>
      <c r="AK873" s="307"/>
      <c r="AL873" s="5">
        <v>12.1</v>
      </c>
      <c r="AM873" s="5">
        <v>87</v>
      </c>
      <c r="AN873" s="5">
        <v>10</v>
      </c>
      <c r="AO873" s="5">
        <v>12.1</v>
      </c>
      <c r="AP873" s="5">
        <v>2.9</v>
      </c>
      <c r="AQ873" s="5">
        <v>3.2</v>
      </c>
      <c r="AR873" s="5">
        <v>1028</v>
      </c>
      <c r="AS873" s="5">
        <v>6140</v>
      </c>
      <c r="AT873" s="5">
        <v>0</v>
      </c>
      <c r="AU873" s="5">
        <v>0</v>
      </c>
      <c r="AV873" s="5">
        <v>2.9</v>
      </c>
      <c r="AW873" s="5">
        <v>3.4</v>
      </c>
      <c r="AX873">
        <v>232</v>
      </c>
      <c r="AY873">
        <v>1088</v>
      </c>
      <c r="AZ873">
        <v>15</v>
      </c>
      <c r="BA873">
        <v>14.8</v>
      </c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1">
        <f t="shared" si="39"/>
        <v>0</v>
      </c>
      <c r="U874" s="94">
        <f t="shared" si="42"/>
        <v>-3</v>
      </c>
      <c r="V874" s="90" t="str">
        <f t="shared" si="41"/>
        <v/>
      </c>
      <c r="W874" s="94" t="str">
        <f t="shared" si="40"/>
        <v/>
      </c>
      <c r="X874" s="91"/>
      <c r="Z874" s="5"/>
      <c r="AA874"/>
      <c r="AC874" s="373"/>
      <c r="AD874" s="54">
        <v>0.60069444444462605</v>
      </c>
      <c r="AK874" s="307"/>
      <c r="AL874" s="5">
        <v>12.1</v>
      </c>
      <c r="AM874" s="5">
        <v>87</v>
      </c>
      <c r="AN874" s="5">
        <v>10</v>
      </c>
      <c r="AO874" s="5">
        <v>12.1</v>
      </c>
      <c r="AP874" s="5">
        <v>0</v>
      </c>
      <c r="AQ874" s="5">
        <v>2.2000000000000002</v>
      </c>
      <c r="AR874" s="5">
        <v>1028</v>
      </c>
      <c r="AS874" s="5">
        <v>6430</v>
      </c>
      <c r="AT874" s="5">
        <v>0</v>
      </c>
      <c r="AU874" s="5">
        <v>0</v>
      </c>
      <c r="AV874" s="5">
        <v>2.9</v>
      </c>
      <c r="AW874" s="5">
        <v>3.4</v>
      </c>
      <c r="AX874">
        <v>232</v>
      </c>
      <c r="AY874">
        <v>1088</v>
      </c>
      <c r="AZ874">
        <v>15</v>
      </c>
      <c r="BA874">
        <v>14.7</v>
      </c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1">
        <f t="shared" si="39"/>
        <v>0</v>
      </c>
      <c r="U875" s="94">
        <f t="shared" si="42"/>
        <v>-3</v>
      </c>
      <c r="V875" s="90" t="str">
        <f t="shared" si="41"/>
        <v/>
      </c>
      <c r="W875" s="94" t="str">
        <f t="shared" si="40"/>
        <v/>
      </c>
      <c r="X875" s="91"/>
      <c r="Z875" s="5"/>
      <c r="AA875"/>
      <c r="AC875" s="373"/>
      <c r="AD875" s="54">
        <v>0.60138888888907105</v>
      </c>
      <c r="AK875" s="307"/>
      <c r="AL875" s="5">
        <v>12.1</v>
      </c>
      <c r="AM875" s="5">
        <v>87</v>
      </c>
      <c r="AN875" s="5">
        <v>10</v>
      </c>
      <c r="AO875" s="5">
        <v>12.1</v>
      </c>
      <c r="AP875" s="5">
        <v>2.9</v>
      </c>
      <c r="AQ875" s="5">
        <v>3.2</v>
      </c>
      <c r="AR875" s="5">
        <v>1027.9000000000001</v>
      </c>
      <c r="AS875" s="5">
        <v>6640</v>
      </c>
      <c r="AT875" s="5">
        <v>0</v>
      </c>
      <c r="AU875" s="5">
        <v>0</v>
      </c>
      <c r="AV875" s="5">
        <v>2.9</v>
      </c>
      <c r="AW875" s="5">
        <v>3.4</v>
      </c>
      <c r="AX875">
        <v>232</v>
      </c>
      <c r="AY875">
        <v>1088</v>
      </c>
      <c r="AZ875">
        <v>15</v>
      </c>
      <c r="BA875">
        <v>14.7</v>
      </c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1">
        <f t="shared" si="39"/>
        <v>0</v>
      </c>
      <c r="U876" s="94">
        <f t="shared" si="42"/>
        <v>-3</v>
      </c>
      <c r="V876" s="90" t="str">
        <f t="shared" si="41"/>
        <v/>
      </c>
      <c r="W876" s="94" t="str">
        <f t="shared" si="40"/>
        <v/>
      </c>
      <c r="X876" s="91"/>
      <c r="Z876" s="5"/>
      <c r="AA876"/>
      <c r="AC876" s="373"/>
      <c r="AD876" s="54">
        <v>0.60208333333351605</v>
      </c>
      <c r="AK876" s="307"/>
      <c r="AL876" s="5">
        <v>12.1</v>
      </c>
      <c r="AM876" s="5">
        <v>87</v>
      </c>
      <c r="AN876" s="5">
        <v>10</v>
      </c>
      <c r="AO876" s="5">
        <v>12.1</v>
      </c>
      <c r="AP876" s="5">
        <v>4.3</v>
      </c>
      <c r="AQ876" s="5">
        <v>4.7</v>
      </c>
      <c r="AR876" s="5">
        <v>1028</v>
      </c>
      <c r="AS876" s="5">
        <v>6480</v>
      </c>
      <c r="AT876" s="5">
        <v>0</v>
      </c>
      <c r="AU876" s="5">
        <v>0</v>
      </c>
      <c r="AV876" s="5">
        <v>2.9</v>
      </c>
      <c r="AW876" s="5">
        <v>3.4</v>
      </c>
      <c r="AX876">
        <v>232</v>
      </c>
      <c r="AY876">
        <v>1088</v>
      </c>
      <c r="AZ876">
        <v>14.9</v>
      </c>
      <c r="BA876">
        <v>14.7</v>
      </c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1">
        <f t="shared" si="39"/>
        <v>0</v>
      </c>
      <c r="U877" s="94">
        <f t="shared" si="42"/>
        <v>-3</v>
      </c>
      <c r="V877" s="90" t="str">
        <f t="shared" si="41"/>
        <v/>
      </c>
      <c r="W877" s="94" t="str">
        <f t="shared" si="40"/>
        <v/>
      </c>
      <c r="X877" s="91"/>
      <c r="Z877" s="5"/>
      <c r="AA877"/>
      <c r="AC877" s="373"/>
      <c r="AD877" s="54">
        <v>0.60277777777796104</v>
      </c>
      <c r="AK877" s="307"/>
      <c r="AL877" s="5">
        <v>12</v>
      </c>
      <c r="AM877" s="5">
        <v>87</v>
      </c>
      <c r="AN877" s="5">
        <v>9.9</v>
      </c>
      <c r="AO877" s="5">
        <v>12</v>
      </c>
      <c r="AP877" s="5">
        <v>2.9</v>
      </c>
      <c r="AQ877" s="5">
        <v>3.6</v>
      </c>
      <c r="AR877" s="5">
        <v>1028</v>
      </c>
      <c r="AS877" s="5">
        <v>6020</v>
      </c>
      <c r="AT877" s="5">
        <v>0</v>
      </c>
      <c r="AU877" s="5">
        <v>0</v>
      </c>
      <c r="AV877" s="5">
        <v>2.9</v>
      </c>
      <c r="AW877" s="5">
        <v>3.4</v>
      </c>
      <c r="AX877">
        <v>232</v>
      </c>
      <c r="AY877">
        <v>1088</v>
      </c>
      <c r="AZ877">
        <v>14.9</v>
      </c>
      <c r="BA877">
        <v>14.7</v>
      </c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1">
        <f t="shared" si="39"/>
        <v>0</v>
      </c>
      <c r="U878" s="94">
        <f t="shared" si="42"/>
        <v>-3</v>
      </c>
      <c r="V878" s="90" t="str">
        <f t="shared" si="41"/>
        <v/>
      </c>
      <c r="W878" s="94" t="str">
        <f t="shared" si="40"/>
        <v/>
      </c>
      <c r="X878" s="91"/>
      <c r="Z878" s="5"/>
      <c r="AA878"/>
      <c r="AC878" s="373"/>
      <c r="AD878" s="54">
        <v>0.60347222222240604</v>
      </c>
      <c r="AK878" s="307"/>
      <c r="AL878" s="5">
        <v>12</v>
      </c>
      <c r="AM878" s="5">
        <v>87</v>
      </c>
      <c r="AN878" s="5">
        <v>9.9</v>
      </c>
      <c r="AO878" s="5">
        <v>12</v>
      </c>
      <c r="AP878" s="5">
        <v>3.2</v>
      </c>
      <c r="AQ878" s="5">
        <v>3.6</v>
      </c>
      <c r="AR878" s="5">
        <v>1028</v>
      </c>
      <c r="AS878" s="5">
        <v>5800</v>
      </c>
      <c r="AT878" s="5">
        <v>0</v>
      </c>
      <c r="AU878" s="5">
        <v>0</v>
      </c>
      <c r="AV878" s="5">
        <v>2.9</v>
      </c>
      <c r="AW878" s="5">
        <v>3.4</v>
      </c>
      <c r="AX878">
        <v>232</v>
      </c>
      <c r="AY878">
        <v>1088</v>
      </c>
      <c r="AZ878">
        <v>14.9</v>
      </c>
      <c r="BA878">
        <v>14.6</v>
      </c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1">
        <f t="shared" si="39"/>
        <v>0</v>
      </c>
      <c r="U879" s="94">
        <f t="shared" si="42"/>
        <v>-3</v>
      </c>
      <c r="V879" s="90" t="str">
        <f t="shared" si="41"/>
        <v/>
      </c>
      <c r="W879" s="94" t="str">
        <f t="shared" si="40"/>
        <v/>
      </c>
      <c r="X879" s="91"/>
      <c r="Z879" s="5"/>
      <c r="AA879"/>
      <c r="AC879" s="373"/>
      <c r="AD879" s="54">
        <v>0.60416666666685104</v>
      </c>
      <c r="AK879" s="307"/>
      <c r="AL879" s="5">
        <v>12</v>
      </c>
      <c r="AM879" s="5">
        <v>88</v>
      </c>
      <c r="AN879" s="5">
        <v>10</v>
      </c>
      <c r="AO879" s="5">
        <v>12</v>
      </c>
      <c r="AP879" s="5">
        <v>3.2</v>
      </c>
      <c r="AQ879" s="5">
        <v>3.2</v>
      </c>
      <c r="AR879" s="5">
        <v>1028</v>
      </c>
      <c r="AS879" s="5">
        <v>5830</v>
      </c>
      <c r="AT879" s="5">
        <v>0</v>
      </c>
      <c r="AU879" s="5">
        <v>0</v>
      </c>
      <c r="AV879" s="5">
        <v>2.9</v>
      </c>
      <c r="AW879" s="5">
        <v>3.4</v>
      </c>
      <c r="AX879">
        <v>232</v>
      </c>
      <c r="AY879">
        <v>1088</v>
      </c>
      <c r="AZ879">
        <v>14.8</v>
      </c>
      <c r="BA879">
        <v>14.6</v>
      </c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1">
        <f t="shared" si="39"/>
        <v>0</v>
      </c>
      <c r="U880" s="94">
        <f t="shared" si="42"/>
        <v>-3</v>
      </c>
      <c r="V880" s="90" t="str">
        <f t="shared" si="41"/>
        <v/>
      </c>
      <c r="W880" s="94" t="str">
        <f t="shared" si="40"/>
        <v/>
      </c>
      <c r="X880" s="91"/>
      <c r="Z880" s="5"/>
      <c r="AA880"/>
      <c r="AC880" s="373"/>
      <c r="AD880" s="54">
        <v>0.60486111111129603</v>
      </c>
      <c r="AK880" s="307"/>
      <c r="AL880" s="5">
        <v>12</v>
      </c>
      <c r="AM880" s="5">
        <v>87</v>
      </c>
      <c r="AN880" s="5">
        <v>9.9</v>
      </c>
      <c r="AO880" s="5">
        <v>12</v>
      </c>
      <c r="AP880" s="5">
        <v>2.5</v>
      </c>
      <c r="AQ880" s="5">
        <v>4.7</v>
      </c>
      <c r="AR880" s="5">
        <v>1028.2</v>
      </c>
      <c r="AS880" s="5">
        <v>5980</v>
      </c>
      <c r="AT880" s="5">
        <v>0</v>
      </c>
      <c r="AU880" s="5">
        <v>0</v>
      </c>
      <c r="AV880" s="5">
        <v>2.9</v>
      </c>
      <c r="AW880" s="5">
        <v>3.4</v>
      </c>
      <c r="AX880">
        <v>232</v>
      </c>
      <c r="AY880">
        <v>1088</v>
      </c>
      <c r="AZ880">
        <v>14.7</v>
      </c>
      <c r="BA880">
        <v>14.6</v>
      </c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1">
        <f t="shared" si="39"/>
        <v>0</v>
      </c>
      <c r="U881" s="94">
        <f t="shared" si="42"/>
        <v>-3</v>
      </c>
      <c r="V881" s="90" t="str">
        <f t="shared" si="41"/>
        <v/>
      </c>
      <c r="W881" s="94" t="str">
        <f t="shared" si="40"/>
        <v/>
      </c>
      <c r="X881" s="91"/>
      <c r="Z881" s="5"/>
      <c r="AA881"/>
      <c r="AC881" s="373"/>
      <c r="AD881" s="54">
        <v>0.60555555555574103</v>
      </c>
      <c r="AK881" s="307"/>
      <c r="AL881" s="5">
        <v>11.9</v>
      </c>
      <c r="AM881" s="5">
        <v>88</v>
      </c>
      <c r="AN881" s="5">
        <v>9.9</v>
      </c>
      <c r="AO881" s="5">
        <v>11.9</v>
      </c>
      <c r="AP881" s="5">
        <v>0</v>
      </c>
      <c r="AQ881" s="5">
        <v>1.8</v>
      </c>
      <c r="AR881" s="5">
        <v>1028.2</v>
      </c>
      <c r="AS881" s="5">
        <v>5830</v>
      </c>
      <c r="AT881" s="5">
        <v>0</v>
      </c>
      <c r="AU881" s="5">
        <v>0</v>
      </c>
      <c r="AV881" s="5">
        <v>2.9</v>
      </c>
      <c r="AW881" s="5">
        <v>3.4</v>
      </c>
      <c r="AX881">
        <v>232</v>
      </c>
      <c r="AY881">
        <v>1088</v>
      </c>
      <c r="AZ881">
        <v>14.7</v>
      </c>
      <c r="BA881">
        <v>14.6</v>
      </c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1">
        <f t="shared" ref="T882:T945" si="43">MAX($P882,$Q882)</f>
        <v>0</v>
      </c>
      <c r="U882" s="94">
        <f t="shared" si="42"/>
        <v>-3</v>
      </c>
      <c r="V882" s="90" t="str">
        <f t="shared" si="41"/>
        <v/>
      </c>
      <c r="W882" s="94" t="str">
        <f t="shared" ref="W882:W945" si="44">IF($T882&gt;$B882+2,1,"")</f>
        <v/>
      </c>
      <c r="X882" s="91"/>
      <c r="Z882" s="5"/>
      <c r="AA882"/>
      <c r="AC882" s="373"/>
      <c r="AD882" s="54">
        <v>0.60625000000018603</v>
      </c>
      <c r="AK882" s="307"/>
      <c r="AL882" s="5">
        <v>12</v>
      </c>
      <c r="AM882" s="5">
        <v>88</v>
      </c>
      <c r="AN882" s="5">
        <v>10</v>
      </c>
      <c r="AO882" s="5">
        <v>12</v>
      </c>
      <c r="AP882" s="5">
        <v>0</v>
      </c>
      <c r="AQ882" s="5">
        <v>0</v>
      </c>
      <c r="AR882" s="5">
        <v>1028.0999999999999</v>
      </c>
      <c r="AS882" s="5">
        <v>5820</v>
      </c>
      <c r="AT882" s="5">
        <v>0</v>
      </c>
      <c r="AU882" s="5">
        <v>0</v>
      </c>
      <c r="AV882" s="5">
        <v>2.9</v>
      </c>
      <c r="AW882" s="5">
        <v>3.4</v>
      </c>
      <c r="AX882">
        <v>232</v>
      </c>
      <c r="AY882">
        <v>1088</v>
      </c>
      <c r="AZ882">
        <v>14.7</v>
      </c>
      <c r="BA882">
        <v>14.6</v>
      </c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1">
        <f t="shared" si="43"/>
        <v>0</v>
      </c>
      <c r="U883" s="94">
        <f t="shared" si="42"/>
        <v>-3</v>
      </c>
      <c r="V883" s="90" t="str">
        <f t="shared" si="41"/>
        <v/>
      </c>
      <c r="W883" s="94" t="str">
        <f t="shared" si="44"/>
        <v/>
      </c>
      <c r="X883" s="91"/>
      <c r="Z883" s="5"/>
      <c r="AA883"/>
      <c r="AC883" s="373"/>
      <c r="AD883" s="54">
        <v>0.60694444444463103</v>
      </c>
      <c r="AK883" s="307"/>
      <c r="AL883" s="5">
        <v>12</v>
      </c>
      <c r="AM883" s="5">
        <v>88</v>
      </c>
      <c r="AN883" s="5">
        <v>10</v>
      </c>
      <c r="AO883" s="5">
        <v>12</v>
      </c>
      <c r="AP883" s="5">
        <v>2.9</v>
      </c>
      <c r="AQ883" s="5">
        <v>3.2</v>
      </c>
      <c r="AR883" s="5">
        <v>1028</v>
      </c>
      <c r="AS883" s="5">
        <v>5920</v>
      </c>
      <c r="AT883" s="5">
        <v>0</v>
      </c>
      <c r="AU883" s="5">
        <v>0</v>
      </c>
      <c r="AV883" s="5">
        <v>2.9</v>
      </c>
      <c r="AW883" s="5">
        <v>3.4</v>
      </c>
      <c r="AX883">
        <v>232</v>
      </c>
      <c r="AY883">
        <v>1088</v>
      </c>
      <c r="AZ883">
        <v>14.6</v>
      </c>
      <c r="BA883">
        <v>14.5</v>
      </c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1">
        <f t="shared" si="43"/>
        <v>0</v>
      </c>
      <c r="U884" s="94">
        <f t="shared" si="42"/>
        <v>-3</v>
      </c>
      <c r="V884" s="90" t="str">
        <f t="shared" si="41"/>
        <v/>
      </c>
      <c r="W884" s="94" t="str">
        <f t="shared" si="44"/>
        <v/>
      </c>
      <c r="X884" s="91"/>
      <c r="Z884" s="5"/>
      <c r="AA884"/>
      <c r="AC884" s="373"/>
      <c r="AD884" s="54">
        <v>0.60763888888907602</v>
      </c>
      <c r="AK884" s="307"/>
      <c r="AL884" s="5">
        <v>12</v>
      </c>
      <c r="AM884" s="5">
        <v>88</v>
      </c>
      <c r="AN884" s="5">
        <v>10</v>
      </c>
      <c r="AO884" s="5">
        <v>12</v>
      </c>
      <c r="AP884" s="5">
        <v>0</v>
      </c>
      <c r="AQ884" s="5">
        <v>1.8</v>
      </c>
      <c r="AR884" s="5">
        <v>1028</v>
      </c>
      <c r="AS884" s="5">
        <v>5810</v>
      </c>
      <c r="AT884" s="5">
        <v>0</v>
      </c>
      <c r="AU884" s="5">
        <v>0</v>
      </c>
      <c r="AV884" s="5">
        <v>2.9</v>
      </c>
      <c r="AW884" s="5">
        <v>3.4</v>
      </c>
      <c r="AX884">
        <v>232</v>
      </c>
      <c r="AY884">
        <v>1088</v>
      </c>
      <c r="AZ884">
        <v>14.6</v>
      </c>
      <c r="BA884">
        <v>14.5</v>
      </c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1">
        <f t="shared" si="43"/>
        <v>0</v>
      </c>
      <c r="U885" s="94">
        <f t="shared" si="42"/>
        <v>-3</v>
      </c>
      <c r="V885" s="90" t="str">
        <f t="shared" si="41"/>
        <v/>
      </c>
      <c r="W885" s="94" t="str">
        <f t="shared" si="44"/>
        <v/>
      </c>
      <c r="X885" s="91"/>
      <c r="Z885" s="5"/>
      <c r="AA885"/>
      <c r="AC885" s="373"/>
      <c r="AD885" s="54">
        <v>0.60833333333352102</v>
      </c>
      <c r="AK885" s="307"/>
      <c r="AL885" s="5">
        <v>12</v>
      </c>
      <c r="AM885" s="5">
        <v>88</v>
      </c>
      <c r="AN885" s="5">
        <v>10</v>
      </c>
      <c r="AO885" s="5">
        <v>12</v>
      </c>
      <c r="AP885" s="5">
        <v>0</v>
      </c>
      <c r="AQ885" s="5">
        <v>0</v>
      </c>
      <c r="AR885" s="5">
        <v>1028</v>
      </c>
      <c r="AS885" s="5">
        <v>5740</v>
      </c>
      <c r="AT885" s="5">
        <v>0</v>
      </c>
      <c r="AU885" s="5">
        <v>0</v>
      </c>
      <c r="AV885" s="5">
        <v>2.9</v>
      </c>
      <c r="AW885" s="5">
        <v>3.4</v>
      </c>
      <c r="AX885">
        <v>232</v>
      </c>
      <c r="AY885">
        <v>1088</v>
      </c>
      <c r="AZ885">
        <v>14.6</v>
      </c>
      <c r="BA885">
        <v>14.5</v>
      </c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1">
        <f t="shared" si="43"/>
        <v>0</v>
      </c>
      <c r="U886" s="94">
        <f t="shared" si="42"/>
        <v>-3</v>
      </c>
      <c r="V886" s="90" t="str">
        <f t="shared" si="41"/>
        <v/>
      </c>
      <c r="W886" s="94" t="str">
        <f t="shared" si="44"/>
        <v/>
      </c>
      <c r="X886" s="91"/>
      <c r="Z886" s="5"/>
      <c r="AA886"/>
      <c r="AC886" s="373"/>
      <c r="AD886" s="54">
        <v>0.60902777777796602</v>
      </c>
      <c r="AK886" s="307"/>
      <c r="AL886" s="5">
        <v>12</v>
      </c>
      <c r="AM886" s="5">
        <v>87</v>
      </c>
      <c r="AN886" s="5">
        <v>9.9</v>
      </c>
      <c r="AO886" s="5">
        <v>12</v>
      </c>
      <c r="AP886" s="5">
        <v>2.5</v>
      </c>
      <c r="AQ886" s="5">
        <v>2.9</v>
      </c>
      <c r="AR886" s="5">
        <v>1028.2</v>
      </c>
      <c r="AS886" s="5">
        <v>5970</v>
      </c>
      <c r="AT886" s="5">
        <v>0</v>
      </c>
      <c r="AU886" s="5">
        <v>0</v>
      </c>
      <c r="AV886" s="5">
        <v>2.9</v>
      </c>
      <c r="AW886" s="5">
        <v>3.4</v>
      </c>
      <c r="AX886">
        <v>232</v>
      </c>
      <c r="AY886">
        <v>1088</v>
      </c>
      <c r="AZ886">
        <v>14.5</v>
      </c>
      <c r="BA886">
        <v>14.5</v>
      </c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1">
        <f t="shared" si="43"/>
        <v>0</v>
      </c>
      <c r="U887" s="94">
        <f t="shared" si="42"/>
        <v>-3</v>
      </c>
      <c r="V887" s="90" t="str">
        <f t="shared" si="41"/>
        <v/>
      </c>
      <c r="W887" s="94" t="str">
        <f t="shared" si="44"/>
        <v/>
      </c>
      <c r="X887" s="91"/>
      <c r="Z887" s="5"/>
      <c r="AA887"/>
      <c r="AC887" s="373"/>
      <c r="AD887" s="54">
        <v>0.60972222222241101</v>
      </c>
      <c r="AK887" s="307"/>
      <c r="AL887" s="5">
        <v>12</v>
      </c>
      <c r="AM887" s="5">
        <v>87</v>
      </c>
      <c r="AN887" s="5">
        <v>9.9</v>
      </c>
      <c r="AO887" s="5">
        <v>12</v>
      </c>
      <c r="AP887" s="5">
        <v>2.2000000000000002</v>
      </c>
      <c r="AQ887" s="5">
        <v>5.8</v>
      </c>
      <c r="AR887" s="5">
        <v>1028.0999999999999</v>
      </c>
      <c r="AS887" s="5">
        <v>6300</v>
      </c>
      <c r="AT887" s="5">
        <v>0</v>
      </c>
      <c r="AU887" s="5">
        <v>0</v>
      </c>
      <c r="AV887" s="5">
        <v>2.9</v>
      </c>
      <c r="AW887" s="5">
        <v>3.4</v>
      </c>
      <c r="AX887">
        <v>232</v>
      </c>
      <c r="AY887">
        <v>1088</v>
      </c>
      <c r="AZ887">
        <v>14.6</v>
      </c>
      <c r="BA887">
        <v>14.5</v>
      </c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1">
        <f t="shared" si="43"/>
        <v>0</v>
      </c>
      <c r="U888" s="94">
        <f t="shared" si="42"/>
        <v>-3</v>
      </c>
      <c r="V888" s="90" t="str">
        <f t="shared" si="41"/>
        <v/>
      </c>
      <c r="W888" s="94" t="str">
        <f t="shared" si="44"/>
        <v/>
      </c>
      <c r="X888" s="91"/>
      <c r="Z888" s="5"/>
      <c r="AA888"/>
      <c r="AC888" s="373"/>
      <c r="AD888" s="54">
        <v>0.61041666666685601</v>
      </c>
      <c r="AK888" s="307"/>
      <c r="AL888" s="5">
        <v>12</v>
      </c>
      <c r="AM888" s="5">
        <v>87</v>
      </c>
      <c r="AN888" s="5">
        <v>9.9</v>
      </c>
      <c r="AO888" s="5">
        <v>12</v>
      </c>
      <c r="AP888" s="5">
        <v>5</v>
      </c>
      <c r="AQ888" s="5">
        <v>5</v>
      </c>
      <c r="AR888" s="5">
        <v>1028.0999999999999</v>
      </c>
      <c r="AS888" s="5">
        <v>6630</v>
      </c>
      <c r="AT888" s="5">
        <v>0</v>
      </c>
      <c r="AU888" s="5">
        <v>0</v>
      </c>
      <c r="AV888" s="5">
        <v>2.9</v>
      </c>
      <c r="AW888" s="5">
        <v>3.4</v>
      </c>
      <c r="AX888">
        <v>232</v>
      </c>
      <c r="AY888">
        <v>1088</v>
      </c>
      <c r="AZ888">
        <v>14.6</v>
      </c>
      <c r="BA888">
        <v>14.5</v>
      </c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1">
        <f t="shared" si="43"/>
        <v>0</v>
      </c>
      <c r="U889" s="94">
        <f t="shared" si="42"/>
        <v>-3</v>
      </c>
      <c r="V889" s="90" t="str">
        <f t="shared" si="41"/>
        <v/>
      </c>
      <c r="W889" s="94" t="str">
        <f t="shared" si="44"/>
        <v/>
      </c>
      <c r="X889" s="91"/>
      <c r="Z889" s="5"/>
      <c r="AA889"/>
      <c r="AC889" s="373"/>
      <c r="AD889" s="54">
        <v>0.61111111111130101</v>
      </c>
      <c r="AK889" s="307"/>
      <c r="AL889" s="5">
        <v>12</v>
      </c>
      <c r="AM889" s="5">
        <v>87</v>
      </c>
      <c r="AN889" s="5">
        <v>9.9</v>
      </c>
      <c r="AO889" s="5">
        <v>12</v>
      </c>
      <c r="AP889" s="5">
        <v>0</v>
      </c>
      <c r="AQ889" s="5">
        <v>1.8</v>
      </c>
      <c r="AR889" s="5">
        <v>1028.0999999999999</v>
      </c>
      <c r="AS889" s="5">
        <v>6830</v>
      </c>
      <c r="AT889" s="5">
        <v>0</v>
      </c>
      <c r="AU889" s="5">
        <v>0</v>
      </c>
      <c r="AV889" s="5">
        <v>2.9</v>
      </c>
      <c r="AW889" s="5">
        <v>3.4</v>
      </c>
      <c r="AX889">
        <v>232</v>
      </c>
      <c r="AY889">
        <v>1088</v>
      </c>
      <c r="AZ889">
        <v>14.5</v>
      </c>
      <c r="BA889">
        <v>14.5</v>
      </c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1">
        <f t="shared" si="43"/>
        <v>0</v>
      </c>
      <c r="U890" s="94">
        <f t="shared" si="42"/>
        <v>-3</v>
      </c>
      <c r="V890" s="90" t="str">
        <f t="shared" si="41"/>
        <v/>
      </c>
      <c r="W890" s="94" t="str">
        <f t="shared" si="44"/>
        <v/>
      </c>
      <c r="X890" s="91"/>
      <c r="Z890" s="5"/>
      <c r="AA890"/>
      <c r="AC890" s="373"/>
      <c r="AD890" s="54">
        <v>0.61180555555574601</v>
      </c>
      <c r="AK890" s="307"/>
      <c r="AL890" s="5">
        <v>12</v>
      </c>
      <c r="AM890" s="5">
        <v>87</v>
      </c>
      <c r="AN890" s="5">
        <v>9.9</v>
      </c>
      <c r="AO890" s="5">
        <v>12</v>
      </c>
      <c r="AP890" s="5">
        <v>2.5</v>
      </c>
      <c r="AQ890" s="5">
        <v>3.6</v>
      </c>
      <c r="AR890" s="5">
        <v>1028.0999999999999</v>
      </c>
      <c r="AS890" s="5">
        <v>6820</v>
      </c>
      <c r="AT890" s="5">
        <v>0</v>
      </c>
      <c r="AU890" s="5">
        <v>0</v>
      </c>
      <c r="AV890" s="5">
        <v>2.9</v>
      </c>
      <c r="AW890" s="5">
        <v>3.4</v>
      </c>
      <c r="AX890">
        <v>232</v>
      </c>
      <c r="AY890">
        <v>1088</v>
      </c>
      <c r="AZ890">
        <v>14.5</v>
      </c>
      <c r="BA890">
        <v>14.4</v>
      </c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1">
        <f t="shared" si="43"/>
        <v>0</v>
      </c>
      <c r="U891" s="94">
        <f t="shared" si="42"/>
        <v>-3</v>
      </c>
      <c r="V891" s="90" t="str">
        <f t="shared" si="41"/>
        <v/>
      </c>
      <c r="W891" s="94" t="str">
        <f t="shared" si="44"/>
        <v/>
      </c>
      <c r="X891" s="91"/>
      <c r="Z891" s="5"/>
      <c r="AA891"/>
      <c r="AC891" s="373"/>
      <c r="AD891" s="54">
        <v>0.612500000000191</v>
      </c>
      <c r="AK891" s="307"/>
      <c r="AL891" s="5">
        <v>12</v>
      </c>
      <c r="AM891" s="5">
        <v>87</v>
      </c>
      <c r="AN891" s="5">
        <v>9.9</v>
      </c>
      <c r="AO891" s="5">
        <v>12</v>
      </c>
      <c r="AP891" s="5">
        <v>2.5</v>
      </c>
      <c r="AQ891" s="5">
        <v>4</v>
      </c>
      <c r="AR891" s="5">
        <v>1028.0999999999999</v>
      </c>
      <c r="AS891" s="5">
        <v>6670</v>
      </c>
      <c r="AT891" s="5">
        <v>0</v>
      </c>
      <c r="AU891" s="5">
        <v>0</v>
      </c>
      <c r="AV891" s="5">
        <v>2.9</v>
      </c>
      <c r="AW891" s="5">
        <v>3.4</v>
      </c>
      <c r="AX891">
        <v>232</v>
      </c>
      <c r="AY891">
        <v>1088</v>
      </c>
      <c r="AZ891">
        <v>14.5</v>
      </c>
      <c r="BA891">
        <v>14.4</v>
      </c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1">
        <f t="shared" si="43"/>
        <v>0</v>
      </c>
      <c r="U892" s="94">
        <f t="shared" si="42"/>
        <v>-3</v>
      </c>
      <c r="V892" s="90" t="str">
        <f t="shared" si="41"/>
        <v/>
      </c>
      <c r="W892" s="94" t="str">
        <f t="shared" si="44"/>
        <v/>
      </c>
      <c r="X892" s="91"/>
      <c r="Z892" s="5"/>
      <c r="AA892"/>
      <c r="AC892" s="373"/>
      <c r="AD892" s="54">
        <v>0.613194444444636</v>
      </c>
      <c r="AK892" s="307"/>
      <c r="AL892" s="5">
        <v>12</v>
      </c>
      <c r="AM892" s="5">
        <v>87</v>
      </c>
      <c r="AN892" s="5">
        <v>9.9</v>
      </c>
      <c r="AO892" s="5">
        <v>12</v>
      </c>
      <c r="AP892" s="5">
        <v>3.2</v>
      </c>
      <c r="AQ892" s="5">
        <v>4.3</v>
      </c>
      <c r="AR892" s="5">
        <v>1028.3</v>
      </c>
      <c r="AS892" s="5">
        <v>6670</v>
      </c>
      <c r="AT892" s="5">
        <v>0</v>
      </c>
      <c r="AU892" s="5">
        <v>0</v>
      </c>
      <c r="AV892" s="5">
        <v>2.9</v>
      </c>
      <c r="AW892" s="5">
        <v>3.4</v>
      </c>
      <c r="AX892">
        <v>232</v>
      </c>
      <c r="AY892">
        <v>1088</v>
      </c>
      <c r="AZ892">
        <v>14.5</v>
      </c>
      <c r="BA892">
        <v>14.4</v>
      </c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1">
        <f t="shared" si="43"/>
        <v>0</v>
      </c>
      <c r="U893" s="94">
        <f t="shared" si="42"/>
        <v>-3</v>
      </c>
      <c r="V893" s="90" t="str">
        <f t="shared" si="41"/>
        <v/>
      </c>
      <c r="W893" s="94" t="str">
        <f t="shared" si="44"/>
        <v/>
      </c>
      <c r="X893" s="91"/>
      <c r="Z893" s="5"/>
      <c r="AA893"/>
      <c r="AC893" s="373"/>
      <c r="AD893" s="54">
        <v>0.613888888889081</v>
      </c>
      <c r="AK893" s="307"/>
      <c r="AL893" s="5">
        <v>12</v>
      </c>
      <c r="AM893" s="5">
        <v>87</v>
      </c>
      <c r="AN893" s="5">
        <v>9.9</v>
      </c>
      <c r="AO893" s="5">
        <v>12</v>
      </c>
      <c r="AP893" s="5">
        <v>3.6</v>
      </c>
      <c r="AQ893" s="5">
        <v>4.3</v>
      </c>
      <c r="AR893" s="5">
        <v>1028.0999999999999</v>
      </c>
      <c r="AS893" s="5">
        <v>6510</v>
      </c>
      <c r="AT893" s="5">
        <v>0</v>
      </c>
      <c r="AU893" s="5">
        <v>0</v>
      </c>
      <c r="AV893" s="5">
        <v>2.9</v>
      </c>
      <c r="AW893" s="5">
        <v>3.4</v>
      </c>
      <c r="AX893">
        <v>232</v>
      </c>
      <c r="AY893">
        <v>1088</v>
      </c>
      <c r="AZ893">
        <v>14.5</v>
      </c>
      <c r="BA893">
        <v>14.4</v>
      </c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1">
        <f t="shared" si="43"/>
        <v>0</v>
      </c>
      <c r="U894" s="94">
        <f t="shared" si="42"/>
        <v>-3</v>
      </c>
      <c r="V894" s="90" t="str">
        <f t="shared" si="41"/>
        <v/>
      </c>
      <c r="W894" s="94" t="str">
        <f t="shared" si="44"/>
        <v/>
      </c>
      <c r="X894" s="91"/>
      <c r="Z894" s="5"/>
      <c r="AA894"/>
      <c r="AC894" s="373"/>
      <c r="AD894" s="54">
        <v>0.61458333333352599</v>
      </c>
      <c r="AK894" s="307"/>
      <c r="AL894" s="5">
        <v>12</v>
      </c>
      <c r="AM894" s="5">
        <v>87</v>
      </c>
      <c r="AN894" s="5">
        <v>9.9</v>
      </c>
      <c r="AO894" s="5">
        <v>12</v>
      </c>
      <c r="AP894" s="5">
        <v>4.3</v>
      </c>
      <c r="AQ894" s="5">
        <v>5.4</v>
      </c>
      <c r="AR894" s="5">
        <v>1028.2</v>
      </c>
      <c r="AS894" s="5">
        <v>6530</v>
      </c>
      <c r="AT894" s="5">
        <v>0</v>
      </c>
      <c r="AU894" s="5">
        <v>0</v>
      </c>
      <c r="AV894" s="5">
        <v>2.9</v>
      </c>
      <c r="AW894" s="5">
        <v>3.4</v>
      </c>
      <c r="AX894">
        <v>232</v>
      </c>
      <c r="AY894">
        <v>1088</v>
      </c>
      <c r="AZ894">
        <v>14.5</v>
      </c>
      <c r="BA894">
        <v>14.4</v>
      </c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1">
        <f t="shared" si="43"/>
        <v>0</v>
      </c>
      <c r="U895" s="94">
        <f t="shared" si="42"/>
        <v>-3</v>
      </c>
      <c r="V895" s="90" t="str">
        <f t="shared" si="41"/>
        <v/>
      </c>
      <c r="W895" s="94" t="str">
        <f t="shared" si="44"/>
        <v/>
      </c>
      <c r="X895" s="91"/>
      <c r="Z895" s="5"/>
      <c r="AA895"/>
      <c r="AC895" s="373"/>
      <c r="AD895" s="54">
        <v>0.61527777777797099</v>
      </c>
      <c r="AK895" s="307"/>
      <c r="AL895" s="5">
        <v>12</v>
      </c>
      <c r="AM895" s="5">
        <v>87</v>
      </c>
      <c r="AN895" s="5">
        <v>9.9</v>
      </c>
      <c r="AO895" s="5">
        <v>12</v>
      </c>
      <c r="AP895" s="5">
        <v>3.2</v>
      </c>
      <c r="AQ895" s="5">
        <v>4.3</v>
      </c>
      <c r="AR895" s="5">
        <v>1028.0999999999999</v>
      </c>
      <c r="AS895" s="5">
        <v>6560</v>
      </c>
      <c r="AT895" s="5">
        <v>0</v>
      </c>
      <c r="AU895" s="5">
        <v>0</v>
      </c>
      <c r="AV895" s="5">
        <v>2.9</v>
      </c>
      <c r="AW895" s="5">
        <v>3.4</v>
      </c>
      <c r="AX895">
        <v>232</v>
      </c>
      <c r="AY895">
        <v>1088</v>
      </c>
      <c r="AZ895">
        <v>14.5</v>
      </c>
      <c r="BA895">
        <v>14.4</v>
      </c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1">
        <f t="shared" si="43"/>
        <v>0</v>
      </c>
      <c r="U896" s="94">
        <f t="shared" si="42"/>
        <v>-3</v>
      </c>
      <c r="V896" s="90" t="str">
        <f t="shared" si="41"/>
        <v/>
      </c>
      <c r="W896" s="94" t="str">
        <f t="shared" si="44"/>
        <v/>
      </c>
      <c r="X896" s="91"/>
      <c r="Z896" s="5"/>
      <c r="AA896"/>
      <c r="AC896" s="373"/>
      <c r="AD896" s="54">
        <v>0.61597222222241599</v>
      </c>
      <c r="AK896" s="307"/>
      <c r="AL896" s="5">
        <v>12</v>
      </c>
      <c r="AM896" s="5">
        <v>87</v>
      </c>
      <c r="AN896" s="5">
        <v>9.9</v>
      </c>
      <c r="AO896" s="5">
        <v>12</v>
      </c>
      <c r="AP896" s="5">
        <v>3.6</v>
      </c>
      <c r="AQ896" s="5">
        <v>4.7</v>
      </c>
      <c r="AR896" s="5">
        <v>1028</v>
      </c>
      <c r="AS896" s="5">
        <v>6730</v>
      </c>
      <c r="AT896" s="5">
        <v>0</v>
      </c>
      <c r="AU896" s="5">
        <v>0</v>
      </c>
      <c r="AV896" s="5">
        <v>2.9</v>
      </c>
      <c r="AW896" s="5">
        <v>3.4</v>
      </c>
      <c r="AX896">
        <v>232</v>
      </c>
      <c r="AY896">
        <v>1088</v>
      </c>
      <c r="AZ896">
        <v>14.5</v>
      </c>
      <c r="BA896">
        <v>14.3</v>
      </c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1">
        <f t="shared" si="43"/>
        <v>0</v>
      </c>
      <c r="U897" s="94">
        <f t="shared" si="42"/>
        <v>-3</v>
      </c>
      <c r="V897" s="90" t="str">
        <f t="shared" si="41"/>
        <v/>
      </c>
      <c r="W897" s="94" t="str">
        <f t="shared" si="44"/>
        <v/>
      </c>
      <c r="X897" s="91"/>
      <c r="Z897" s="5"/>
      <c r="AA897"/>
      <c r="AC897" s="373"/>
      <c r="AD897" s="54">
        <v>0.61666666666686099</v>
      </c>
      <c r="AK897" s="307"/>
      <c r="AL897" s="5">
        <v>12</v>
      </c>
      <c r="AM897" s="5">
        <v>87</v>
      </c>
      <c r="AN897" s="5">
        <v>9.9</v>
      </c>
      <c r="AO897" s="5">
        <v>12</v>
      </c>
      <c r="AP897" s="5">
        <v>3.2</v>
      </c>
      <c r="AQ897" s="5">
        <v>8.3000000000000007</v>
      </c>
      <c r="AR897" s="5">
        <v>1028.0999999999999</v>
      </c>
      <c r="AS897" s="5">
        <v>6780</v>
      </c>
      <c r="AT897" s="5">
        <v>0</v>
      </c>
      <c r="AU897" s="5">
        <v>0</v>
      </c>
      <c r="AV897" s="5">
        <v>2.9</v>
      </c>
      <c r="AW897" s="5">
        <v>3.4</v>
      </c>
      <c r="AX897">
        <v>232</v>
      </c>
      <c r="AY897">
        <v>1088</v>
      </c>
      <c r="AZ897">
        <v>14.5</v>
      </c>
      <c r="BA897">
        <v>14.4</v>
      </c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1">
        <f t="shared" si="43"/>
        <v>0</v>
      </c>
      <c r="U898" s="94">
        <f t="shared" si="42"/>
        <v>-3</v>
      </c>
      <c r="V898" s="90" t="str">
        <f t="shared" si="41"/>
        <v/>
      </c>
      <c r="W898" s="94" t="str">
        <f t="shared" si="44"/>
        <v/>
      </c>
      <c r="X898" s="91"/>
      <c r="Z898" s="5"/>
      <c r="AA898"/>
      <c r="AC898" s="373"/>
      <c r="AD898" s="54">
        <v>0.61736111111130598</v>
      </c>
      <c r="AK898" s="307"/>
      <c r="AL898" s="5">
        <v>12</v>
      </c>
      <c r="AM898" s="5">
        <v>87</v>
      </c>
      <c r="AN898" s="5">
        <v>9.9</v>
      </c>
      <c r="AO898" s="5">
        <v>12</v>
      </c>
      <c r="AP898" s="5">
        <v>1.8</v>
      </c>
      <c r="AQ898" s="5">
        <v>4</v>
      </c>
      <c r="AR898" s="5">
        <v>1028.2</v>
      </c>
      <c r="AS898" s="5">
        <v>6490</v>
      </c>
      <c r="AT898" s="5">
        <v>0</v>
      </c>
      <c r="AU898" s="5">
        <v>0</v>
      </c>
      <c r="AV898" s="5">
        <v>2.9</v>
      </c>
      <c r="AW898" s="5">
        <v>3.4</v>
      </c>
      <c r="AX898">
        <v>232</v>
      </c>
      <c r="AY898">
        <v>1088</v>
      </c>
      <c r="AZ898">
        <v>14.5</v>
      </c>
      <c r="BA898">
        <v>14.3</v>
      </c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1">
        <f t="shared" si="43"/>
        <v>0</v>
      </c>
      <c r="U899" s="94">
        <f t="shared" si="42"/>
        <v>-3</v>
      </c>
      <c r="V899" s="90" t="str">
        <f t="shared" si="41"/>
        <v/>
      </c>
      <c r="W899" s="94" t="str">
        <f t="shared" si="44"/>
        <v/>
      </c>
      <c r="X899" s="91"/>
      <c r="Z899" s="5"/>
      <c r="AA899"/>
      <c r="AC899" s="373"/>
      <c r="AD899" s="54">
        <v>0.61805555555575098</v>
      </c>
      <c r="AK899" s="307"/>
      <c r="AL899" s="5">
        <v>12</v>
      </c>
      <c r="AM899" s="5">
        <v>87</v>
      </c>
      <c r="AN899" s="5">
        <v>9.9</v>
      </c>
      <c r="AO899" s="5">
        <v>12</v>
      </c>
      <c r="AP899" s="5">
        <v>3.6</v>
      </c>
      <c r="AQ899" s="5">
        <v>4.3</v>
      </c>
      <c r="AR899" s="5">
        <v>1028.3</v>
      </c>
      <c r="AS899" s="5">
        <v>6430</v>
      </c>
      <c r="AT899" s="5">
        <v>0</v>
      </c>
      <c r="AU899" s="5">
        <v>0</v>
      </c>
      <c r="AV899" s="5">
        <v>2.9</v>
      </c>
      <c r="AW899" s="5">
        <v>3.4</v>
      </c>
      <c r="AX899">
        <v>232</v>
      </c>
      <c r="AY899">
        <v>1088</v>
      </c>
      <c r="AZ899">
        <v>14.5</v>
      </c>
      <c r="BA899">
        <v>14.3</v>
      </c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1">
        <f t="shared" si="43"/>
        <v>0</v>
      </c>
      <c r="U900" s="94">
        <f t="shared" si="42"/>
        <v>-3</v>
      </c>
      <c r="V900" s="90" t="str">
        <f t="shared" si="41"/>
        <v/>
      </c>
      <c r="W900" s="94" t="str">
        <f t="shared" si="44"/>
        <v/>
      </c>
      <c r="X900" s="91"/>
      <c r="Z900" s="5"/>
      <c r="AA900"/>
      <c r="AC900" s="373"/>
      <c r="AD900" s="54">
        <v>0.61875000000019598</v>
      </c>
      <c r="AK900" s="307"/>
      <c r="AL900" s="5">
        <v>12</v>
      </c>
      <c r="AM900" s="5">
        <v>87</v>
      </c>
      <c r="AN900" s="5">
        <v>9.9</v>
      </c>
      <c r="AO900" s="5">
        <v>12</v>
      </c>
      <c r="AP900" s="5">
        <v>2.5</v>
      </c>
      <c r="AQ900" s="5">
        <v>4</v>
      </c>
      <c r="AR900" s="5">
        <v>1028.2</v>
      </c>
      <c r="AS900" s="5">
        <v>6490</v>
      </c>
      <c r="AT900" s="5">
        <v>0</v>
      </c>
      <c r="AU900" s="5">
        <v>0</v>
      </c>
      <c r="AV900" s="5">
        <v>2.9</v>
      </c>
      <c r="AW900" s="5">
        <v>3.4</v>
      </c>
      <c r="AX900">
        <v>232</v>
      </c>
      <c r="AY900">
        <v>1088</v>
      </c>
      <c r="AZ900">
        <v>14.5</v>
      </c>
      <c r="BA900">
        <v>14.3</v>
      </c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1">
        <f t="shared" si="43"/>
        <v>0</v>
      </c>
      <c r="U901" s="94">
        <f t="shared" si="42"/>
        <v>-3</v>
      </c>
      <c r="V901" s="90" t="str">
        <f t="shared" si="41"/>
        <v/>
      </c>
      <c r="W901" s="94" t="str">
        <f t="shared" si="44"/>
        <v/>
      </c>
      <c r="X901" s="91"/>
      <c r="Z901" s="5"/>
      <c r="AA901"/>
      <c r="AC901" s="373"/>
      <c r="AD901" s="54">
        <v>0.61944444444464097</v>
      </c>
      <c r="AK901" s="307"/>
      <c r="AL901" s="5">
        <v>12</v>
      </c>
      <c r="AM901" s="5">
        <v>88</v>
      </c>
      <c r="AN901" s="5">
        <v>10</v>
      </c>
      <c r="AO901" s="5">
        <v>12</v>
      </c>
      <c r="AP901" s="5">
        <v>2.5</v>
      </c>
      <c r="AQ901" s="5">
        <v>2.5</v>
      </c>
      <c r="AR901" s="5">
        <v>1028.2</v>
      </c>
      <c r="AS901" s="5">
        <v>6950</v>
      </c>
      <c r="AT901" s="5">
        <v>0</v>
      </c>
      <c r="AU901" s="5">
        <v>0</v>
      </c>
      <c r="AV901" s="5">
        <v>2.9</v>
      </c>
      <c r="AW901" s="5">
        <v>3.4</v>
      </c>
      <c r="AX901">
        <v>232</v>
      </c>
      <c r="AY901">
        <v>1088</v>
      </c>
      <c r="AZ901">
        <v>14.4</v>
      </c>
      <c r="BA901">
        <v>14.3</v>
      </c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1">
        <f t="shared" si="43"/>
        <v>0</v>
      </c>
      <c r="U902" s="94">
        <f t="shared" si="42"/>
        <v>-3</v>
      </c>
      <c r="V902" s="90" t="str">
        <f t="shared" si="41"/>
        <v/>
      </c>
      <c r="W902" s="94" t="str">
        <f t="shared" si="44"/>
        <v/>
      </c>
      <c r="X902" s="91"/>
      <c r="Z902" s="5"/>
      <c r="AA902"/>
      <c r="AC902" s="373"/>
      <c r="AD902" s="54">
        <v>0.62013888888908597</v>
      </c>
      <c r="AK902" s="307"/>
      <c r="AL902" s="5">
        <v>12</v>
      </c>
      <c r="AM902" s="5">
        <v>87</v>
      </c>
      <c r="AN902" s="5">
        <v>9.9</v>
      </c>
      <c r="AO902" s="5">
        <v>12</v>
      </c>
      <c r="AP902" s="5">
        <v>3.2</v>
      </c>
      <c r="AQ902" s="5">
        <v>4.7</v>
      </c>
      <c r="AR902" s="5">
        <v>1028</v>
      </c>
      <c r="AS902" s="5">
        <v>7090</v>
      </c>
      <c r="AT902" s="5">
        <v>0</v>
      </c>
      <c r="AU902" s="5">
        <v>0</v>
      </c>
      <c r="AV902" s="5">
        <v>2.9</v>
      </c>
      <c r="AW902" s="5">
        <v>3.4</v>
      </c>
      <c r="AX902">
        <v>232</v>
      </c>
      <c r="AY902">
        <v>1088</v>
      </c>
      <c r="AZ902">
        <v>14.4</v>
      </c>
      <c r="BA902">
        <v>14.3</v>
      </c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1">
        <f t="shared" si="43"/>
        <v>0</v>
      </c>
      <c r="U903" s="94">
        <f t="shared" si="42"/>
        <v>-3</v>
      </c>
      <c r="V903" s="90" t="str">
        <f t="shared" si="41"/>
        <v/>
      </c>
      <c r="W903" s="94" t="str">
        <f t="shared" si="44"/>
        <v/>
      </c>
      <c r="X903" s="91"/>
      <c r="Z903" s="5"/>
      <c r="AA903"/>
      <c r="AC903" s="373"/>
      <c r="AD903" s="54">
        <v>0.62083333333353097</v>
      </c>
      <c r="AK903" s="307"/>
      <c r="AL903" s="5">
        <v>12</v>
      </c>
      <c r="AM903" s="5">
        <v>87</v>
      </c>
      <c r="AN903" s="5">
        <v>9.9</v>
      </c>
      <c r="AO903" s="5">
        <v>12</v>
      </c>
      <c r="AP903" s="5">
        <v>4.3</v>
      </c>
      <c r="AQ903" s="5">
        <v>5.4</v>
      </c>
      <c r="AR903" s="5">
        <v>1028.0999999999999</v>
      </c>
      <c r="AS903" s="5">
        <v>7100</v>
      </c>
      <c r="AT903" s="5">
        <v>0</v>
      </c>
      <c r="AU903" s="5">
        <v>0</v>
      </c>
      <c r="AV903" s="5">
        <v>2.9</v>
      </c>
      <c r="AW903" s="5">
        <v>3.4</v>
      </c>
      <c r="AX903">
        <v>232</v>
      </c>
      <c r="AY903">
        <v>1088</v>
      </c>
      <c r="AZ903">
        <v>14.4</v>
      </c>
      <c r="BA903">
        <v>14.2</v>
      </c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1">
        <f t="shared" si="43"/>
        <v>0</v>
      </c>
      <c r="U904" s="94">
        <f t="shared" si="42"/>
        <v>-3</v>
      </c>
      <c r="V904" s="90" t="str">
        <f t="shared" si="41"/>
        <v/>
      </c>
      <c r="W904" s="94" t="str">
        <f t="shared" si="44"/>
        <v/>
      </c>
      <c r="X904" s="91"/>
      <c r="Z904" s="5"/>
      <c r="AA904"/>
      <c r="AC904" s="373"/>
      <c r="AD904" s="54">
        <v>0.62152777777797596</v>
      </c>
      <c r="AK904" s="307"/>
      <c r="AL904" s="5">
        <v>12</v>
      </c>
      <c r="AM904" s="5">
        <v>87</v>
      </c>
      <c r="AN904" s="5">
        <v>9.9</v>
      </c>
      <c r="AO904" s="5">
        <v>12</v>
      </c>
      <c r="AP904" s="5">
        <v>1.8</v>
      </c>
      <c r="AQ904" s="5">
        <v>2.5</v>
      </c>
      <c r="AR904" s="5">
        <v>1028.2</v>
      </c>
      <c r="AS904" s="5">
        <v>6890</v>
      </c>
      <c r="AT904" s="5">
        <v>0</v>
      </c>
      <c r="AU904" s="5">
        <v>0</v>
      </c>
      <c r="AV904" s="5">
        <v>2.9</v>
      </c>
      <c r="AW904" s="5">
        <v>3.4</v>
      </c>
      <c r="AX904">
        <v>232</v>
      </c>
      <c r="AY904">
        <v>1088</v>
      </c>
      <c r="AZ904">
        <v>14.5</v>
      </c>
      <c r="BA904">
        <v>14.2</v>
      </c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1">
        <f t="shared" si="43"/>
        <v>0</v>
      </c>
      <c r="U905" s="94">
        <f t="shared" si="42"/>
        <v>-3</v>
      </c>
      <c r="V905" s="90" t="str">
        <f t="shared" si="41"/>
        <v/>
      </c>
      <c r="W905" s="94" t="str">
        <f t="shared" si="44"/>
        <v/>
      </c>
      <c r="X905" s="91"/>
      <c r="Z905" s="5"/>
      <c r="AA905"/>
      <c r="AC905" s="373"/>
      <c r="AD905" s="54">
        <v>0.62222222222242096</v>
      </c>
      <c r="AK905" s="307"/>
      <c r="AL905" s="5">
        <v>12</v>
      </c>
      <c r="AM905" s="5">
        <v>87</v>
      </c>
      <c r="AN905" s="5">
        <v>9.9</v>
      </c>
      <c r="AO905" s="5">
        <v>12</v>
      </c>
      <c r="AP905" s="5">
        <v>2.9</v>
      </c>
      <c r="AQ905" s="5">
        <v>2.9</v>
      </c>
      <c r="AR905" s="5">
        <v>1028.0999999999999</v>
      </c>
      <c r="AS905" s="5">
        <v>6580</v>
      </c>
      <c r="AT905" s="5">
        <v>0</v>
      </c>
      <c r="AU905" s="5">
        <v>0</v>
      </c>
      <c r="AV905" s="5">
        <v>2.9</v>
      </c>
      <c r="AW905" s="5">
        <v>3.4</v>
      </c>
      <c r="AX905">
        <v>232</v>
      </c>
      <c r="AY905">
        <v>1088</v>
      </c>
      <c r="AZ905">
        <v>14.5</v>
      </c>
      <c r="BA905">
        <v>14.2</v>
      </c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1">
        <f t="shared" si="43"/>
        <v>0</v>
      </c>
      <c r="U906" s="94">
        <f t="shared" si="42"/>
        <v>-3</v>
      </c>
      <c r="V906" s="90" t="str">
        <f t="shared" si="41"/>
        <v/>
      </c>
      <c r="W906" s="94" t="str">
        <f t="shared" si="44"/>
        <v/>
      </c>
      <c r="X906" s="91"/>
      <c r="Z906" s="5"/>
      <c r="AA906"/>
      <c r="AC906" s="373"/>
      <c r="AD906" s="54">
        <v>0.62291666666686596</v>
      </c>
      <c r="AK906" s="307"/>
      <c r="AL906" s="5">
        <v>12</v>
      </c>
      <c r="AM906" s="5">
        <v>87</v>
      </c>
      <c r="AN906" s="5">
        <v>9.9</v>
      </c>
      <c r="AO906" s="5">
        <v>12</v>
      </c>
      <c r="AP906" s="5">
        <v>3.2</v>
      </c>
      <c r="AQ906" s="5">
        <v>5.8</v>
      </c>
      <c r="AR906" s="5">
        <v>1027.9000000000001</v>
      </c>
      <c r="AS906" s="5">
        <v>6560</v>
      </c>
      <c r="AT906" s="5">
        <v>0</v>
      </c>
      <c r="AU906" s="5">
        <v>0</v>
      </c>
      <c r="AV906" s="5">
        <v>2.9</v>
      </c>
      <c r="AW906" s="5">
        <v>3.4</v>
      </c>
      <c r="AX906">
        <v>232</v>
      </c>
      <c r="AY906">
        <v>1088</v>
      </c>
      <c r="AZ906">
        <v>14.4</v>
      </c>
      <c r="BA906">
        <v>14.2</v>
      </c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1">
        <f t="shared" si="43"/>
        <v>0</v>
      </c>
      <c r="U907" s="94">
        <f t="shared" si="42"/>
        <v>-3</v>
      </c>
      <c r="V907" s="90" t="str">
        <f t="shared" ref="V907:V970" si="45">IF($K907&gt;0,1,"")</f>
        <v/>
      </c>
      <c r="W907" s="94" t="str">
        <f t="shared" si="44"/>
        <v/>
      </c>
      <c r="X907" s="91"/>
      <c r="Z907" s="5"/>
      <c r="AA907"/>
      <c r="AC907" s="373"/>
      <c r="AD907" s="54">
        <v>0.62361111111131096</v>
      </c>
      <c r="AK907" s="307"/>
      <c r="AL907" s="5">
        <v>12</v>
      </c>
      <c r="AM907" s="5">
        <v>87</v>
      </c>
      <c r="AN907" s="5">
        <v>9.9</v>
      </c>
      <c r="AO907" s="5">
        <v>12</v>
      </c>
      <c r="AP907" s="5">
        <v>0</v>
      </c>
      <c r="AQ907" s="5">
        <v>3.6</v>
      </c>
      <c r="AR907" s="5">
        <v>1028</v>
      </c>
      <c r="AS907" s="5">
        <v>6580</v>
      </c>
      <c r="AT907" s="5">
        <v>0</v>
      </c>
      <c r="AU907" s="5">
        <v>0</v>
      </c>
      <c r="AV907" s="5">
        <v>2.9</v>
      </c>
      <c r="AW907" s="5">
        <v>3.4</v>
      </c>
      <c r="AX907">
        <v>232</v>
      </c>
      <c r="AY907">
        <v>1088</v>
      </c>
      <c r="AZ907">
        <v>14.5</v>
      </c>
      <c r="BA907">
        <v>14.2</v>
      </c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1">
        <f t="shared" si="43"/>
        <v>0</v>
      </c>
      <c r="U908" s="94">
        <f t="shared" si="42"/>
        <v>-3</v>
      </c>
      <c r="V908" s="90" t="str">
        <f t="shared" si="45"/>
        <v/>
      </c>
      <c r="W908" s="94" t="str">
        <f t="shared" si="44"/>
        <v/>
      </c>
      <c r="X908" s="91"/>
      <c r="Z908" s="5"/>
      <c r="AA908"/>
      <c r="AC908" s="373"/>
      <c r="AD908" s="54">
        <v>0.62430555555575595</v>
      </c>
      <c r="AK908" s="307"/>
      <c r="AL908" s="5">
        <v>12</v>
      </c>
      <c r="AM908" s="5">
        <v>88</v>
      </c>
      <c r="AN908" s="5">
        <v>10</v>
      </c>
      <c r="AO908" s="5">
        <v>12</v>
      </c>
      <c r="AP908" s="5">
        <v>0</v>
      </c>
      <c r="AQ908" s="5">
        <v>2.2000000000000002</v>
      </c>
      <c r="AR908" s="5">
        <v>1028.0999999999999</v>
      </c>
      <c r="AS908" s="5">
        <v>6680</v>
      </c>
      <c r="AT908" s="5">
        <v>0</v>
      </c>
      <c r="AU908" s="5">
        <v>0</v>
      </c>
      <c r="AV908" s="5">
        <v>2.9</v>
      </c>
      <c r="AW908" s="5">
        <v>3.4</v>
      </c>
      <c r="AX908">
        <v>232</v>
      </c>
      <c r="AY908">
        <v>1088</v>
      </c>
      <c r="AZ908">
        <v>14.5</v>
      </c>
      <c r="BA908">
        <v>14.2</v>
      </c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1">
        <f t="shared" si="43"/>
        <v>0</v>
      </c>
      <c r="U909" s="94">
        <f t="shared" si="42"/>
        <v>-3</v>
      </c>
      <c r="V909" s="90" t="str">
        <f t="shared" si="45"/>
        <v/>
      </c>
      <c r="W909" s="94" t="str">
        <f t="shared" si="44"/>
        <v/>
      </c>
      <c r="X909" s="91"/>
      <c r="Z909" s="5"/>
      <c r="AA909"/>
      <c r="AC909" s="373"/>
      <c r="AD909" s="54">
        <v>0.62500000000020095</v>
      </c>
      <c r="AK909" s="307"/>
      <c r="AL909" s="5">
        <v>12</v>
      </c>
      <c r="AM909" s="5">
        <v>87</v>
      </c>
      <c r="AN909" s="5">
        <v>9.9</v>
      </c>
      <c r="AO909" s="5">
        <v>12</v>
      </c>
      <c r="AP909" s="5">
        <v>4.7</v>
      </c>
      <c r="AQ909" s="5">
        <v>4.7</v>
      </c>
      <c r="AR909" s="5">
        <v>1028.0999999999999</v>
      </c>
      <c r="AS909" s="5">
        <v>6800</v>
      </c>
      <c r="AT909" s="5">
        <v>0</v>
      </c>
      <c r="AU909" s="5">
        <v>0</v>
      </c>
      <c r="AV909" s="5">
        <v>2.9</v>
      </c>
      <c r="AW909" s="5">
        <v>3.4</v>
      </c>
      <c r="AX909">
        <v>232</v>
      </c>
      <c r="AY909">
        <v>1088</v>
      </c>
      <c r="AZ909">
        <v>14.5</v>
      </c>
      <c r="BA909">
        <v>14.2</v>
      </c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1">
        <f t="shared" si="43"/>
        <v>0</v>
      </c>
      <c r="U910" s="94">
        <f t="shared" si="42"/>
        <v>-3</v>
      </c>
      <c r="V910" s="90" t="str">
        <f t="shared" si="45"/>
        <v/>
      </c>
      <c r="W910" s="94" t="str">
        <f t="shared" si="44"/>
        <v/>
      </c>
      <c r="X910" s="91"/>
      <c r="Z910" s="5"/>
      <c r="AA910"/>
      <c r="AC910" s="373"/>
      <c r="AD910" s="54">
        <v>0.62569444444464595</v>
      </c>
      <c r="AK910" s="307"/>
      <c r="AL910" s="5">
        <v>12</v>
      </c>
      <c r="AM910" s="5">
        <v>87</v>
      </c>
      <c r="AN910" s="5">
        <v>9.9</v>
      </c>
      <c r="AO910" s="5">
        <v>12</v>
      </c>
      <c r="AP910" s="5">
        <v>3.2</v>
      </c>
      <c r="AQ910" s="5">
        <v>6.1</v>
      </c>
      <c r="AR910" s="5">
        <v>1028.0999999999999</v>
      </c>
      <c r="AS910" s="5">
        <v>6640</v>
      </c>
      <c r="AT910" s="5">
        <v>0</v>
      </c>
      <c r="AU910" s="5">
        <v>0</v>
      </c>
      <c r="AV910" s="5">
        <v>2.9</v>
      </c>
      <c r="AW910" s="5">
        <v>3.4</v>
      </c>
      <c r="AX910">
        <v>232</v>
      </c>
      <c r="AY910">
        <v>1088</v>
      </c>
      <c r="AZ910">
        <v>14.5</v>
      </c>
      <c r="BA910">
        <v>14.2</v>
      </c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1">
        <f t="shared" si="43"/>
        <v>0</v>
      </c>
      <c r="U911" s="94">
        <f t="shared" si="42"/>
        <v>-3</v>
      </c>
      <c r="V911" s="90" t="str">
        <f t="shared" si="45"/>
        <v/>
      </c>
      <c r="W911" s="94" t="str">
        <f t="shared" si="44"/>
        <v/>
      </c>
      <c r="X911" s="91"/>
      <c r="Z911" s="5"/>
      <c r="AA911"/>
      <c r="AC911" s="373"/>
      <c r="AD911" s="54">
        <v>0.62638888888909094</v>
      </c>
      <c r="AK911" s="307"/>
      <c r="AL911" s="5">
        <v>12</v>
      </c>
      <c r="AM911" s="5">
        <v>88</v>
      </c>
      <c r="AN911" s="5">
        <v>10</v>
      </c>
      <c r="AO911" s="5">
        <v>12</v>
      </c>
      <c r="AP911" s="5">
        <v>2.2000000000000002</v>
      </c>
      <c r="AQ911" s="5">
        <v>2.5</v>
      </c>
      <c r="AR911" s="5">
        <v>1028.0999999999999</v>
      </c>
      <c r="AS911" s="5">
        <v>6480</v>
      </c>
      <c r="AT911" s="5">
        <v>0</v>
      </c>
      <c r="AU911" s="5">
        <v>0</v>
      </c>
      <c r="AV911" s="5">
        <v>2.9</v>
      </c>
      <c r="AW911" s="5">
        <v>3.4</v>
      </c>
      <c r="AX911">
        <v>232</v>
      </c>
      <c r="AY911">
        <v>1088</v>
      </c>
      <c r="AZ911">
        <v>14.5</v>
      </c>
      <c r="BA911">
        <v>14.1</v>
      </c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1">
        <f t="shared" si="43"/>
        <v>0</v>
      </c>
      <c r="U912" s="94">
        <f t="shared" ref="U912:U975" si="46">(T912-B912)-3</f>
        <v>-3</v>
      </c>
      <c r="V912" s="90" t="str">
        <f t="shared" si="45"/>
        <v/>
      </c>
      <c r="W912" s="94" t="str">
        <f t="shared" si="44"/>
        <v/>
      </c>
      <c r="X912" s="91"/>
      <c r="Z912" s="5"/>
      <c r="AA912"/>
      <c r="AC912" s="373"/>
      <c r="AD912" s="54">
        <v>0.62708333333353605</v>
      </c>
      <c r="AK912" s="307"/>
      <c r="AL912" s="5">
        <v>12</v>
      </c>
      <c r="AM912" s="5">
        <v>88</v>
      </c>
      <c r="AN912" s="5">
        <v>10</v>
      </c>
      <c r="AO912" s="5">
        <v>12</v>
      </c>
      <c r="AP912" s="5">
        <v>4.3</v>
      </c>
      <c r="AQ912" s="5">
        <v>5.8</v>
      </c>
      <c r="AR912" s="5">
        <v>1028.4000000000001</v>
      </c>
      <c r="AS912" s="5">
        <v>6550</v>
      </c>
      <c r="AT912" s="5">
        <v>0</v>
      </c>
      <c r="AU912" s="5">
        <v>0</v>
      </c>
      <c r="AV912" s="5">
        <v>2.9</v>
      </c>
      <c r="AW912" s="5">
        <v>3.4</v>
      </c>
      <c r="AX912">
        <v>232</v>
      </c>
      <c r="AY912">
        <v>1088</v>
      </c>
      <c r="AZ912">
        <v>14.5</v>
      </c>
      <c r="BA912">
        <v>14.1</v>
      </c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1">
        <f t="shared" si="43"/>
        <v>0</v>
      </c>
      <c r="U913" s="94">
        <f t="shared" si="46"/>
        <v>-3</v>
      </c>
      <c r="V913" s="90" t="str">
        <f t="shared" si="45"/>
        <v/>
      </c>
      <c r="W913" s="94" t="str">
        <f t="shared" si="44"/>
        <v/>
      </c>
      <c r="X913" s="91"/>
      <c r="Z913" s="5"/>
      <c r="AA913"/>
      <c r="AC913" s="373"/>
      <c r="AD913" s="54">
        <v>0.62777777777798105</v>
      </c>
      <c r="AK913" s="307"/>
      <c r="AL913" s="5">
        <v>12</v>
      </c>
      <c r="AM913" s="5">
        <v>88</v>
      </c>
      <c r="AN913" s="5">
        <v>10</v>
      </c>
      <c r="AO913" s="5">
        <v>12</v>
      </c>
      <c r="AP913" s="5">
        <v>3.6</v>
      </c>
      <c r="AQ913" s="5">
        <v>5.4</v>
      </c>
      <c r="AR913" s="5">
        <v>1028.0999999999999</v>
      </c>
      <c r="AS913" s="5">
        <v>6630</v>
      </c>
      <c r="AT913" s="5">
        <v>0</v>
      </c>
      <c r="AU913" s="5">
        <v>0</v>
      </c>
      <c r="AV913" s="5">
        <v>2.9</v>
      </c>
      <c r="AW913" s="5">
        <v>3.4</v>
      </c>
      <c r="AX913">
        <v>232</v>
      </c>
      <c r="AY913">
        <v>1088</v>
      </c>
      <c r="AZ913">
        <v>14.5</v>
      </c>
      <c r="BA913">
        <v>14.1</v>
      </c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1">
        <f t="shared" si="43"/>
        <v>0</v>
      </c>
      <c r="U914" s="94">
        <f t="shared" si="46"/>
        <v>-3</v>
      </c>
      <c r="V914" s="90" t="str">
        <f t="shared" si="45"/>
        <v/>
      </c>
      <c r="W914" s="94" t="str">
        <f t="shared" si="44"/>
        <v/>
      </c>
      <c r="X914" s="91"/>
      <c r="Z914" s="5"/>
      <c r="AA914"/>
      <c r="AC914" s="373"/>
      <c r="AD914" s="54">
        <v>0.62847222222242605</v>
      </c>
      <c r="AK914" s="307"/>
      <c r="AL914" s="5">
        <v>12</v>
      </c>
      <c r="AM914" s="5">
        <v>88</v>
      </c>
      <c r="AN914" s="5">
        <v>10</v>
      </c>
      <c r="AO914" s="5">
        <v>12</v>
      </c>
      <c r="AP914" s="5">
        <v>4.7</v>
      </c>
      <c r="AQ914" s="5">
        <v>6.1</v>
      </c>
      <c r="AR914" s="5">
        <v>1028.0999999999999</v>
      </c>
      <c r="AS914" s="5">
        <v>6290</v>
      </c>
      <c r="AT914" s="5">
        <v>0</v>
      </c>
      <c r="AU914" s="5">
        <v>0</v>
      </c>
      <c r="AV914" s="5">
        <v>2.9</v>
      </c>
      <c r="AW914" s="5">
        <v>3.4</v>
      </c>
      <c r="AX914">
        <v>232</v>
      </c>
      <c r="AY914">
        <v>1088</v>
      </c>
      <c r="AZ914">
        <v>14.4</v>
      </c>
      <c r="BA914">
        <v>14.1</v>
      </c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1">
        <f t="shared" si="43"/>
        <v>0</v>
      </c>
      <c r="U915" s="94">
        <f t="shared" si="46"/>
        <v>-3</v>
      </c>
      <c r="V915" s="90" t="str">
        <f t="shared" si="45"/>
        <v/>
      </c>
      <c r="W915" s="94" t="str">
        <f t="shared" si="44"/>
        <v/>
      </c>
      <c r="X915" s="91"/>
      <c r="Z915" s="5"/>
      <c r="AA915"/>
      <c r="AC915" s="373"/>
      <c r="AD915" s="54">
        <v>0.62916666666687104</v>
      </c>
      <c r="AK915" s="307"/>
      <c r="AL915" s="5">
        <v>12</v>
      </c>
      <c r="AM915" s="5">
        <v>88</v>
      </c>
      <c r="AN915" s="5">
        <v>10</v>
      </c>
      <c r="AO915" s="5">
        <v>12</v>
      </c>
      <c r="AP915" s="5">
        <v>2.2000000000000002</v>
      </c>
      <c r="AQ915" s="5">
        <v>2.9</v>
      </c>
      <c r="AR915" s="5">
        <v>1028</v>
      </c>
      <c r="AS915" s="5">
        <v>6250</v>
      </c>
      <c r="AT915" s="5">
        <v>0</v>
      </c>
      <c r="AU915" s="5">
        <v>0</v>
      </c>
      <c r="AV915" s="5">
        <v>2.9</v>
      </c>
      <c r="AW915" s="5">
        <v>3.4</v>
      </c>
      <c r="AX915">
        <v>232</v>
      </c>
      <c r="AY915">
        <v>1088</v>
      </c>
      <c r="AZ915">
        <v>14.4</v>
      </c>
      <c r="BA915">
        <v>14.1</v>
      </c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1">
        <f t="shared" si="43"/>
        <v>0</v>
      </c>
      <c r="U916" s="94">
        <f t="shared" si="46"/>
        <v>-3</v>
      </c>
      <c r="V916" s="90" t="str">
        <f t="shared" si="45"/>
        <v/>
      </c>
      <c r="W916" s="94" t="str">
        <f t="shared" si="44"/>
        <v/>
      </c>
      <c r="X916" s="91"/>
      <c r="Z916" s="5"/>
      <c r="AA916"/>
      <c r="AC916" s="373"/>
      <c r="AD916" s="54">
        <v>0.62986111111131504</v>
      </c>
      <c r="AK916" s="307"/>
      <c r="AL916" s="5">
        <v>12</v>
      </c>
      <c r="AM916" s="5">
        <v>88</v>
      </c>
      <c r="AN916" s="5">
        <v>10</v>
      </c>
      <c r="AO916" s="5">
        <v>12</v>
      </c>
      <c r="AP916" s="5">
        <v>0</v>
      </c>
      <c r="AQ916" s="5">
        <v>3.6</v>
      </c>
      <c r="AR916" s="5">
        <v>1028.2</v>
      </c>
      <c r="AS916" s="5">
        <v>6570</v>
      </c>
      <c r="AT916" s="5">
        <v>0</v>
      </c>
      <c r="AU916" s="5">
        <v>0</v>
      </c>
      <c r="AV916" s="5">
        <v>2.9</v>
      </c>
      <c r="AW916" s="5">
        <v>3.4</v>
      </c>
      <c r="AX916">
        <v>232</v>
      </c>
      <c r="AY916">
        <v>1088</v>
      </c>
      <c r="AZ916">
        <v>14.4</v>
      </c>
      <c r="BA916">
        <v>14.1</v>
      </c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1">
        <f t="shared" si="43"/>
        <v>0</v>
      </c>
      <c r="U917" s="94">
        <f t="shared" si="46"/>
        <v>-3</v>
      </c>
      <c r="V917" s="90" t="str">
        <f t="shared" si="45"/>
        <v/>
      </c>
      <c r="W917" s="94" t="str">
        <f t="shared" si="44"/>
        <v/>
      </c>
      <c r="X917" s="91"/>
      <c r="Z917" s="5"/>
      <c r="AA917"/>
      <c r="AC917" s="373"/>
      <c r="AD917" s="54">
        <v>0.63055555555576004</v>
      </c>
      <c r="AK917" s="307"/>
      <c r="AL917" s="5">
        <v>12</v>
      </c>
      <c r="AM917" s="5">
        <v>88</v>
      </c>
      <c r="AN917" s="5">
        <v>10</v>
      </c>
      <c r="AO917" s="5">
        <v>12</v>
      </c>
      <c r="AP917" s="5">
        <v>5.4</v>
      </c>
      <c r="AQ917" s="5">
        <v>5.4</v>
      </c>
      <c r="AR917" s="5">
        <v>1028.3</v>
      </c>
      <c r="AS917" s="5">
        <v>6700</v>
      </c>
      <c r="AT917" s="5">
        <v>0</v>
      </c>
      <c r="AU917" s="5">
        <v>0</v>
      </c>
      <c r="AV917" s="5">
        <v>2.9</v>
      </c>
      <c r="AW917" s="5">
        <v>3.4</v>
      </c>
      <c r="AX917">
        <v>232</v>
      </c>
      <c r="AY917">
        <v>1088</v>
      </c>
      <c r="AZ917">
        <v>14.4</v>
      </c>
      <c r="BA917">
        <v>14.1</v>
      </c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1">
        <f t="shared" si="43"/>
        <v>0</v>
      </c>
      <c r="U918" s="94">
        <f t="shared" si="46"/>
        <v>-3</v>
      </c>
      <c r="V918" s="90" t="str">
        <f t="shared" si="45"/>
        <v/>
      </c>
      <c r="W918" s="94" t="str">
        <f t="shared" si="44"/>
        <v/>
      </c>
      <c r="X918" s="91"/>
      <c r="Z918" s="5"/>
      <c r="AA918"/>
      <c r="AC918" s="373"/>
      <c r="AD918" s="54">
        <v>0.63125000000020504</v>
      </c>
      <c r="AK918" s="307"/>
      <c r="AL918" s="5">
        <v>12</v>
      </c>
      <c r="AM918" s="5">
        <v>88</v>
      </c>
      <c r="AN918" s="5">
        <v>10</v>
      </c>
      <c r="AO918" s="5">
        <v>12</v>
      </c>
      <c r="AP918" s="5">
        <v>0</v>
      </c>
      <c r="AQ918" s="5">
        <v>3.6</v>
      </c>
      <c r="AR918" s="5">
        <v>1028</v>
      </c>
      <c r="AS918" s="5">
        <v>6500</v>
      </c>
      <c r="AT918" s="5">
        <v>0</v>
      </c>
      <c r="AU918" s="5">
        <v>0</v>
      </c>
      <c r="AV918" s="5">
        <v>2.9</v>
      </c>
      <c r="AW918" s="5">
        <v>3.4</v>
      </c>
      <c r="AX918">
        <v>232</v>
      </c>
      <c r="AY918">
        <v>1088</v>
      </c>
      <c r="AZ918">
        <v>14.4</v>
      </c>
      <c r="BA918">
        <v>14</v>
      </c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1">
        <f t="shared" si="43"/>
        <v>0</v>
      </c>
      <c r="U919" s="94">
        <f t="shared" si="46"/>
        <v>-3</v>
      </c>
      <c r="V919" s="90" t="str">
        <f t="shared" si="45"/>
        <v/>
      </c>
      <c r="W919" s="94" t="str">
        <f t="shared" si="44"/>
        <v/>
      </c>
      <c r="X919" s="91"/>
      <c r="Z919" s="5"/>
      <c r="AA919"/>
      <c r="AC919" s="373"/>
      <c r="AD919" s="54">
        <v>0.63194444444465003</v>
      </c>
      <c r="AK919" s="307"/>
      <c r="AL919" s="5">
        <v>12</v>
      </c>
      <c r="AM919" s="5">
        <v>88</v>
      </c>
      <c r="AN919" s="5">
        <v>10</v>
      </c>
      <c r="AO919" s="5">
        <v>12</v>
      </c>
      <c r="AP919" s="5">
        <v>3.2</v>
      </c>
      <c r="AQ919" s="5">
        <v>5</v>
      </c>
      <c r="AR919" s="5">
        <v>1028.2</v>
      </c>
      <c r="AS919" s="5">
        <v>6010</v>
      </c>
      <c r="AT919" s="5">
        <v>0</v>
      </c>
      <c r="AU919" s="5">
        <v>0</v>
      </c>
      <c r="AV919" s="5">
        <v>2.9</v>
      </c>
      <c r="AW919" s="5">
        <v>3.4</v>
      </c>
      <c r="AX919">
        <v>232</v>
      </c>
      <c r="AY919">
        <v>1088</v>
      </c>
      <c r="AZ919">
        <v>14.4</v>
      </c>
      <c r="BA919">
        <v>14</v>
      </c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1">
        <f t="shared" si="43"/>
        <v>0</v>
      </c>
      <c r="U920" s="94">
        <f t="shared" si="46"/>
        <v>-3</v>
      </c>
      <c r="V920" s="90" t="str">
        <f t="shared" si="45"/>
        <v/>
      </c>
      <c r="W920" s="94" t="str">
        <f t="shared" si="44"/>
        <v/>
      </c>
      <c r="X920" s="91"/>
      <c r="Z920" s="5"/>
      <c r="AA920"/>
      <c r="AC920" s="373"/>
      <c r="AD920" s="54">
        <v>0.63263888888909503</v>
      </c>
      <c r="AK920" s="307"/>
      <c r="AL920" s="5">
        <v>12</v>
      </c>
      <c r="AM920" s="5">
        <v>88</v>
      </c>
      <c r="AN920" s="5">
        <v>10</v>
      </c>
      <c r="AO920" s="5">
        <v>12</v>
      </c>
      <c r="AP920" s="5">
        <v>0</v>
      </c>
      <c r="AQ920" s="5">
        <v>2.5</v>
      </c>
      <c r="AR920" s="5">
        <v>1028.3</v>
      </c>
      <c r="AS920" s="5">
        <v>5760</v>
      </c>
      <c r="AT920" s="5">
        <v>0</v>
      </c>
      <c r="AU920" s="5">
        <v>0</v>
      </c>
      <c r="AV920" s="5">
        <v>2.9</v>
      </c>
      <c r="AW920" s="5">
        <v>3.4</v>
      </c>
      <c r="AX920">
        <v>232</v>
      </c>
      <c r="AY920">
        <v>1088</v>
      </c>
      <c r="AZ920">
        <v>14.4</v>
      </c>
      <c r="BA920">
        <v>14</v>
      </c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1">
        <f t="shared" si="43"/>
        <v>0</v>
      </c>
      <c r="U921" s="94">
        <f t="shared" si="46"/>
        <v>-3</v>
      </c>
      <c r="V921" s="90" t="str">
        <f t="shared" si="45"/>
        <v/>
      </c>
      <c r="W921" s="94" t="str">
        <f t="shared" si="44"/>
        <v/>
      </c>
      <c r="X921" s="91"/>
      <c r="Z921" s="5"/>
      <c r="AA921"/>
      <c r="AC921" s="373"/>
      <c r="AD921" s="54">
        <v>0.63333333333354003</v>
      </c>
      <c r="AK921" s="307"/>
      <c r="AL921" s="5">
        <v>12</v>
      </c>
      <c r="AM921" s="5">
        <v>88</v>
      </c>
      <c r="AN921" s="5">
        <v>10</v>
      </c>
      <c r="AO921" s="5">
        <v>12</v>
      </c>
      <c r="AP921" s="5">
        <v>2.2000000000000002</v>
      </c>
      <c r="AQ921" s="5">
        <v>2.9</v>
      </c>
      <c r="AR921" s="5">
        <v>1028.4000000000001</v>
      </c>
      <c r="AS921" s="5">
        <v>5810</v>
      </c>
      <c r="AT921" s="5">
        <v>0</v>
      </c>
      <c r="AU921" s="5">
        <v>0</v>
      </c>
      <c r="AV921" s="5">
        <v>2.9</v>
      </c>
      <c r="AW921" s="5">
        <v>3.4</v>
      </c>
      <c r="AX921">
        <v>232</v>
      </c>
      <c r="AY921">
        <v>1088</v>
      </c>
      <c r="AZ921">
        <v>14.4</v>
      </c>
      <c r="BA921">
        <v>14</v>
      </c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1">
        <f t="shared" si="43"/>
        <v>0</v>
      </c>
      <c r="U922" s="94">
        <f t="shared" si="46"/>
        <v>-3</v>
      </c>
      <c r="V922" s="90" t="str">
        <f t="shared" si="45"/>
        <v/>
      </c>
      <c r="W922" s="94" t="str">
        <f t="shared" si="44"/>
        <v/>
      </c>
      <c r="X922" s="91"/>
      <c r="Z922" s="5"/>
      <c r="AA922"/>
      <c r="AC922" s="373"/>
      <c r="AD922" s="54">
        <v>0.63402777777798502</v>
      </c>
      <c r="AK922" s="307"/>
      <c r="AL922" s="5">
        <v>12</v>
      </c>
      <c r="AM922" s="5">
        <v>88</v>
      </c>
      <c r="AN922" s="5">
        <v>10</v>
      </c>
      <c r="AO922" s="5">
        <v>12</v>
      </c>
      <c r="AP922" s="5">
        <v>2.5</v>
      </c>
      <c r="AQ922" s="5">
        <v>4</v>
      </c>
      <c r="AR922" s="5">
        <v>1028.2</v>
      </c>
      <c r="AS922" s="5">
        <v>5660</v>
      </c>
      <c r="AT922" s="5">
        <v>0</v>
      </c>
      <c r="AU922" s="5">
        <v>0</v>
      </c>
      <c r="AV922" s="5">
        <v>2.9</v>
      </c>
      <c r="AW922" s="5">
        <v>3.4</v>
      </c>
      <c r="AX922">
        <v>232</v>
      </c>
      <c r="AY922">
        <v>1088</v>
      </c>
      <c r="AZ922">
        <v>14.4</v>
      </c>
      <c r="BA922">
        <v>14</v>
      </c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1">
        <f t="shared" si="43"/>
        <v>0</v>
      </c>
      <c r="U923" s="94">
        <f t="shared" si="46"/>
        <v>-3</v>
      </c>
      <c r="V923" s="90" t="str">
        <f t="shared" si="45"/>
        <v/>
      </c>
      <c r="W923" s="94" t="str">
        <f t="shared" si="44"/>
        <v/>
      </c>
      <c r="X923" s="91"/>
      <c r="Z923" s="5"/>
      <c r="AA923"/>
      <c r="AC923" s="373"/>
      <c r="AD923" s="54">
        <v>0.63472222222243002</v>
      </c>
      <c r="AK923" s="307"/>
      <c r="AL923" s="5">
        <v>12</v>
      </c>
      <c r="AM923" s="5">
        <v>88</v>
      </c>
      <c r="AN923" s="5">
        <v>10</v>
      </c>
      <c r="AO923" s="5">
        <v>12</v>
      </c>
      <c r="AP923" s="5">
        <v>3.2</v>
      </c>
      <c r="AQ923" s="5">
        <v>3.2</v>
      </c>
      <c r="AR923" s="5">
        <v>1028</v>
      </c>
      <c r="AS923" s="5">
        <v>5570</v>
      </c>
      <c r="AT923" s="5">
        <v>0</v>
      </c>
      <c r="AU923" s="5">
        <v>0</v>
      </c>
      <c r="AV923" s="5">
        <v>2.9</v>
      </c>
      <c r="AW923" s="5">
        <v>3.4</v>
      </c>
      <c r="AX923">
        <v>232</v>
      </c>
      <c r="AY923">
        <v>1088</v>
      </c>
      <c r="AZ923">
        <v>14.4</v>
      </c>
      <c r="BA923">
        <v>14</v>
      </c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1">
        <f t="shared" si="43"/>
        <v>0</v>
      </c>
      <c r="U924" s="94">
        <f t="shared" si="46"/>
        <v>-3</v>
      </c>
      <c r="V924" s="90" t="str">
        <f t="shared" si="45"/>
        <v/>
      </c>
      <c r="W924" s="94" t="str">
        <f t="shared" si="44"/>
        <v/>
      </c>
      <c r="X924" s="91"/>
      <c r="Z924" s="5"/>
      <c r="AA924"/>
      <c r="AC924" s="373"/>
      <c r="AD924" s="54">
        <v>0.63541666666687502</v>
      </c>
      <c r="AK924" s="307"/>
      <c r="AL924" s="5">
        <v>11.9</v>
      </c>
      <c r="AM924" s="5">
        <v>88</v>
      </c>
      <c r="AN924" s="5">
        <v>9.9</v>
      </c>
      <c r="AO924" s="5">
        <v>11.9</v>
      </c>
      <c r="AP924" s="5">
        <v>3.6</v>
      </c>
      <c r="AQ924" s="5">
        <v>3.6</v>
      </c>
      <c r="AR924" s="5">
        <v>1028</v>
      </c>
      <c r="AS924" s="5">
        <v>5530</v>
      </c>
      <c r="AT924" s="5">
        <v>0</v>
      </c>
      <c r="AU924" s="5">
        <v>0</v>
      </c>
      <c r="AV924" s="5">
        <v>2.9</v>
      </c>
      <c r="AW924" s="5">
        <v>3.4</v>
      </c>
      <c r="AX924">
        <v>232</v>
      </c>
      <c r="AY924">
        <v>1088</v>
      </c>
      <c r="AZ924">
        <v>14.4</v>
      </c>
      <c r="BA924">
        <v>14</v>
      </c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1">
        <f t="shared" si="43"/>
        <v>0</v>
      </c>
      <c r="U925" s="94">
        <f t="shared" si="46"/>
        <v>-3</v>
      </c>
      <c r="V925" s="90" t="str">
        <f t="shared" si="45"/>
        <v/>
      </c>
      <c r="W925" s="94" t="str">
        <f t="shared" si="44"/>
        <v/>
      </c>
      <c r="X925" s="91"/>
      <c r="Z925" s="5"/>
      <c r="AA925"/>
      <c r="AC925" s="373"/>
      <c r="AD925" s="54">
        <v>0.63611111111132002</v>
      </c>
      <c r="AK925" s="307"/>
      <c r="AL925" s="5">
        <v>11.9</v>
      </c>
      <c r="AM925" s="5">
        <v>88</v>
      </c>
      <c r="AN925" s="5">
        <v>9.9</v>
      </c>
      <c r="AO925" s="5">
        <v>11.9</v>
      </c>
      <c r="AP925" s="5">
        <v>0</v>
      </c>
      <c r="AQ925" s="5">
        <v>2.5</v>
      </c>
      <c r="AR925" s="5">
        <v>1028.0999999999999</v>
      </c>
      <c r="AS925" s="5">
        <v>5390</v>
      </c>
      <c r="AT925" s="5">
        <v>0</v>
      </c>
      <c r="AU925" s="5">
        <v>0</v>
      </c>
      <c r="AV925" s="5">
        <v>2.9</v>
      </c>
      <c r="AW925" s="5">
        <v>3.4</v>
      </c>
      <c r="AX925">
        <v>232</v>
      </c>
      <c r="AY925">
        <v>1088</v>
      </c>
      <c r="AZ925">
        <v>14.4</v>
      </c>
      <c r="BA925">
        <v>14</v>
      </c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1">
        <f t="shared" si="43"/>
        <v>0</v>
      </c>
      <c r="U926" s="94">
        <f t="shared" si="46"/>
        <v>-3</v>
      </c>
      <c r="V926" s="90" t="str">
        <f t="shared" si="45"/>
        <v/>
      </c>
      <c r="W926" s="94" t="str">
        <f t="shared" si="44"/>
        <v/>
      </c>
      <c r="X926" s="91"/>
      <c r="Z926" s="5"/>
      <c r="AA926"/>
      <c r="AC926" s="373"/>
      <c r="AD926" s="54">
        <v>0.63680555555576501</v>
      </c>
      <c r="AK926" s="307"/>
      <c r="AL926" s="5">
        <v>12</v>
      </c>
      <c r="AM926" s="5">
        <v>88</v>
      </c>
      <c r="AN926" s="5">
        <v>10</v>
      </c>
      <c r="AO926" s="5">
        <v>12</v>
      </c>
      <c r="AP926" s="5">
        <v>1.8</v>
      </c>
      <c r="AQ926" s="5">
        <v>2.2000000000000002</v>
      </c>
      <c r="AR926" s="5">
        <v>1028.0999999999999</v>
      </c>
      <c r="AS926" s="5">
        <v>4940</v>
      </c>
      <c r="AT926" s="5">
        <v>0</v>
      </c>
      <c r="AU926" s="5">
        <v>0</v>
      </c>
      <c r="AV926" s="5">
        <v>2.9</v>
      </c>
      <c r="AW926" s="5">
        <v>3.4</v>
      </c>
      <c r="AX926">
        <v>232</v>
      </c>
      <c r="AY926">
        <v>1088</v>
      </c>
      <c r="AZ926">
        <v>14.3</v>
      </c>
      <c r="BA926">
        <v>14</v>
      </c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1">
        <f t="shared" si="43"/>
        <v>0</v>
      </c>
      <c r="U927" s="94">
        <f t="shared" si="46"/>
        <v>-3</v>
      </c>
      <c r="V927" s="90" t="str">
        <f t="shared" si="45"/>
        <v/>
      </c>
      <c r="W927" s="94" t="str">
        <f t="shared" si="44"/>
        <v/>
      </c>
      <c r="X927" s="91"/>
      <c r="Z927" s="5"/>
      <c r="AA927"/>
      <c r="AC927" s="373"/>
      <c r="AD927" s="54">
        <v>0.63750000000021001</v>
      </c>
      <c r="AK927" s="307"/>
      <c r="AL927" s="5">
        <v>12</v>
      </c>
      <c r="AM927" s="5">
        <v>88</v>
      </c>
      <c r="AN927" s="5">
        <v>10</v>
      </c>
      <c r="AO927" s="5">
        <v>12</v>
      </c>
      <c r="AP927" s="5">
        <v>2.5</v>
      </c>
      <c r="AQ927" s="5">
        <v>2.9</v>
      </c>
      <c r="AR927" s="5">
        <v>1028.3</v>
      </c>
      <c r="AS927" s="5">
        <v>4670</v>
      </c>
      <c r="AT927" s="5">
        <v>0</v>
      </c>
      <c r="AU927" s="5">
        <v>0</v>
      </c>
      <c r="AV927" s="5">
        <v>2.9</v>
      </c>
      <c r="AW927" s="5">
        <v>3.4</v>
      </c>
      <c r="AX927">
        <v>232</v>
      </c>
      <c r="AY927">
        <v>1088</v>
      </c>
      <c r="AZ927">
        <v>14.3</v>
      </c>
      <c r="BA927">
        <v>14</v>
      </c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1">
        <f t="shared" si="43"/>
        <v>0</v>
      </c>
      <c r="U928" s="94">
        <f t="shared" si="46"/>
        <v>-3</v>
      </c>
      <c r="V928" s="90" t="str">
        <f t="shared" si="45"/>
        <v/>
      </c>
      <c r="W928" s="94" t="str">
        <f t="shared" si="44"/>
        <v/>
      </c>
      <c r="X928" s="91"/>
      <c r="Z928" s="5"/>
      <c r="AA928"/>
      <c r="AC928" s="373"/>
      <c r="AD928" s="54">
        <v>0.63819444444465501</v>
      </c>
      <c r="AK928" s="307"/>
      <c r="AL928" s="5">
        <v>12</v>
      </c>
      <c r="AM928" s="5">
        <v>88</v>
      </c>
      <c r="AN928" s="5">
        <v>10</v>
      </c>
      <c r="AO928" s="5">
        <v>12</v>
      </c>
      <c r="AP928" s="5">
        <v>5</v>
      </c>
      <c r="AQ928" s="5">
        <v>5.4</v>
      </c>
      <c r="AR928" s="5">
        <v>1028.2</v>
      </c>
      <c r="AS928" s="5">
        <v>4670</v>
      </c>
      <c r="AT928" s="5">
        <v>0</v>
      </c>
      <c r="AU928" s="5">
        <v>0</v>
      </c>
      <c r="AV928" s="5">
        <v>2.9</v>
      </c>
      <c r="AW928" s="5">
        <v>3.4</v>
      </c>
      <c r="AX928">
        <v>232</v>
      </c>
      <c r="AY928">
        <v>1088</v>
      </c>
      <c r="AZ928">
        <v>14.3</v>
      </c>
      <c r="BA928">
        <v>14</v>
      </c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1">
        <f t="shared" si="43"/>
        <v>0</v>
      </c>
      <c r="U929" s="94">
        <f t="shared" si="46"/>
        <v>-3</v>
      </c>
      <c r="V929" s="90" t="str">
        <f t="shared" si="45"/>
        <v/>
      </c>
      <c r="W929" s="94" t="str">
        <f t="shared" si="44"/>
        <v/>
      </c>
      <c r="X929" s="91"/>
      <c r="Z929" s="5"/>
      <c r="AA929"/>
      <c r="AC929" s="373"/>
      <c r="AD929" s="54">
        <v>0.6388888888891</v>
      </c>
      <c r="AK929" s="307"/>
      <c r="AL929" s="5">
        <v>11.9</v>
      </c>
      <c r="AM929" s="5">
        <v>88</v>
      </c>
      <c r="AN929" s="5">
        <v>9.9</v>
      </c>
      <c r="AO929" s="5">
        <v>11.9</v>
      </c>
      <c r="AP929" s="5">
        <v>4</v>
      </c>
      <c r="AQ929" s="5">
        <v>4</v>
      </c>
      <c r="AR929" s="5">
        <v>1028.2</v>
      </c>
      <c r="AS929" s="5">
        <v>4880</v>
      </c>
      <c r="AT929" s="5">
        <v>0</v>
      </c>
      <c r="AU929" s="5">
        <v>0</v>
      </c>
      <c r="AV929" s="5">
        <v>2.9</v>
      </c>
      <c r="AW929" s="5">
        <v>3.4</v>
      </c>
      <c r="AX929">
        <v>232</v>
      </c>
      <c r="AY929">
        <v>1088</v>
      </c>
      <c r="AZ929">
        <v>14.3</v>
      </c>
      <c r="BA929">
        <v>14</v>
      </c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1">
        <f t="shared" si="43"/>
        <v>0</v>
      </c>
      <c r="U930" s="94">
        <f t="shared" si="46"/>
        <v>-3</v>
      </c>
      <c r="V930" s="90" t="str">
        <f t="shared" si="45"/>
        <v/>
      </c>
      <c r="W930" s="94" t="str">
        <f t="shared" si="44"/>
        <v/>
      </c>
      <c r="X930" s="91"/>
      <c r="Z930" s="5"/>
      <c r="AA930"/>
      <c r="AC930" s="373"/>
      <c r="AD930" s="54">
        <v>0.639583333333545</v>
      </c>
      <c r="AK930" s="307"/>
      <c r="AL930" s="5">
        <v>11.9</v>
      </c>
      <c r="AM930" s="5">
        <v>88</v>
      </c>
      <c r="AN930" s="5">
        <v>9.9</v>
      </c>
      <c r="AO930" s="5">
        <v>11.9</v>
      </c>
      <c r="AP930" s="5">
        <v>3.2</v>
      </c>
      <c r="AQ930" s="5">
        <v>3.2</v>
      </c>
      <c r="AR930" s="5">
        <v>1028.4000000000001</v>
      </c>
      <c r="AS930" s="5">
        <v>5020</v>
      </c>
      <c r="AT930" s="5">
        <v>0</v>
      </c>
      <c r="AU930" s="5">
        <v>0</v>
      </c>
      <c r="AV930" s="5">
        <v>2.9</v>
      </c>
      <c r="AW930" s="5">
        <v>3.4</v>
      </c>
      <c r="AX930">
        <v>232</v>
      </c>
      <c r="AY930">
        <v>1088</v>
      </c>
      <c r="AZ930">
        <v>14.3</v>
      </c>
      <c r="BA930">
        <v>14</v>
      </c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1">
        <f t="shared" si="43"/>
        <v>0</v>
      </c>
      <c r="U931" s="94">
        <f t="shared" si="46"/>
        <v>-3</v>
      </c>
      <c r="V931" s="90" t="str">
        <f t="shared" si="45"/>
        <v/>
      </c>
      <c r="W931" s="94" t="str">
        <f t="shared" si="44"/>
        <v/>
      </c>
      <c r="X931" s="91"/>
      <c r="Z931" s="5"/>
      <c r="AA931"/>
      <c r="AC931" s="373"/>
      <c r="AD931" s="54">
        <v>0.64027777777799</v>
      </c>
      <c r="AK931" s="307"/>
      <c r="AL931" s="5">
        <v>11.9</v>
      </c>
      <c r="AM931" s="5">
        <v>88</v>
      </c>
      <c r="AN931" s="5">
        <v>9.9</v>
      </c>
      <c r="AO931" s="5">
        <v>11.9</v>
      </c>
      <c r="AP931" s="5">
        <v>0</v>
      </c>
      <c r="AQ931" s="5">
        <v>3.2</v>
      </c>
      <c r="AR931" s="5">
        <v>1028.2</v>
      </c>
      <c r="AS931" s="5">
        <v>4900</v>
      </c>
      <c r="AT931" s="5">
        <v>0</v>
      </c>
      <c r="AU931" s="5">
        <v>0</v>
      </c>
      <c r="AV931" s="5">
        <v>2.9</v>
      </c>
      <c r="AW931" s="5">
        <v>3.4</v>
      </c>
      <c r="AX931">
        <v>232</v>
      </c>
      <c r="AY931">
        <v>1088</v>
      </c>
      <c r="AZ931">
        <v>14.2</v>
      </c>
      <c r="BA931">
        <v>13.9</v>
      </c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1">
        <f t="shared" si="43"/>
        <v>0</v>
      </c>
      <c r="U932" s="94">
        <f t="shared" si="46"/>
        <v>-3</v>
      </c>
      <c r="V932" s="90" t="str">
        <f t="shared" si="45"/>
        <v/>
      </c>
      <c r="W932" s="94" t="str">
        <f t="shared" si="44"/>
        <v/>
      </c>
      <c r="X932" s="91"/>
      <c r="Z932" s="5"/>
      <c r="AA932"/>
      <c r="AC932" s="373"/>
      <c r="AD932" s="54">
        <v>0.640972222222435</v>
      </c>
      <c r="AK932" s="307"/>
      <c r="AL932" s="5">
        <v>11.9</v>
      </c>
      <c r="AM932" s="5">
        <v>88</v>
      </c>
      <c r="AN932" s="5">
        <v>9.9</v>
      </c>
      <c r="AO932" s="5">
        <v>11.9</v>
      </c>
      <c r="AP932" s="5">
        <v>2.2000000000000002</v>
      </c>
      <c r="AQ932" s="5">
        <v>2.9</v>
      </c>
      <c r="AR932" s="5">
        <v>1028.3</v>
      </c>
      <c r="AS932" s="5">
        <v>4850</v>
      </c>
      <c r="AT932" s="5">
        <v>0</v>
      </c>
      <c r="AU932" s="5">
        <v>0</v>
      </c>
      <c r="AV932" s="5">
        <v>2.9</v>
      </c>
      <c r="AW932" s="5">
        <v>3.4</v>
      </c>
      <c r="AX932">
        <v>232</v>
      </c>
      <c r="AY932">
        <v>1088</v>
      </c>
      <c r="AZ932">
        <v>14.2</v>
      </c>
      <c r="BA932">
        <v>13.9</v>
      </c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1">
        <f t="shared" si="43"/>
        <v>0</v>
      </c>
      <c r="U933" s="94">
        <f t="shared" si="46"/>
        <v>-3</v>
      </c>
      <c r="V933" s="90" t="str">
        <f t="shared" si="45"/>
        <v/>
      </c>
      <c r="W933" s="94" t="str">
        <f t="shared" si="44"/>
        <v/>
      </c>
      <c r="X933" s="91"/>
      <c r="Z933" s="5"/>
      <c r="AA933"/>
      <c r="AC933" s="373"/>
      <c r="AD933" s="54">
        <v>0.64166666666687999</v>
      </c>
      <c r="AK933" s="307"/>
      <c r="AL933" s="5">
        <v>11.9</v>
      </c>
      <c r="AM933" s="5">
        <v>88</v>
      </c>
      <c r="AN933" s="5">
        <v>9.9</v>
      </c>
      <c r="AO933" s="5">
        <v>11.9</v>
      </c>
      <c r="AP933" s="5">
        <v>0</v>
      </c>
      <c r="AQ933" s="5">
        <v>1.8</v>
      </c>
      <c r="AR933" s="5">
        <v>1028.2</v>
      </c>
      <c r="AS933" s="5">
        <v>4890</v>
      </c>
      <c r="AT933" s="5">
        <v>0</v>
      </c>
      <c r="AU933" s="5">
        <v>0</v>
      </c>
      <c r="AV933" s="5">
        <v>2.9</v>
      </c>
      <c r="AW933" s="5">
        <v>3.4</v>
      </c>
      <c r="AX933">
        <v>232</v>
      </c>
      <c r="AY933">
        <v>1088</v>
      </c>
      <c r="AZ933">
        <v>14.2</v>
      </c>
      <c r="BA933">
        <v>13.9</v>
      </c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1">
        <f t="shared" si="43"/>
        <v>0</v>
      </c>
      <c r="U934" s="94">
        <f t="shared" si="46"/>
        <v>-3</v>
      </c>
      <c r="V934" s="90" t="str">
        <f t="shared" si="45"/>
        <v/>
      </c>
      <c r="W934" s="94" t="str">
        <f t="shared" si="44"/>
        <v/>
      </c>
      <c r="X934" s="91"/>
      <c r="Z934" s="5"/>
      <c r="AA934"/>
      <c r="AC934" s="373"/>
      <c r="AD934" s="54">
        <v>0.64236111111132499</v>
      </c>
      <c r="AK934" s="307"/>
      <c r="AL934" s="5">
        <v>12</v>
      </c>
      <c r="AM934" s="5">
        <v>89</v>
      </c>
      <c r="AN934" s="5">
        <v>10.199999999999999</v>
      </c>
      <c r="AO934" s="5">
        <v>12</v>
      </c>
      <c r="AP934" s="5">
        <v>3.2</v>
      </c>
      <c r="AQ934" s="5">
        <v>3.2</v>
      </c>
      <c r="AR934" s="5">
        <v>1028.2</v>
      </c>
      <c r="AS934" s="5">
        <v>4930</v>
      </c>
      <c r="AT934" s="5">
        <v>0</v>
      </c>
      <c r="AU934" s="5">
        <v>0</v>
      </c>
      <c r="AV934" s="5">
        <v>2.9</v>
      </c>
      <c r="AW934" s="5">
        <v>3.4</v>
      </c>
      <c r="AX934">
        <v>232</v>
      </c>
      <c r="AY934">
        <v>1088</v>
      </c>
      <c r="AZ934">
        <v>14.1</v>
      </c>
      <c r="BA934">
        <v>13.9</v>
      </c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1">
        <f t="shared" si="43"/>
        <v>0</v>
      </c>
      <c r="U935" s="94">
        <f t="shared" si="46"/>
        <v>-3</v>
      </c>
      <c r="V935" s="90" t="str">
        <f t="shared" si="45"/>
        <v/>
      </c>
      <c r="W935" s="94" t="str">
        <f t="shared" si="44"/>
        <v/>
      </c>
      <c r="X935" s="91"/>
      <c r="Z935" s="5"/>
      <c r="AA935"/>
      <c r="AC935" s="373"/>
      <c r="AD935" s="54">
        <v>0.64305555555576999</v>
      </c>
      <c r="AK935" s="307"/>
      <c r="AL935" s="5">
        <v>12</v>
      </c>
      <c r="AM935" s="5">
        <v>88</v>
      </c>
      <c r="AN935" s="5">
        <v>10</v>
      </c>
      <c r="AO935" s="5">
        <v>12</v>
      </c>
      <c r="AP935" s="5">
        <v>2.5</v>
      </c>
      <c r="AQ935" s="5">
        <v>2.9</v>
      </c>
      <c r="AR935" s="5">
        <v>1028.3</v>
      </c>
      <c r="AS935" s="5">
        <v>4900</v>
      </c>
      <c r="AT935" s="5">
        <v>0</v>
      </c>
      <c r="AU935" s="5">
        <v>0</v>
      </c>
      <c r="AV935" s="5">
        <v>2.9</v>
      </c>
      <c r="AW935" s="5">
        <v>3.4</v>
      </c>
      <c r="AX935">
        <v>232</v>
      </c>
      <c r="AY935">
        <v>1088</v>
      </c>
      <c r="AZ935">
        <v>14.1</v>
      </c>
      <c r="BA935">
        <v>13.9</v>
      </c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1">
        <f t="shared" si="43"/>
        <v>0</v>
      </c>
      <c r="U936" s="94">
        <f t="shared" si="46"/>
        <v>-3</v>
      </c>
      <c r="V936" s="90" t="str">
        <f t="shared" si="45"/>
        <v/>
      </c>
      <c r="W936" s="94" t="str">
        <f t="shared" si="44"/>
        <v/>
      </c>
      <c r="X936" s="91"/>
      <c r="Z936" s="5"/>
      <c r="AA936"/>
      <c r="AC936" s="373"/>
      <c r="AD936" s="54">
        <v>0.64375000000021498</v>
      </c>
      <c r="AK936" s="307"/>
      <c r="AL936" s="5">
        <v>12</v>
      </c>
      <c r="AM936" s="5">
        <v>88</v>
      </c>
      <c r="AN936" s="5">
        <v>10</v>
      </c>
      <c r="AO936" s="5">
        <v>12</v>
      </c>
      <c r="AP936" s="5">
        <v>1.8</v>
      </c>
      <c r="AQ936" s="5">
        <v>1.8</v>
      </c>
      <c r="AR936" s="5">
        <v>1028.3</v>
      </c>
      <c r="AS936" s="5">
        <v>4850</v>
      </c>
      <c r="AT936" s="5">
        <v>0</v>
      </c>
      <c r="AU936" s="5">
        <v>0</v>
      </c>
      <c r="AV936" s="5">
        <v>2.9</v>
      </c>
      <c r="AW936" s="5">
        <v>3.4</v>
      </c>
      <c r="AX936">
        <v>232</v>
      </c>
      <c r="AY936">
        <v>1088</v>
      </c>
      <c r="AZ936">
        <v>14.1</v>
      </c>
      <c r="BA936">
        <v>13.8</v>
      </c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1">
        <f t="shared" si="43"/>
        <v>0</v>
      </c>
      <c r="U937" s="94">
        <f t="shared" si="46"/>
        <v>-3</v>
      </c>
      <c r="V937" s="90" t="str">
        <f t="shared" si="45"/>
        <v/>
      </c>
      <c r="W937" s="94" t="str">
        <f t="shared" si="44"/>
        <v/>
      </c>
      <c r="X937" s="91"/>
      <c r="Z937" s="5"/>
      <c r="AA937"/>
      <c r="AC937" s="373"/>
      <c r="AD937" s="54">
        <v>0.64444444444465998</v>
      </c>
      <c r="AK937" s="307"/>
      <c r="AL937" s="5">
        <v>12</v>
      </c>
      <c r="AM937" s="5">
        <v>88</v>
      </c>
      <c r="AN937" s="5">
        <v>10</v>
      </c>
      <c r="AO937" s="5">
        <v>12</v>
      </c>
      <c r="AP937" s="5">
        <v>2.2000000000000002</v>
      </c>
      <c r="AQ937" s="5">
        <v>2.5</v>
      </c>
      <c r="AR937" s="5">
        <v>1028.4000000000001</v>
      </c>
      <c r="AS937" s="5">
        <v>4710</v>
      </c>
      <c r="AT937" s="5">
        <v>0</v>
      </c>
      <c r="AU937" s="5">
        <v>0</v>
      </c>
      <c r="AV937" s="5">
        <v>2.9</v>
      </c>
      <c r="AW937" s="5">
        <v>3.4</v>
      </c>
      <c r="AX937">
        <v>232</v>
      </c>
      <c r="AY937">
        <v>1088</v>
      </c>
      <c r="AZ937">
        <v>14.1</v>
      </c>
      <c r="BA937">
        <v>13.9</v>
      </c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1">
        <f t="shared" si="43"/>
        <v>0</v>
      </c>
      <c r="U938" s="94">
        <f t="shared" si="46"/>
        <v>-3</v>
      </c>
      <c r="V938" s="90" t="str">
        <f t="shared" si="45"/>
        <v/>
      </c>
      <c r="W938" s="94" t="str">
        <f t="shared" si="44"/>
        <v/>
      </c>
      <c r="X938" s="91"/>
      <c r="Z938" s="5"/>
      <c r="AA938"/>
      <c r="AC938" s="373"/>
      <c r="AD938" s="54">
        <v>0.64513888888910498</v>
      </c>
      <c r="AK938" s="307"/>
      <c r="AL938" s="5">
        <v>12</v>
      </c>
      <c r="AM938" s="5">
        <v>88</v>
      </c>
      <c r="AN938" s="5">
        <v>10</v>
      </c>
      <c r="AO938" s="5">
        <v>12</v>
      </c>
      <c r="AP938" s="5">
        <v>0</v>
      </c>
      <c r="AQ938" s="5">
        <v>0</v>
      </c>
      <c r="AR938" s="5">
        <v>1028.2</v>
      </c>
      <c r="AS938" s="5">
        <v>4680</v>
      </c>
      <c r="AT938" s="5">
        <v>0</v>
      </c>
      <c r="AU938" s="5">
        <v>0</v>
      </c>
      <c r="AV938" s="5">
        <v>2.9</v>
      </c>
      <c r="AW938" s="5">
        <v>3.4</v>
      </c>
      <c r="AX938">
        <v>232</v>
      </c>
      <c r="AY938">
        <v>1088</v>
      </c>
      <c r="AZ938">
        <v>14.1</v>
      </c>
      <c r="BA938">
        <v>13.9</v>
      </c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1">
        <f t="shared" si="43"/>
        <v>0</v>
      </c>
      <c r="U939" s="94">
        <f t="shared" si="46"/>
        <v>-3</v>
      </c>
      <c r="V939" s="90" t="str">
        <f t="shared" si="45"/>
        <v/>
      </c>
      <c r="W939" s="94" t="str">
        <f t="shared" si="44"/>
        <v/>
      </c>
      <c r="X939" s="91"/>
      <c r="Z939" s="5"/>
      <c r="AA939"/>
      <c r="AC939" s="373"/>
      <c r="AD939" s="54">
        <v>0.64583333333354997</v>
      </c>
      <c r="AK939" s="307"/>
      <c r="AL939" s="5">
        <v>12</v>
      </c>
      <c r="AM939" s="5">
        <v>88</v>
      </c>
      <c r="AN939" s="5">
        <v>10</v>
      </c>
      <c r="AO939" s="5">
        <v>12</v>
      </c>
      <c r="AP939" s="5">
        <v>1.8</v>
      </c>
      <c r="AQ939" s="5">
        <v>1.8</v>
      </c>
      <c r="AR939" s="5">
        <v>1028.2</v>
      </c>
      <c r="AS939" s="5">
        <v>4730</v>
      </c>
      <c r="AT939" s="5">
        <v>0</v>
      </c>
      <c r="AU939" s="5">
        <v>0</v>
      </c>
      <c r="AV939" s="5">
        <v>2.9</v>
      </c>
      <c r="AW939" s="5">
        <v>3.4</v>
      </c>
      <c r="AX939">
        <v>232</v>
      </c>
      <c r="AY939">
        <v>1088</v>
      </c>
      <c r="AZ939">
        <v>14.1</v>
      </c>
      <c r="BA939">
        <v>13.8</v>
      </c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1">
        <f t="shared" si="43"/>
        <v>0</v>
      </c>
      <c r="U940" s="94">
        <f t="shared" si="46"/>
        <v>-3</v>
      </c>
      <c r="V940" s="90" t="str">
        <f t="shared" si="45"/>
        <v/>
      </c>
      <c r="W940" s="94" t="str">
        <f t="shared" si="44"/>
        <v/>
      </c>
      <c r="X940" s="91"/>
      <c r="Z940" s="5"/>
      <c r="AA940"/>
      <c r="AC940" s="373"/>
      <c r="AD940" s="54">
        <v>0.64652777777799497</v>
      </c>
      <c r="AK940" s="307"/>
      <c r="AL940" s="5">
        <v>12</v>
      </c>
      <c r="AM940" s="5">
        <v>88</v>
      </c>
      <c r="AN940" s="5">
        <v>10</v>
      </c>
      <c r="AO940" s="5">
        <v>12</v>
      </c>
      <c r="AP940" s="5">
        <v>2.2000000000000002</v>
      </c>
      <c r="AQ940" s="5">
        <v>4</v>
      </c>
      <c r="AR940" s="5">
        <v>1028.3</v>
      </c>
      <c r="AS940" s="5">
        <v>4560</v>
      </c>
      <c r="AT940" s="5">
        <v>0</v>
      </c>
      <c r="AU940" s="5">
        <v>0</v>
      </c>
      <c r="AV940" s="5">
        <v>2.9</v>
      </c>
      <c r="AW940" s="5">
        <v>3.4</v>
      </c>
      <c r="AX940">
        <v>232</v>
      </c>
      <c r="AY940">
        <v>1088</v>
      </c>
      <c r="AZ940">
        <v>14.1</v>
      </c>
      <c r="BA940">
        <v>13.8</v>
      </c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1">
        <f t="shared" si="43"/>
        <v>0</v>
      </c>
      <c r="U941" s="94">
        <f t="shared" si="46"/>
        <v>-3</v>
      </c>
      <c r="V941" s="90" t="str">
        <f t="shared" si="45"/>
        <v/>
      </c>
      <c r="W941" s="94" t="str">
        <f t="shared" si="44"/>
        <v/>
      </c>
      <c r="X941" s="91"/>
      <c r="Z941" s="5"/>
      <c r="AA941"/>
      <c r="AC941" s="373"/>
      <c r="AD941" s="54">
        <v>0.64722222222243997</v>
      </c>
      <c r="AK941" s="307"/>
      <c r="AL941" s="5">
        <v>12</v>
      </c>
      <c r="AM941" s="5">
        <v>88</v>
      </c>
      <c r="AN941" s="5">
        <v>10</v>
      </c>
      <c r="AO941" s="5">
        <v>12</v>
      </c>
      <c r="AP941" s="5">
        <v>1.8</v>
      </c>
      <c r="AQ941" s="5">
        <v>2.9</v>
      </c>
      <c r="AR941" s="5">
        <v>1028.4000000000001</v>
      </c>
      <c r="AS941" s="5">
        <v>4290</v>
      </c>
      <c r="AT941" s="5">
        <v>0</v>
      </c>
      <c r="AU941" s="5">
        <v>0</v>
      </c>
      <c r="AV941" s="5">
        <v>2.9</v>
      </c>
      <c r="AW941" s="5">
        <v>3.4</v>
      </c>
      <c r="AX941">
        <v>232</v>
      </c>
      <c r="AY941">
        <v>1088</v>
      </c>
      <c r="AZ941">
        <v>14.1</v>
      </c>
      <c r="BA941">
        <v>13.8</v>
      </c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1">
        <f t="shared" si="43"/>
        <v>0</v>
      </c>
      <c r="U942" s="94">
        <f t="shared" si="46"/>
        <v>-3</v>
      </c>
      <c r="V942" s="90" t="str">
        <f t="shared" si="45"/>
        <v/>
      </c>
      <c r="W942" s="94" t="str">
        <f t="shared" si="44"/>
        <v/>
      </c>
      <c r="X942" s="91"/>
      <c r="Z942" s="5"/>
      <c r="AA942"/>
      <c r="AC942" s="373"/>
      <c r="AD942" s="54">
        <v>0.64791666666688497</v>
      </c>
      <c r="AK942" s="307"/>
      <c r="AL942" s="5">
        <v>12</v>
      </c>
      <c r="AM942" s="5">
        <v>88</v>
      </c>
      <c r="AN942" s="5">
        <v>10</v>
      </c>
      <c r="AO942" s="5">
        <v>12</v>
      </c>
      <c r="AP942" s="5">
        <v>2.2000000000000002</v>
      </c>
      <c r="AQ942" s="5">
        <v>2.5</v>
      </c>
      <c r="AR942" s="5">
        <v>1028.2</v>
      </c>
      <c r="AS942" s="5">
        <v>4250</v>
      </c>
      <c r="AT942" s="5">
        <v>0</v>
      </c>
      <c r="AU942" s="5">
        <v>0</v>
      </c>
      <c r="AV942" s="5">
        <v>2.9</v>
      </c>
      <c r="AW942" s="5">
        <v>3.4</v>
      </c>
      <c r="AX942">
        <v>232</v>
      </c>
      <c r="AY942">
        <v>1088</v>
      </c>
      <c r="AZ942">
        <v>14.1</v>
      </c>
      <c r="BA942">
        <v>13.8</v>
      </c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1">
        <f t="shared" si="43"/>
        <v>0</v>
      </c>
      <c r="U943" s="94">
        <f t="shared" si="46"/>
        <v>-3</v>
      </c>
      <c r="V943" s="90" t="str">
        <f t="shared" si="45"/>
        <v/>
      </c>
      <c r="W943" s="94" t="str">
        <f t="shared" si="44"/>
        <v/>
      </c>
      <c r="X943" s="91"/>
      <c r="Z943" s="5"/>
      <c r="AA943"/>
      <c r="AC943" s="373"/>
      <c r="AD943" s="54">
        <v>0.64861111111132996</v>
      </c>
      <c r="AK943" s="307"/>
      <c r="AL943" s="5">
        <v>12</v>
      </c>
      <c r="AM943" s="5">
        <v>88</v>
      </c>
      <c r="AN943" s="5">
        <v>10</v>
      </c>
      <c r="AO943" s="5">
        <v>12</v>
      </c>
      <c r="AP943" s="5">
        <v>0</v>
      </c>
      <c r="AQ943" s="5">
        <v>1.8</v>
      </c>
      <c r="AR943" s="5">
        <v>1028.5</v>
      </c>
      <c r="AS943" s="5">
        <v>4380</v>
      </c>
      <c r="AT943" s="5">
        <v>0</v>
      </c>
      <c r="AU943" s="5">
        <v>0</v>
      </c>
      <c r="AV943" s="5">
        <v>2.9</v>
      </c>
      <c r="AW943" s="5">
        <v>3.4</v>
      </c>
      <c r="AX943">
        <v>232</v>
      </c>
      <c r="AY943">
        <v>1088</v>
      </c>
      <c r="AZ943">
        <v>14.1</v>
      </c>
      <c r="BA943">
        <v>13.8</v>
      </c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1">
        <f t="shared" si="43"/>
        <v>0</v>
      </c>
      <c r="U944" s="94">
        <f t="shared" si="46"/>
        <v>-3</v>
      </c>
      <c r="V944" s="90" t="str">
        <f t="shared" si="45"/>
        <v/>
      </c>
      <c r="W944" s="94" t="str">
        <f t="shared" si="44"/>
        <v/>
      </c>
      <c r="X944" s="91"/>
      <c r="Z944" s="5"/>
      <c r="AA944"/>
      <c r="AC944" s="373"/>
      <c r="AD944" s="54">
        <v>0.64930555555577496</v>
      </c>
      <c r="AK944" s="307"/>
      <c r="AL944" s="5">
        <v>12</v>
      </c>
      <c r="AM944" s="5">
        <v>88</v>
      </c>
      <c r="AN944" s="5">
        <v>10</v>
      </c>
      <c r="AO944" s="5">
        <v>12</v>
      </c>
      <c r="AP944" s="5">
        <v>0</v>
      </c>
      <c r="AQ944" s="5">
        <v>0</v>
      </c>
      <c r="AR944" s="5">
        <v>1028.4000000000001</v>
      </c>
      <c r="AS944" s="5">
        <v>4440</v>
      </c>
      <c r="AT944" s="5">
        <v>0</v>
      </c>
      <c r="AU944" s="5">
        <v>0</v>
      </c>
      <c r="AV944" s="5">
        <v>2.9</v>
      </c>
      <c r="AW944" s="5">
        <v>3.4</v>
      </c>
      <c r="AX944">
        <v>232</v>
      </c>
      <c r="AY944">
        <v>1088</v>
      </c>
      <c r="AZ944">
        <v>14</v>
      </c>
      <c r="BA944">
        <v>13.8</v>
      </c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1">
        <f t="shared" si="43"/>
        <v>0</v>
      </c>
      <c r="U945" s="94">
        <f t="shared" si="46"/>
        <v>-3</v>
      </c>
      <c r="V945" s="90" t="str">
        <f t="shared" si="45"/>
        <v/>
      </c>
      <c r="W945" s="94" t="str">
        <f t="shared" si="44"/>
        <v/>
      </c>
      <c r="X945" s="91"/>
      <c r="Z945" s="5"/>
      <c r="AA945"/>
      <c r="AC945" s="373"/>
      <c r="AD945" s="54">
        <v>0.65000000000021996</v>
      </c>
      <c r="AK945" s="307"/>
      <c r="AL945" s="5">
        <v>12</v>
      </c>
      <c r="AM945" s="5">
        <v>88</v>
      </c>
      <c r="AN945" s="5">
        <v>10</v>
      </c>
      <c r="AO945" s="5">
        <v>12</v>
      </c>
      <c r="AP945" s="5">
        <v>0</v>
      </c>
      <c r="AQ945" s="5">
        <v>0</v>
      </c>
      <c r="AR945" s="5">
        <v>1028.5999999999999</v>
      </c>
      <c r="AS945" s="5">
        <v>4530</v>
      </c>
      <c r="AT945" s="5">
        <v>0</v>
      </c>
      <c r="AU945" s="5">
        <v>0</v>
      </c>
      <c r="AV945" s="5">
        <v>2.9</v>
      </c>
      <c r="AW945" s="5">
        <v>3.4</v>
      </c>
      <c r="AX945">
        <v>232</v>
      </c>
      <c r="AY945">
        <v>1088</v>
      </c>
      <c r="AZ945">
        <v>14</v>
      </c>
      <c r="BA945">
        <v>13.8</v>
      </c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1">
        <f t="shared" ref="T946:T1009" si="47">MAX($P946,$Q946)</f>
        <v>0</v>
      </c>
      <c r="U946" s="94">
        <f t="shared" si="46"/>
        <v>-3</v>
      </c>
      <c r="V946" s="90" t="str">
        <f t="shared" si="45"/>
        <v/>
      </c>
      <c r="W946" s="94" t="str">
        <f t="shared" ref="W946:W1009" si="48">IF($T946&gt;$B946+2,1,"")</f>
        <v/>
      </c>
      <c r="X946" s="91"/>
      <c r="Z946" s="5"/>
      <c r="AA946"/>
      <c r="AC946" s="373"/>
      <c r="AD946" s="54">
        <v>0.65069444444466495</v>
      </c>
      <c r="AK946" s="307"/>
      <c r="AL946" s="5">
        <v>12</v>
      </c>
      <c r="AM946" s="5">
        <v>88</v>
      </c>
      <c r="AN946" s="5">
        <v>10</v>
      </c>
      <c r="AO946" s="5">
        <v>12</v>
      </c>
      <c r="AP946" s="5">
        <v>2.2000000000000002</v>
      </c>
      <c r="AQ946" s="5">
        <v>2.2000000000000002</v>
      </c>
      <c r="AR946" s="5">
        <v>1028.4000000000001</v>
      </c>
      <c r="AS946" s="5">
        <v>4460</v>
      </c>
      <c r="AT946" s="5">
        <v>0</v>
      </c>
      <c r="AU946" s="5">
        <v>0</v>
      </c>
      <c r="AV946" s="5">
        <v>2.9</v>
      </c>
      <c r="AW946" s="5">
        <v>3.4</v>
      </c>
      <c r="AX946">
        <v>232</v>
      </c>
      <c r="AY946">
        <v>1088</v>
      </c>
      <c r="AZ946">
        <v>14</v>
      </c>
      <c r="BA946">
        <v>13.8</v>
      </c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1">
        <f t="shared" si="47"/>
        <v>0</v>
      </c>
      <c r="U947" s="94">
        <f t="shared" si="46"/>
        <v>-3</v>
      </c>
      <c r="V947" s="90" t="str">
        <f t="shared" si="45"/>
        <v/>
      </c>
      <c r="W947" s="94" t="str">
        <f t="shared" si="48"/>
        <v/>
      </c>
      <c r="X947" s="91"/>
      <c r="Z947" s="5"/>
      <c r="AA947"/>
      <c r="AC947" s="373"/>
      <c r="AD947" s="54">
        <v>0.65138888888910995</v>
      </c>
      <c r="AK947" s="307"/>
      <c r="AL947" s="5">
        <v>12</v>
      </c>
      <c r="AM947" s="5">
        <v>88</v>
      </c>
      <c r="AN947" s="5">
        <v>10</v>
      </c>
      <c r="AO947" s="5">
        <v>12</v>
      </c>
      <c r="AP947" s="5">
        <v>4</v>
      </c>
      <c r="AQ947" s="5">
        <v>4.3</v>
      </c>
      <c r="AR947" s="5">
        <v>1028.4000000000001</v>
      </c>
      <c r="AS947" s="5">
        <v>4310</v>
      </c>
      <c r="AT947" s="5">
        <v>0</v>
      </c>
      <c r="AU947" s="5">
        <v>0</v>
      </c>
      <c r="AV947" s="5">
        <v>2.9</v>
      </c>
      <c r="AW947" s="5">
        <v>3.4</v>
      </c>
      <c r="AX947">
        <v>232</v>
      </c>
      <c r="AY947">
        <v>1088</v>
      </c>
      <c r="AZ947">
        <v>14</v>
      </c>
      <c r="BA947">
        <v>13.8</v>
      </c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1">
        <f t="shared" si="47"/>
        <v>0</v>
      </c>
      <c r="U948" s="94">
        <f t="shared" si="46"/>
        <v>-3</v>
      </c>
      <c r="V948" s="90" t="str">
        <f t="shared" si="45"/>
        <v/>
      </c>
      <c r="W948" s="94" t="str">
        <f t="shared" si="48"/>
        <v/>
      </c>
      <c r="X948" s="91"/>
      <c r="Z948" s="5"/>
      <c r="AA948"/>
      <c r="AC948" s="373"/>
      <c r="AD948" s="54">
        <v>0.65208333333355495</v>
      </c>
      <c r="AK948" s="307"/>
      <c r="AL948" s="5">
        <v>11.9</v>
      </c>
      <c r="AM948" s="5">
        <v>88</v>
      </c>
      <c r="AN948" s="5">
        <v>9.9</v>
      </c>
      <c r="AO948" s="5">
        <v>11.9</v>
      </c>
      <c r="AP948" s="5">
        <v>2.2000000000000002</v>
      </c>
      <c r="AQ948" s="5">
        <v>2.9</v>
      </c>
      <c r="AR948" s="5">
        <v>1028.5</v>
      </c>
      <c r="AS948" s="5">
        <v>4100</v>
      </c>
      <c r="AT948" s="5">
        <v>0</v>
      </c>
      <c r="AU948" s="5">
        <v>0</v>
      </c>
      <c r="AV948" s="5">
        <v>2.9</v>
      </c>
      <c r="AW948" s="5">
        <v>3.4</v>
      </c>
      <c r="AX948">
        <v>232</v>
      </c>
      <c r="AY948">
        <v>1088</v>
      </c>
      <c r="AZ948">
        <v>14</v>
      </c>
      <c r="BA948">
        <v>13.8</v>
      </c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1">
        <f t="shared" si="47"/>
        <v>0</v>
      </c>
      <c r="U949" s="94">
        <f t="shared" si="46"/>
        <v>-3</v>
      </c>
      <c r="V949" s="90" t="str">
        <f t="shared" si="45"/>
        <v/>
      </c>
      <c r="W949" s="94" t="str">
        <f t="shared" si="48"/>
        <v/>
      </c>
      <c r="X949" s="91"/>
      <c r="Z949" s="5"/>
      <c r="AA949"/>
      <c r="AC949" s="373"/>
      <c r="AD949" s="54">
        <v>0.65277777777799995</v>
      </c>
      <c r="AK949" s="307"/>
      <c r="AL949" s="5">
        <v>11.9</v>
      </c>
      <c r="AM949" s="5">
        <v>88</v>
      </c>
      <c r="AN949" s="5">
        <v>9.9</v>
      </c>
      <c r="AO949" s="5">
        <v>11.9</v>
      </c>
      <c r="AP949" s="5">
        <v>0</v>
      </c>
      <c r="AQ949" s="5">
        <v>1.8</v>
      </c>
      <c r="AR949" s="5">
        <v>1028.4000000000001</v>
      </c>
      <c r="AS949" s="5">
        <v>4060</v>
      </c>
      <c r="AT949" s="5">
        <v>0</v>
      </c>
      <c r="AU949" s="5">
        <v>0</v>
      </c>
      <c r="AV949" s="5">
        <v>2.9</v>
      </c>
      <c r="AW949" s="5">
        <v>3.4</v>
      </c>
      <c r="AX949">
        <v>232</v>
      </c>
      <c r="AY949">
        <v>1088</v>
      </c>
      <c r="AZ949">
        <v>14</v>
      </c>
      <c r="BA949">
        <v>13.8</v>
      </c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1">
        <f t="shared" si="47"/>
        <v>0</v>
      </c>
      <c r="U950" s="94">
        <f t="shared" si="46"/>
        <v>-3</v>
      </c>
      <c r="V950" s="90" t="str">
        <f t="shared" si="45"/>
        <v/>
      </c>
      <c r="W950" s="94" t="str">
        <f t="shared" si="48"/>
        <v/>
      </c>
      <c r="X950" s="91"/>
      <c r="Z950" s="5"/>
      <c r="AA950"/>
      <c r="AC950" s="373"/>
      <c r="AD950" s="54">
        <v>0.65347222222244505</v>
      </c>
      <c r="AK950" s="307"/>
      <c r="AL950" s="5">
        <v>11.9</v>
      </c>
      <c r="AM950" s="5">
        <v>88</v>
      </c>
      <c r="AN950" s="5">
        <v>9.9</v>
      </c>
      <c r="AO950" s="5">
        <v>11.9</v>
      </c>
      <c r="AP950" s="5">
        <v>0</v>
      </c>
      <c r="AQ950" s="5">
        <v>2.2000000000000002</v>
      </c>
      <c r="AR950" s="5">
        <v>1028.5</v>
      </c>
      <c r="AS950" s="5">
        <v>4010</v>
      </c>
      <c r="AT950" s="5">
        <v>0</v>
      </c>
      <c r="AU950" s="5">
        <v>0</v>
      </c>
      <c r="AV950" s="5">
        <v>2.9</v>
      </c>
      <c r="AW950" s="5">
        <v>3.4</v>
      </c>
      <c r="AX950">
        <v>232</v>
      </c>
      <c r="AY950">
        <v>1088</v>
      </c>
      <c r="AZ950">
        <v>14</v>
      </c>
      <c r="BA950">
        <v>13.8</v>
      </c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1">
        <f t="shared" si="47"/>
        <v>0</v>
      </c>
      <c r="U951" s="94">
        <f t="shared" si="46"/>
        <v>-3</v>
      </c>
      <c r="V951" s="90" t="str">
        <f t="shared" si="45"/>
        <v/>
      </c>
      <c r="W951" s="94" t="str">
        <f t="shared" si="48"/>
        <v/>
      </c>
      <c r="X951" s="91"/>
      <c r="Z951" s="5"/>
      <c r="AA951"/>
      <c r="AC951" s="373"/>
      <c r="AD951" s="54">
        <v>0.65416666666689005</v>
      </c>
      <c r="AK951" s="307"/>
      <c r="AL951" s="5">
        <v>12</v>
      </c>
      <c r="AM951" s="5">
        <v>88</v>
      </c>
      <c r="AN951" s="5">
        <v>10</v>
      </c>
      <c r="AO951" s="5">
        <v>12</v>
      </c>
      <c r="AP951" s="5">
        <v>0</v>
      </c>
      <c r="AQ951" s="5">
        <v>0</v>
      </c>
      <c r="AR951" s="5">
        <v>1028.7</v>
      </c>
      <c r="AS951" s="5">
        <v>3920</v>
      </c>
      <c r="AT951" s="5">
        <v>0</v>
      </c>
      <c r="AU951" s="5">
        <v>0</v>
      </c>
      <c r="AV951" s="5">
        <v>2.9</v>
      </c>
      <c r="AW951" s="5">
        <v>3.4</v>
      </c>
      <c r="AX951">
        <v>232</v>
      </c>
      <c r="AY951">
        <v>1088</v>
      </c>
      <c r="AZ951">
        <v>13.9</v>
      </c>
      <c r="BA951">
        <v>13.7</v>
      </c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1">
        <f t="shared" si="47"/>
        <v>0</v>
      </c>
      <c r="U952" s="94">
        <f t="shared" si="46"/>
        <v>-3</v>
      </c>
      <c r="V952" s="90" t="str">
        <f t="shared" si="45"/>
        <v/>
      </c>
      <c r="W952" s="94" t="str">
        <f t="shared" si="48"/>
        <v/>
      </c>
      <c r="X952" s="91"/>
      <c r="Z952" s="5"/>
      <c r="AA952"/>
      <c r="AC952" s="373"/>
      <c r="AD952" s="54">
        <v>0.65486111111133505</v>
      </c>
      <c r="AK952" s="307"/>
      <c r="AL952" s="5">
        <v>12</v>
      </c>
      <c r="AM952" s="5">
        <v>88</v>
      </c>
      <c r="AN952" s="5">
        <v>10</v>
      </c>
      <c r="AO952" s="5">
        <v>12</v>
      </c>
      <c r="AP952" s="5">
        <v>2.9</v>
      </c>
      <c r="AQ952" s="5">
        <v>3.2</v>
      </c>
      <c r="AR952" s="5">
        <v>1028.5</v>
      </c>
      <c r="AS952" s="5">
        <v>3770</v>
      </c>
      <c r="AT952" s="5">
        <v>0</v>
      </c>
      <c r="AU952" s="5">
        <v>0</v>
      </c>
      <c r="AV952" s="5">
        <v>2.9</v>
      </c>
      <c r="AW952" s="5">
        <v>3.4</v>
      </c>
      <c r="AX952">
        <v>232</v>
      </c>
      <c r="AY952">
        <v>1088</v>
      </c>
      <c r="AZ952">
        <v>14</v>
      </c>
      <c r="BA952">
        <v>13.8</v>
      </c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1">
        <f t="shared" si="47"/>
        <v>0</v>
      </c>
      <c r="U953" s="94">
        <f t="shared" si="46"/>
        <v>-3</v>
      </c>
      <c r="V953" s="90" t="str">
        <f t="shared" si="45"/>
        <v/>
      </c>
      <c r="W953" s="94" t="str">
        <f t="shared" si="48"/>
        <v/>
      </c>
      <c r="X953" s="91"/>
      <c r="Z953" s="5"/>
      <c r="AA953"/>
      <c r="AC953" s="373"/>
      <c r="AD953" s="54">
        <v>0.65555555555578005</v>
      </c>
      <c r="AK953" s="307"/>
      <c r="AL953" s="5">
        <v>12</v>
      </c>
      <c r="AM953" s="5">
        <v>88</v>
      </c>
      <c r="AN953" s="5">
        <v>10</v>
      </c>
      <c r="AO953" s="5">
        <v>12</v>
      </c>
      <c r="AP953" s="5">
        <v>1.8</v>
      </c>
      <c r="AQ953" s="5">
        <v>2.2000000000000002</v>
      </c>
      <c r="AR953" s="5">
        <v>1028.5999999999999</v>
      </c>
      <c r="AS953" s="5">
        <v>3610</v>
      </c>
      <c r="AT953" s="5">
        <v>0</v>
      </c>
      <c r="AU953" s="5">
        <v>0</v>
      </c>
      <c r="AV953" s="5">
        <v>2.9</v>
      </c>
      <c r="AW953" s="5">
        <v>3.4</v>
      </c>
      <c r="AX953">
        <v>232</v>
      </c>
      <c r="AY953">
        <v>1088</v>
      </c>
      <c r="AZ953">
        <v>14</v>
      </c>
      <c r="BA953">
        <v>13.7</v>
      </c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1">
        <f t="shared" si="47"/>
        <v>0</v>
      </c>
      <c r="U954" s="94">
        <f t="shared" si="46"/>
        <v>-3</v>
      </c>
      <c r="V954" s="90" t="str">
        <f t="shared" si="45"/>
        <v/>
      </c>
      <c r="W954" s="94" t="str">
        <f t="shared" si="48"/>
        <v/>
      </c>
      <c r="X954" s="91"/>
      <c r="Z954" s="5"/>
      <c r="AA954"/>
      <c r="AC954" s="373"/>
      <c r="AD954" s="54">
        <v>0.65625000000022504</v>
      </c>
      <c r="AK954" s="307"/>
      <c r="AL954" s="5">
        <v>12</v>
      </c>
      <c r="AM954" s="5">
        <v>88</v>
      </c>
      <c r="AN954" s="5">
        <v>10</v>
      </c>
      <c r="AO954" s="5">
        <v>12</v>
      </c>
      <c r="AP954" s="5">
        <v>1.8</v>
      </c>
      <c r="AQ954" s="5">
        <v>2.5</v>
      </c>
      <c r="AR954" s="5">
        <v>1028.5999999999999</v>
      </c>
      <c r="AS954" s="5">
        <v>3460</v>
      </c>
      <c r="AT954" s="5">
        <v>0</v>
      </c>
      <c r="AU954" s="5">
        <v>0</v>
      </c>
      <c r="AV954" s="5">
        <v>2.9</v>
      </c>
      <c r="AW954" s="5">
        <v>3.4</v>
      </c>
      <c r="AX954">
        <v>232</v>
      </c>
      <c r="AY954">
        <v>1088</v>
      </c>
      <c r="AZ954">
        <v>14</v>
      </c>
      <c r="BA954">
        <v>13.7</v>
      </c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1">
        <f t="shared" si="47"/>
        <v>0</v>
      </c>
      <c r="U955" s="94">
        <f t="shared" si="46"/>
        <v>-3</v>
      </c>
      <c r="V955" s="90" t="str">
        <f t="shared" si="45"/>
        <v/>
      </c>
      <c r="W955" s="94" t="str">
        <f t="shared" si="48"/>
        <v/>
      </c>
      <c r="X955" s="91"/>
      <c r="Z955" s="5"/>
      <c r="AA955"/>
      <c r="AC955" s="373"/>
      <c r="AD955" s="54">
        <v>0.65694444444467004</v>
      </c>
      <c r="AK955" s="307"/>
      <c r="AL955" s="5">
        <v>12</v>
      </c>
      <c r="AM955" s="5">
        <v>88</v>
      </c>
      <c r="AN955" s="5">
        <v>10</v>
      </c>
      <c r="AO955" s="5">
        <v>12</v>
      </c>
      <c r="AP955" s="5">
        <v>2.5</v>
      </c>
      <c r="AQ955" s="5">
        <v>4.3</v>
      </c>
      <c r="AR955" s="5">
        <v>1028.9000000000001</v>
      </c>
      <c r="AS955" s="5">
        <v>3340</v>
      </c>
      <c r="AT955" s="5">
        <v>0</v>
      </c>
      <c r="AU955" s="5">
        <v>0</v>
      </c>
      <c r="AV955" s="5">
        <v>2.9</v>
      </c>
      <c r="AW955" s="5">
        <v>3.4</v>
      </c>
      <c r="AX955">
        <v>232</v>
      </c>
      <c r="AY955">
        <v>1088</v>
      </c>
      <c r="AZ955">
        <v>13.9</v>
      </c>
      <c r="BA955">
        <v>13.7</v>
      </c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1">
        <f t="shared" si="47"/>
        <v>0</v>
      </c>
      <c r="U956" s="94">
        <f t="shared" si="46"/>
        <v>-3</v>
      </c>
      <c r="V956" s="90" t="str">
        <f t="shared" si="45"/>
        <v/>
      </c>
      <c r="W956" s="94" t="str">
        <f t="shared" si="48"/>
        <v/>
      </c>
      <c r="X956" s="91"/>
      <c r="Z956" s="5"/>
      <c r="AA956"/>
      <c r="AC956" s="373"/>
      <c r="AD956" s="54">
        <v>0.65763888888911504</v>
      </c>
      <c r="AK956" s="307"/>
      <c r="AL956" s="5">
        <v>11.9</v>
      </c>
      <c r="AM956" s="5">
        <v>88</v>
      </c>
      <c r="AN956" s="5">
        <v>9.9</v>
      </c>
      <c r="AO956" s="5">
        <v>11.9</v>
      </c>
      <c r="AP956" s="5">
        <v>1.8</v>
      </c>
      <c r="AQ956" s="5">
        <v>2.9</v>
      </c>
      <c r="AR956" s="5">
        <v>1028.5999999999999</v>
      </c>
      <c r="AS956" s="5">
        <v>3240</v>
      </c>
      <c r="AT956" s="5">
        <v>0</v>
      </c>
      <c r="AU956" s="5">
        <v>0</v>
      </c>
      <c r="AV956" s="5">
        <v>2.9</v>
      </c>
      <c r="AW956" s="5">
        <v>3.4</v>
      </c>
      <c r="AX956">
        <v>232</v>
      </c>
      <c r="AY956">
        <v>1088</v>
      </c>
      <c r="AZ956">
        <v>13.9</v>
      </c>
      <c r="BA956">
        <v>13.7</v>
      </c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1">
        <f t="shared" si="47"/>
        <v>0</v>
      </c>
      <c r="U957" s="94">
        <f t="shared" si="46"/>
        <v>-3</v>
      </c>
      <c r="V957" s="90" t="str">
        <f t="shared" si="45"/>
        <v/>
      </c>
      <c r="W957" s="94" t="str">
        <f t="shared" si="48"/>
        <v/>
      </c>
      <c r="X957" s="91"/>
      <c r="Z957" s="5"/>
      <c r="AA957"/>
      <c r="AC957" s="373"/>
      <c r="AD957" s="54">
        <v>0.65833333333356003</v>
      </c>
      <c r="AK957" s="307"/>
      <c r="AL957" s="5">
        <v>12</v>
      </c>
      <c r="AM957" s="5">
        <v>88</v>
      </c>
      <c r="AN957" s="5">
        <v>10</v>
      </c>
      <c r="AO957" s="5">
        <v>12</v>
      </c>
      <c r="AP957" s="5">
        <v>0</v>
      </c>
      <c r="AQ957" s="5">
        <v>0</v>
      </c>
      <c r="AR957" s="5">
        <v>1028.5999999999999</v>
      </c>
      <c r="AS957" s="5">
        <v>3130</v>
      </c>
      <c r="AT957" s="5">
        <v>0</v>
      </c>
      <c r="AU957" s="5">
        <v>0</v>
      </c>
      <c r="AV957" s="5">
        <v>2.9</v>
      </c>
      <c r="AW957" s="5">
        <v>3.4</v>
      </c>
      <c r="AX957">
        <v>232</v>
      </c>
      <c r="AY957">
        <v>1088</v>
      </c>
      <c r="AZ957">
        <v>13.9</v>
      </c>
      <c r="BA957">
        <v>13.7</v>
      </c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1">
        <f t="shared" si="47"/>
        <v>0</v>
      </c>
      <c r="U958" s="94">
        <f t="shared" si="46"/>
        <v>-3</v>
      </c>
      <c r="V958" s="90" t="str">
        <f t="shared" si="45"/>
        <v/>
      </c>
      <c r="W958" s="94" t="str">
        <f t="shared" si="48"/>
        <v/>
      </c>
      <c r="X958" s="91"/>
      <c r="Z958" s="5"/>
      <c r="AA958"/>
      <c r="AC958" s="373"/>
      <c r="AD958" s="54">
        <v>0.65902777777800503</v>
      </c>
      <c r="AK958" s="307"/>
      <c r="AL958" s="5">
        <v>12</v>
      </c>
      <c r="AM958" s="5">
        <v>88</v>
      </c>
      <c r="AN958" s="5">
        <v>10</v>
      </c>
      <c r="AO958" s="5">
        <v>12</v>
      </c>
      <c r="AP958" s="5">
        <v>0</v>
      </c>
      <c r="AQ958" s="5">
        <v>0</v>
      </c>
      <c r="AR958" s="5">
        <v>1028.5999999999999</v>
      </c>
      <c r="AS958" s="5">
        <v>2990</v>
      </c>
      <c r="AT958" s="5">
        <v>0</v>
      </c>
      <c r="AU958" s="5">
        <v>0</v>
      </c>
      <c r="AV958" s="5">
        <v>2.9</v>
      </c>
      <c r="AW958" s="5">
        <v>3.4</v>
      </c>
      <c r="AX958">
        <v>232</v>
      </c>
      <c r="AY958">
        <v>1088</v>
      </c>
      <c r="AZ958">
        <v>13.8</v>
      </c>
      <c r="BA958">
        <v>13.7</v>
      </c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1">
        <f t="shared" si="47"/>
        <v>0</v>
      </c>
      <c r="U959" s="94">
        <f t="shared" si="46"/>
        <v>-3</v>
      </c>
      <c r="V959" s="90" t="str">
        <f t="shared" si="45"/>
        <v/>
      </c>
      <c r="W959" s="94" t="str">
        <f t="shared" si="48"/>
        <v/>
      </c>
      <c r="X959" s="91"/>
      <c r="Z959" s="5"/>
      <c r="AA959"/>
      <c r="AC959" s="373"/>
      <c r="AD959" s="54">
        <v>0.65972222222245003</v>
      </c>
      <c r="AK959" s="307"/>
      <c r="AL959" s="5">
        <v>12</v>
      </c>
      <c r="AM959" s="5">
        <v>88</v>
      </c>
      <c r="AN959" s="5">
        <v>10</v>
      </c>
      <c r="AO959" s="5">
        <v>12</v>
      </c>
      <c r="AP959" s="5">
        <v>0</v>
      </c>
      <c r="AQ959" s="5">
        <v>0</v>
      </c>
      <c r="AR959" s="5">
        <v>1028.7</v>
      </c>
      <c r="AS959" s="5">
        <v>2870</v>
      </c>
      <c r="AT959" s="5">
        <v>0</v>
      </c>
      <c r="AU959" s="5">
        <v>0</v>
      </c>
      <c r="AV959" s="5">
        <v>2.9</v>
      </c>
      <c r="AW959" s="5">
        <v>3.4</v>
      </c>
      <c r="AX959">
        <v>232</v>
      </c>
      <c r="AY959">
        <v>1088</v>
      </c>
      <c r="AZ959">
        <v>13.8</v>
      </c>
      <c r="BA959">
        <v>13.7</v>
      </c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1">
        <f t="shared" si="47"/>
        <v>0</v>
      </c>
      <c r="U960" s="94">
        <f t="shared" si="46"/>
        <v>-3</v>
      </c>
      <c r="V960" s="90" t="str">
        <f t="shared" si="45"/>
        <v/>
      </c>
      <c r="W960" s="94" t="str">
        <f t="shared" si="48"/>
        <v/>
      </c>
      <c r="X960" s="91"/>
      <c r="Z960" s="5"/>
      <c r="AA960"/>
      <c r="AC960" s="373"/>
      <c r="AD960" s="54">
        <v>0.66041666666689502</v>
      </c>
      <c r="AK960" s="307"/>
      <c r="AL960" s="5">
        <v>12</v>
      </c>
      <c r="AM960" s="5">
        <v>88</v>
      </c>
      <c r="AN960" s="5">
        <v>10</v>
      </c>
      <c r="AO960" s="5">
        <v>12</v>
      </c>
      <c r="AP960" s="5">
        <v>3.2</v>
      </c>
      <c r="AQ960" s="5">
        <v>3.2</v>
      </c>
      <c r="AR960" s="5">
        <v>1028.7</v>
      </c>
      <c r="AS960" s="5">
        <v>2810</v>
      </c>
      <c r="AT960" s="5">
        <v>0</v>
      </c>
      <c r="AU960" s="5">
        <v>0</v>
      </c>
      <c r="AV960" s="5">
        <v>2.9</v>
      </c>
      <c r="AW960" s="5">
        <v>3.4</v>
      </c>
      <c r="AX960">
        <v>232</v>
      </c>
      <c r="AY960">
        <v>1088</v>
      </c>
      <c r="AZ960">
        <v>13.8</v>
      </c>
      <c r="BA960">
        <v>13.7</v>
      </c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1">
        <f t="shared" si="47"/>
        <v>0</v>
      </c>
      <c r="U961" s="94">
        <f t="shared" si="46"/>
        <v>-3</v>
      </c>
      <c r="V961" s="90" t="str">
        <f t="shared" si="45"/>
        <v/>
      </c>
      <c r="W961" s="94" t="str">
        <f t="shared" si="48"/>
        <v/>
      </c>
      <c r="X961" s="91"/>
      <c r="Z961" s="5"/>
      <c r="AA961"/>
      <c r="AC961" s="373"/>
      <c r="AD961" s="54">
        <v>0.66111111111134002</v>
      </c>
      <c r="AK961" s="307"/>
      <c r="AL961" s="5">
        <v>11.9</v>
      </c>
      <c r="AM961" s="5">
        <v>88</v>
      </c>
      <c r="AN961" s="5">
        <v>9.9</v>
      </c>
      <c r="AO961" s="5">
        <v>11.9</v>
      </c>
      <c r="AP961" s="5">
        <v>0</v>
      </c>
      <c r="AQ961" s="5">
        <v>0</v>
      </c>
      <c r="AR961" s="5">
        <v>1028.5</v>
      </c>
      <c r="AS961" s="5">
        <v>2850</v>
      </c>
      <c r="AT961" s="5">
        <v>0</v>
      </c>
      <c r="AU961" s="5">
        <v>0</v>
      </c>
      <c r="AV961" s="5">
        <v>2.9</v>
      </c>
      <c r="AW961" s="5">
        <v>3.4</v>
      </c>
      <c r="AX961">
        <v>232</v>
      </c>
      <c r="AY961">
        <v>1088</v>
      </c>
      <c r="AZ961">
        <v>13.8</v>
      </c>
      <c r="BA961">
        <v>13.6</v>
      </c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1">
        <f t="shared" si="47"/>
        <v>0</v>
      </c>
      <c r="U962" s="94">
        <f t="shared" si="46"/>
        <v>-3</v>
      </c>
      <c r="V962" s="90" t="str">
        <f t="shared" si="45"/>
        <v/>
      </c>
      <c r="W962" s="94" t="str">
        <f t="shared" si="48"/>
        <v/>
      </c>
      <c r="X962" s="91"/>
      <c r="Z962" s="5"/>
      <c r="AA962"/>
      <c r="AC962" s="373"/>
      <c r="AD962" s="54">
        <v>0.66180555555578502</v>
      </c>
      <c r="AK962" s="307"/>
      <c r="AL962" s="5">
        <v>12</v>
      </c>
      <c r="AM962" s="5">
        <v>88</v>
      </c>
      <c r="AN962" s="5">
        <v>10</v>
      </c>
      <c r="AO962" s="5">
        <v>12</v>
      </c>
      <c r="AP962" s="5">
        <v>1.8</v>
      </c>
      <c r="AQ962" s="5">
        <v>2.5</v>
      </c>
      <c r="AR962" s="5">
        <v>1028.5999999999999</v>
      </c>
      <c r="AS962" s="5">
        <v>2950</v>
      </c>
      <c r="AT962" s="5">
        <v>0</v>
      </c>
      <c r="AU962" s="5">
        <v>0</v>
      </c>
      <c r="AV962" s="5">
        <v>2.9</v>
      </c>
      <c r="AW962" s="5">
        <v>3.4</v>
      </c>
      <c r="AX962">
        <v>232</v>
      </c>
      <c r="AY962">
        <v>1088</v>
      </c>
      <c r="AZ962">
        <v>13.8</v>
      </c>
      <c r="BA962">
        <v>13.6</v>
      </c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1">
        <f t="shared" si="47"/>
        <v>0</v>
      </c>
      <c r="U963" s="94">
        <f t="shared" si="46"/>
        <v>-3</v>
      </c>
      <c r="V963" s="90" t="str">
        <f t="shared" si="45"/>
        <v/>
      </c>
      <c r="W963" s="94" t="str">
        <f t="shared" si="48"/>
        <v/>
      </c>
      <c r="X963" s="91"/>
      <c r="Z963" s="5"/>
      <c r="AA963"/>
      <c r="AC963" s="373"/>
      <c r="AD963" s="54">
        <v>0.66250000000023002</v>
      </c>
      <c r="AK963" s="307"/>
      <c r="AL963" s="5">
        <v>12</v>
      </c>
      <c r="AM963" s="5">
        <v>88</v>
      </c>
      <c r="AN963" s="5">
        <v>10</v>
      </c>
      <c r="AO963" s="5">
        <v>12</v>
      </c>
      <c r="AP963" s="5">
        <v>0</v>
      </c>
      <c r="AQ963" s="5">
        <v>2.2000000000000002</v>
      </c>
      <c r="AR963" s="5">
        <v>1028.5999999999999</v>
      </c>
      <c r="AS963" s="5">
        <v>2930</v>
      </c>
      <c r="AT963" s="5">
        <v>0</v>
      </c>
      <c r="AU963" s="5">
        <v>0</v>
      </c>
      <c r="AV963" s="5">
        <v>2.9</v>
      </c>
      <c r="AW963" s="5">
        <v>3.4</v>
      </c>
      <c r="AX963">
        <v>232</v>
      </c>
      <c r="AY963">
        <v>1088</v>
      </c>
      <c r="AZ963">
        <v>13.7</v>
      </c>
      <c r="BA963">
        <v>13.6</v>
      </c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1">
        <f t="shared" si="47"/>
        <v>0</v>
      </c>
      <c r="U964" s="94">
        <f t="shared" si="46"/>
        <v>-3</v>
      </c>
      <c r="V964" s="90" t="str">
        <f t="shared" si="45"/>
        <v/>
      </c>
      <c r="W964" s="94" t="str">
        <f t="shared" si="48"/>
        <v/>
      </c>
      <c r="X964" s="91"/>
      <c r="Z964" s="5"/>
      <c r="AA964"/>
      <c r="AC964" s="373"/>
      <c r="AD964" s="54">
        <v>0.66319444444467501</v>
      </c>
      <c r="AK964" s="307"/>
      <c r="AL964" s="5">
        <v>12</v>
      </c>
      <c r="AM964" s="5">
        <v>88</v>
      </c>
      <c r="AN964" s="5">
        <v>10</v>
      </c>
      <c r="AO964" s="5">
        <v>12</v>
      </c>
      <c r="AP964" s="5">
        <v>0</v>
      </c>
      <c r="AQ964" s="5">
        <v>0</v>
      </c>
      <c r="AR964" s="5">
        <v>1028.7</v>
      </c>
      <c r="AS964" s="5">
        <v>2790</v>
      </c>
      <c r="AT964" s="5">
        <v>0</v>
      </c>
      <c r="AU964" s="5">
        <v>0</v>
      </c>
      <c r="AV964" s="5">
        <v>2.9</v>
      </c>
      <c r="AW964" s="5">
        <v>3.4</v>
      </c>
      <c r="AX964">
        <v>232</v>
      </c>
      <c r="AY964">
        <v>1088</v>
      </c>
      <c r="AZ964">
        <v>13.7</v>
      </c>
      <c r="BA964">
        <v>13.6</v>
      </c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1">
        <f t="shared" si="47"/>
        <v>0</v>
      </c>
      <c r="U965" s="94">
        <f t="shared" si="46"/>
        <v>-3</v>
      </c>
      <c r="V965" s="90" t="str">
        <f t="shared" si="45"/>
        <v/>
      </c>
      <c r="W965" s="94" t="str">
        <f t="shared" si="48"/>
        <v/>
      </c>
      <c r="X965" s="91"/>
      <c r="Z965" s="5"/>
      <c r="AA965"/>
      <c r="AC965" s="373"/>
      <c r="AD965" s="54">
        <v>0.66388888888912001</v>
      </c>
      <c r="AK965" s="307"/>
      <c r="AL965" s="5">
        <v>12</v>
      </c>
      <c r="AM965" s="5">
        <v>88</v>
      </c>
      <c r="AN965" s="5">
        <v>10</v>
      </c>
      <c r="AO965" s="5">
        <v>12</v>
      </c>
      <c r="AP965" s="5">
        <v>0</v>
      </c>
      <c r="AQ965" s="5">
        <v>1.8</v>
      </c>
      <c r="AR965" s="5">
        <v>1028.8</v>
      </c>
      <c r="AS965" s="5">
        <v>2670</v>
      </c>
      <c r="AT965" s="5">
        <v>0</v>
      </c>
      <c r="AU965" s="5">
        <v>0</v>
      </c>
      <c r="AV965" s="5">
        <v>2.9</v>
      </c>
      <c r="AW965" s="5">
        <v>3.4</v>
      </c>
      <c r="AX965">
        <v>232</v>
      </c>
      <c r="AY965">
        <v>1088</v>
      </c>
      <c r="AZ965">
        <v>13.7</v>
      </c>
      <c r="BA965">
        <v>13.6</v>
      </c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1">
        <f t="shared" si="47"/>
        <v>0</v>
      </c>
      <c r="U966" s="94">
        <f t="shared" si="46"/>
        <v>-3</v>
      </c>
      <c r="V966" s="90" t="str">
        <f t="shared" si="45"/>
        <v/>
      </c>
      <c r="W966" s="94" t="str">
        <f t="shared" si="48"/>
        <v/>
      </c>
      <c r="X966" s="91"/>
      <c r="Z966" s="5"/>
      <c r="AA966"/>
      <c r="AC966" s="373"/>
      <c r="AD966" s="54">
        <v>0.66458333333356501</v>
      </c>
      <c r="AK966" s="307"/>
      <c r="AL966" s="5">
        <v>12</v>
      </c>
      <c r="AM966" s="5">
        <v>88</v>
      </c>
      <c r="AN966" s="5">
        <v>10</v>
      </c>
      <c r="AO966" s="5">
        <v>12</v>
      </c>
      <c r="AP966" s="5">
        <v>0</v>
      </c>
      <c r="AQ966" s="5">
        <v>2.2000000000000002</v>
      </c>
      <c r="AR966" s="5">
        <v>1028.7</v>
      </c>
      <c r="AS966" s="5">
        <v>2550</v>
      </c>
      <c r="AT966" s="5">
        <v>0</v>
      </c>
      <c r="AU966" s="5">
        <v>0</v>
      </c>
      <c r="AV966" s="5">
        <v>2.9</v>
      </c>
      <c r="AW966" s="5">
        <v>3.4</v>
      </c>
      <c r="AX966">
        <v>232</v>
      </c>
      <c r="AY966">
        <v>1088</v>
      </c>
      <c r="AZ966">
        <v>13.7</v>
      </c>
      <c r="BA966">
        <v>13.6</v>
      </c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1">
        <f t="shared" si="47"/>
        <v>0</v>
      </c>
      <c r="U967" s="94">
        <f t="shared" si="46"/>
        <v>-3</v>
      </c>
      <c r="V967" s="90" t="str">
        <f t="shared" si="45"/>
        <v/>
      </c>
      <c r="W967" s="94" t="str">
        <f t="shared" si="48"/>
        <v/>
      </c>
      <c r="X967" s="91"/>
      <c r="Z967" s="5"/>
      <c r="AA967"/>
      <c r="AC967" s="373"/>
      <c r="AD967" s="54">
        <v>0.66527777777801</v>
      </c>
      <c r="AK967" s="307"/>
      <c r="AL967" s="5">
        <v>12</v>
      </c>
      <c r="AM967" s="5">
        <v>88</v>
      </c>
      <c r="AN967" s="5">
        <v>10</v>
      </c>
      <c r="AO967" s="5">
        <v>12</v>
      </c>
      <c r="AP967" s="5">
        <v>0</v>
      </c>
      <c r="AQ967" s="5">
        <v>2.2000000000000002</v>
      </c>
      <c r="AR967" s="5">
        <v>1028.5999999999999</v>
      </c>
      <c r="AS967" s="5">
        <v>2490</v>
      </c>
      <c r="AT967" s="5">
        <v>0</v>
      </c>
      <c r="AU967" s="5">
        <v>0</v>
      </c>
      <c r="AV967" s="5">
        <v>2.9</v>
      </c>
      <c r="AW967" s="5">
        <v>3.4</v>
      </c>
      <c r="AX967">
        <v>232</v>
      </c>
      <c r="AY967">
        <v>1088</v>
      </c>
      <c r="AZ967">
        <v>13.6</v>
      </c>
      <c r="BA967">
        <v>13.5</v>
      </c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1">
        <f t="shared" si="47"/>
        <v>0</v>
      </c>
      <c r="U968" s="94">
        <f t="shared" si="46"/>
        <v>-3</v>
      </c>
      <c r="V968" s="90" t="str">
        <f t="shared" si="45"/>
        <v/>
      </c>
      <c r="W968" s="94" t="str">
        <f t="shared" si="48"/>
        <v/>
      </c>
      <c r="X968" s="91"/>
      <c r="Z968" s="5"/>
      <c r="AA968"/>
      <c r="AC968" s="373"/>
      <c r="AD968" s="54">
        <v>0.665972222222455</v>
      </c>
      <c r="AK968" s="307"/>
      <c r="AL968" s="5">
        <v>12</v>
      </c>
      <c r="AM968" s="5">
        <v>88</v>
      </c>
      <c r="AN968" s="5">
        <v>10</v>
      </c>
      <c r="AO968" s="5">
        <v>12</v>
      </c>
      <c r="AP968" s="5">
        <v>0</v>
      </c>
      <c r="AQ968" s="5">
        <v>0</v>
      </c>
      <c r="AR968" s="5">
        <v>1028.8</v>
      </c>
      <c r="AS968" s="5">
        <v>2450</v>
      </c>
      <c r="AT968" s="5">
        <v>0</v>
      </c>
      <c r="AU968" s="5">
        <v>0</v>
      </c>
      <c r="AV968" s="5">
        <v>2.9</v>
      </c>
      <c r="AW968" s="5">
        <v>3.4</v>
      </c>
      <c r="AX968">
        <v>232</v>
      </c>
      <c r="AY968">
        <v>1088</v>
      </c>
      <c r="AZ968">
        <v>13.6</v>
      </c>
      <c r="BA968">
        <v>13.5</v>
      </c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1">
        <f t="shared" si="47"/>
        <v>0</v>
      </c>
      <c r="U969" s="94">
        <f t="shared" si="46"/>
        <v>-3</v>
      </c>
      <c r="V969" s="90" t="str">
        <f t="shared" si="45"/>
        <v/>
      </c>
      <c r="W969" s="94" t="str">
        <f t="shared" si="48"/>
        <v/>
      </c>
      <c r="X969" s="91"/>
      <c r="Z969" s="5"/>
      <c r="AA969"/>
      <c r="AC969" s="373"/>
      <c r="AD969" s="54">
        <v>0.6666666666669</v>
      </c>
      <c r="AK969" s="307"/>
      <c r="AL969" s="5">
        <v>12</v>
      </c>
      <c r="AM969" s="5">
        <v>88</v>
      </c>
      <c r="AN969" s="5">
        <v>10</v>
      </c>
      <c r="AO969" s="5">
        <v>12</v>
      </c>
      <c r="AP969" s="5">
        <v>0</v>
      </c>
      <c r="AQ969" s="5">
        <v>2.2000000000000002</v>
      </c>
      <c r="AR969" s="5">
        <v>1028.8</v>
      </c>
      <c r="AS969" s="5">
        <v>2480</v>
      </c>
      <c r="AT969" s="5">
        <v>0</v>
      </c>
      <c r="AU969" s="5">
        <v>0</v>
      </c>
      <c r="AV969" s="5">
        <v>2.9</v>
      </c>
      <c r="AW969" s="5">
        <v>3.4</v>
      </c>
      <c r="AX969">
        <v>232</v>
      </c>
      <c r="AY969">
        <v>1088</v>
      </c>
      <c r="AZ969">
        <v>13.6</v>
      </c>
      <c r="BA969">
        <v>13.5</v>
      </c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1">
        <f t="shared" si="47"/>
        <v>0</v>
      </c>
      <c r="U970" s="94">
        <f t="shared" si="46"/>
        <v>-3</v>
      </c>
      <c r="V970" s="90" t="str">
        <f t="shared" si="45"/>
        <v/>
      </c>
      <c r="W970" s="94" t="str">
        <f t="shared" si="48"/>
        <v/>
      </c>
      <c r="X970" s="91"/>
      <c r="Z970" s="5"/>
      <c r="AA970"/>
      <c r="AC970" s="373"/>
      <c r="AD970" s="54">
        <v>0.667361111111345</v>
      </c>
      <c r="AK970" s="307"/>
      <c r="AL970" s="5">
        <v>12</v>
      </c>
      <c r="AM970" s="5">
        <v>88</v>
      </c>
      <c r="AN970" s="5">
        <v>10</v>
      </c>
      <c r="AO970" s="5">
        <v>12</v>
      </c>
      <c r="AP970" s="5">
        <v>0</v>
      </c>
      <c r="AQ970" s="5">
        <v>0</v>
      </c>
      <c r="AR970" s="5">
        <v>1028.5999999999999</v>
      </c>
      <c r="AS970" s="5">
        <v>2530</v>
      </c>
      <c r="AT970" s="5">
        <v>0</v>
      </c>
      <c r="AU970" s="5">
        <v>0</v>
      </c>
      <c r="AV970" s="5">
        <v>2.9</v>
      </c>
      <c r="AW970" s="5">
        <v>3.4</v>
      </c>
      <c r="AX970">
        <v>232</v>
      </c>
      <c r="AY970">
        <v>1088</v>
      </c>
      <c r="AZ970">
        <v>13.6</v>
      </c>
      <c r="BA970">
        <v>13.5</v>
      </c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1">
        <f t="shared" si="47"/>
        <v>0</v>
      </c>
      <c r="U971" s="94">
        <f t="shared" si="46"/>
        <v>-3</v>
      </c>
      <c r="V971" s="90" t="str">
        <f t="shared" ref="V971:V1034" si="49">IF($K971&gt;0,1,"")</f>
        <v/>
      </c>
      <c r="W971" s="94" t="str">
        <f t="shared" si="48"/>
        <v/>
      </c>
      <c r="X971" s="91"/>
      <c r="Z971" s="5"/>
      <c r="AA971"/>
      <c r="AC971" s="373"/>
      <c r="AD971" s="54">
        <v>0.66805555555578999</v>
      </c>
      <c r="AK971" s="307"/>
      <c r="AL971" s="5">
        <v>12</v>
      </c>
      <c r="AM971" s="5">
        <v>88</v>
      </c>
      <c r="AN971" s="5">
        <v>10</v>
      </c>
      <c r="AO971" s="5">
        <v>12</v>
      </c>
      <c r="AP971" s="5">
        <v>0</v>
      </c>
      <c r="AQ971" s="5">
        <v>0</v>
      </c>
      <c r="AR971" s="5">
        <v>1028.8</v>
      </c>
      <c r="AS971" s="5">
        <v>2530</v>
      </c>
      <c r="AT971" s="5">
        <v>0</v>
      </c>
      <c r="AU971" s="5">
        <v>0</v>
      </c>
      <c r="AV971" s="5">
        <v>2.9</v>
      </c>
      <c r="AW971" s="5">
        <v>3.4</v>
      </c>
      <c r="AX971">
        <v>232</v>
      </c>
      <c r="AY971">
        <v>1088</v>
      </c>
      <c r="AZ971">
        <v>13.5</v>
      </c>
      <c r="BA971">
        <v>13.5</v>
      </c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1">
        <f t="shared" si="47"/>
        <v>0</v>
      </c>
      <c r="U972" s="94">
        <f t="shared" si="46"/>
        <v>-3</v>
      </c>
      <c r="V972" s="90" t="str">
        <f t="shared" si="49"/>
        <v/>
      </c>
      <c r="W972" s="94" t="str">
        <f t="shared" si="48"/>
        <v/>
      </c>
      <c r="X972" s="91"/>
      <c r="Z972" s="5"/>
      <c r="AA972"/>
      <c r="AC972" s="373"/>
      <c r="AD972" s="54">
        <v>0.66875000000023499</v>
      </c>
      <c r="AK972" s="307"/>
      <c r="AL972" s="5">
        <v>12</v>
      </c>
      <c r="AM972" s="5">
        <v>88</v>
      </c>
      <c r="AN972" s="5">
        <v>10</v>
      </c>
      <c r="AO972" s="5">
        <v>12</v>
      </c>
      <c r="AP972" s="5">
        <v>0</v>
      </c>
      <c r="AQ972" s="5">
        <v>2.2000000000000002</v>
      </c>
      <c r="AR972" s="5">
        <v>1028.9000000000001</v>
      </c>
      <c r="AS972" s="5">
        <v>2540</v>
      </c>
      <c r="AT972" s="5">
        <v>0</v>
      </c>
      <c r="AU972" s="5">
        <v>0</v>
      </c>
      <c r="AV972" s="5">
        <v>2.9</v>
      </c>
      <c r="AW972" s="5">
        <v>3.4</v>
      </c>
      <c r="AX972">
        <v>232</v>
      </c>
      <c r="AY972">
        <v>1088</v>
      </c>
      <c r="AZ972">
        <v>13.5</v>
      </c>
      <c r="BA972">
        <v>13.5</v>
      </c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1">
        <f t="shared" si="47"/>
        <v>0</v>
      </c>
      <c r="U973" s="94">
        <f t="shared" si="46"/>
        <v>-3</v>
      </c>
      <c r="V973" s="90" t="str">
        <f t="shared" si="49"/>
        <v/>
      </c>
      <c r="W973" s="94" t="str">
        <f t="shared" si="48"/>
        <v/>
      </c>
      <c r="X973" s="91"/>
      <c r="Z973" s="5"/>
      <c r="AA973"/>
      <c r="AC973" s="373"/>
      <c r="AD973" s="54">
        <v>0.66944444444467999</v>
      </c>
      <c r="AK973" s="307"/>
      <c r="AL973" s="5">
        <v>12</v>
      </c>
      <c r="AM973" s="5">
        <v>88</v>
      </c>
      <c r="AN973" s="5">
        <v>10</v>
      </c>
      <c r="AO973" s="5">
        <v>12</v>
      </c>
      <c r="AP973" s="5">
        <v>0</v>
      </c>
      <c r="AQ973" s="5">
        <v>2.2000000000000002</v>
      </c>
      <c r="AR973" s="5">
        <v>1028.5999999999999</v>
      </c>
      <c r="AS973" s="5">
        <v>2590</v>
      </c>
      <c r="AT973" s="5">
        <v>0</v>
      </c>
      <c r="AU973" s="5">
        <v>0</v>
      </c>
      <c r="AV973" s="5">
        <v>2.9</v>
      </c>
      <c r="AW973" s="5">
        <v>3.4</v>
      </c>
      <c r="AX973">
        <v>232</v>
      </c>
      <c r="AY973">
        <v>1088</v>
      </c>
      <c r="AZ973">
        <v>13.5</v>
      </c>
      <c r="BA973">
        <v>13.4</v>
      </c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1">
        <f t="shared" si="47"/>
        <v>0</v>
      </c>
      <c r="U974" s="94">
        <f t="shared" si="46"/>
        <v>-3</v>
      </c>
      <c r="V974" s="90" t="str">
        <f t="shared" si="49"/>
        <v/>
      </c>
      <c r="W974" s="94" t="str">
        <f t="shared" si="48"/>
        <v/>
      </c>
      <c r="X974" s="91"/>
      <c r="Z974" s="5"/>
      <c r="AA974"/>
      <c r="AC974" s="373"/>
      <c r="AD974" s="54">
        <v>0.67013888888912498</v>
      </c>
      <c r="AK974" s="307"/>
      <c r="AL974" s="5">
        <v>12</v>
      </c>
      <c r="AM974" s="5">
        <v>88</v>
      </c>
      <c r="AN974" s="5">
        <v>10</v>
      </c>
      <c r="AO974" s="5">
        <v>12</v>
      </c>
      <c r="AP974" s="5">
        <v>0</v>
      </c>
      <c r="AQ974" s="5">
        <v>0</v>
      </c>
      <c r="AR974" s="5">
        <v>1028.8</v>
      </c>
      <c r="AS974" s="5">
        <v>2710</v>
      </c>
      <c r="AT974" s="5">
        <v>0</v>
      </c>
      <c r="AU974" s="5">
        <v>0</v>
      </c>
      <c r="AV974" s="5">
        <v>2.9</v>
      </c>
      <c r="AW974" s="5">
        <v>3.4</v>
      </c>
      <c r="AX974">
        <v>232</v>
      </c>
      <c r="AY974">
        <v>1088</v>
      </c>
      <c r="AZ974">
        <v>13.5</v>
      </c>
      <c r="BA974">
        <v>13.4</v>
      </c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1">
        <f t="shared" si="47"/>
        <v>0</v>
      </c>
      <c r="U975" s="94">
        <f t="shared" si="46"/>
        <v>-3</v>
      </c>
      <c r="V975" s="90" t="str">
        <f t="shared" si="49"/>
        <v/>
      </c>
      <c r="W975" s="94" t="str">
        <f t="shared" si="48"/>
        <v/>
      </c>
      <c r="X975" s="91"/>
      <c r="Z975" s="5"/>
      <c r="AA975"/>
      <c r="AC975" s="373"/>
      <c r="AD975" s="54">
        <v>0.67083333333356998</v>
      </c>
      <c r="AK975" s="307"/>
      <c r="AL975" s="5">
        <v>12</v>
      </c>
      <c r="AM975" s="5">
        <v>88</v>
      </c>
      <c r="AN975" s="5">
        <v>10</v>
      </c>
      <c r="AO975" s="5">
        <v>12</v>
      </c>
      <c r="AP975" s="5">
        <v>0</v>
      </c>
      <c r="AQ975" s="5">
        <v>0</v>
      </c>
      <c r="AR975" s="5">
        <v>1028.9000000000001</v>
      </c>
      <c r="AS975" s="5">
        <v>2850</v>
      </c>
      <c r="AT975" s="5">
        <v>0</v>
      </c>
      <c r="AU975" s="5">
        <v>0</v>
      </c>
      <c r="AV975" s="5">
        <v>2.9</v>
      </c>
      <c r="AW975" s="5">
        <v>3.4</v>
      </c>
      <c r="AX975">
        <v>232</v>
      </c>
      <c r="AY975">
        <v>1088</v>
      </c>
      <c r="AZ975">
        <v>13.5</v>
      </c>
      <c r="BA975">
        <v>13.4</v>
      </c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1">
        <f t="shared" si="47"/>
        <v>0</v>
      </c>
      <c r="U976" s="94">
        <f t="shared" ref="U976:U1039" si="50">(T976-B976)-3</f>
        <v>-3</v>
      </c>
      <c r="V976" s="90" t="str">
        <f t="shared" si="49"/>
        <v/>
      </c>
      <c r="W976" s="94" t="str">
        <f t="shared" si="48"/>
        <v/>
      </c>
      <c r="X976" s="91"/>
      <c r="Z976" s="5"/>
      <c r="AA976"/>
      <c r="AC976" s="373"/>
      <c r="AD976" s="54">
        <v>0.67152777777801498</v>
      </c>
      <c r="AK976" s="307"/>
      <c r="AL976" s="5">
        <v>12</v>
      </c>
      <c r="AM976" s="5">
        <v>88</v>
      </c>
      <c r="AN976" s="5">
        <v>10</v>
      </c>
      <c r="AO976" s="5">
        <v>12</v>
      </c>
      <c r="AP976" s="5">
        <v>0</v>
      </c>
      <c r="AQ976" s="5">
        <v>0</v>
      </c>
      <c r="AR976" s="5">
        <v>1028.8</v>
      </c>
      <c r="AS976" s="5">
        <v>2920</v>
      </c>
      <c r="AT976" s="5">
        <v>0</v>
      </c>
      <c r="AU976" s="5">
        <v>0</v>
      </c>
      <c r="AV976" s="5">
        <v>2.9</v>
      </c>
      <c r="AW976" s="5">
        <v>3.4</v>
      </c>
      <c r="AX976">
        <v>232</v>
      </c>
      <c r="AY976">
        <v>1088</v>
      </c>
      <c r="AZ976">
        <v>13.5</v>
      </c>
      <c r="BA976">
        <v>13.5</v>
      </c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1">
        <f t="shared" si="47"/>
        <v>0</v>
      </c>
      <c r="U977" s="94">
        <f t="shared" si="50"/>
        <v>-3</v>
      </c>
      <c r="V977" s="90" t="str">
        <f t="shared" si="49"/>
        <v/>
      </c>
      <c r="W977" s="94" t="str">
        <f t="shared" si="48"/>
        <v/>
      </c>
      <c r="X977" s="91"/>
      <c r="Z977" s="5"/>
      <c r="AA977"/>
      <c r="AC977" s="373"/>
      <c r="AD977" s="54">
        <v>0.67222222222245998</v>
      </c>
      <c r="AK977" s="307"/>
      <c r="AL977" s="5">
        <v>12</v>
      </c>
      <c r="AM977" s="5">
        <v>88</v>
      </c>
      <c r="AN977" s="5">
        <v>10</v>
      </c>
      <c r="AO977" s="5">
        <v>12</v>
      </c>
      <c r="AP977" s="5">
        <v>0</v>
      </c>
      <c r="AQ977" s="5">
        <v>0</v>
      </c>
      <c r="AR977" s="5">
        <v>1028.8</v>
      </c>
      <c r="AS977" s="5">
        <v>2870</v>
      </c>
      <c r="AT977" s="5">
        <v>0</v>
      </c>
      <c r="AU977" s="5">
        <v>0</v>
      </c>
      <c r="AV977" s="5">
        <v>2.9</v>
      </c>
      <c r="AW977" s="5">
        <v>3.4</v>
      </c>
      <c r="AX977">
        <v>232</v>
      </c>
      <c r="AY977">
        <v>1088</v>
      </c>
      <c r="AZ977">
        <v>13.4</v>
      </c>
      <c r="BA977">
        <v>13.4</v>
      </c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1">
        <f t="shared" si="47"/>
        <v>0</v>
      </c>
      <c r="U978" s="94">
        <f t="shared" si="50"/>
        <v>-3</v>
      </c>
      <c r="V978" s="90" t="str">
        <f t="shared" si="49"/>
        <v/>
      </c>
      <c r="W978" s="94" t="str">
        <f t="shared" si="48"/>
        <v/>
      </c>
      <c r="X978" s="91"/>
      <c r="Z978" s="5"/>
      <c r="AA978"/>
      <c r="AC978" s="373"/>
      <c r="AD978" s="54">
        <v>0.67291666666690497</v>
      </c>
      <c r="AK978" s="307"/>
      <c r="AL978" s="5">
        <v>12</v>
      </c>
      <c r="AM978" s="5">
        <v>88</v>
      </c>
      <c r="AN978" s="5">
        <v>10</v>
      </c>
      <c r="AO978" s="5">
        <v>12</v>
      </c>
      <c r="AP978" s="5">
        <v>0</v>
      </c>
      <c r="AQ978" s="5">
        <v>0</v>
      </c>
      <c r="AR978" s="5">
        <v>1028.9000000000001</v>
      </c>
      <c r="AS978" s="5">
        <v>2710</v>
      </c>
      <c r="AT978" s="5">
        <v>0</v>
      </c>
      <c r="AU978" s="5">
        <v>0</v>
      </c>
      <c r="AV978" s="5">
        <v>2.9</v>
      </c>
      <c r="AW978" s="5">
        <v>3.4</v>
      </c>
      <c r="AX978">
        <v>232</v>
      </c>
      <c r="AY978">
        <v>1088</v>
      </c>
      <c r="AZ978">
        <v>13.4</v>
      </c>
      <c r="BA978">
        <v>13.4</v>
      </c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1">
        <f t="shared" si="47"/>
        <v>0</v>
      </c>
      <c r="U979" s="94">
        <f t="shared" si="50"/>
        <v>-3</v>
      </c>
      <c r="V979" s="90" t="str">
        <f t="shared" si="49"/>
        <v/>
      </c>
      <c r="W979" s="94" t="str">
        <f t="shared" si="48"/>
        <v/>
      </c>
      <c r="X979" s="91"/>
      <c r="Z979" s="5"/>
      <c r="AA979"/>
      <c r="AC979" s="373"/>
      <c r="AD979" s="54">
        <v>0.67361111111134997</v>
      </c>
      <c r="AK979" s="307"/>
      <c r="AL979" s="5">
        <v>12</v>
      </c>
      <c r="AM979" s="5">
        <v>88</v>
      </c>
      <c r="AN979" s="5">
        <v>10</v>
      </c>
      <c r="AO979" s="5">
        <v>12</v>
      </c>
      <c r="AP979" s="5">
        <v>0</v>
      </c>
      <c r="AQ979" s="5">
        <v>0</v>
      </c>
      <c r="AR979" s="5">
        <v>1028.7</v>
      </c>
      <c r="AS979" s="5">
        <v>2450</v>
      </c>
      <c r="AT979" s="5">
        <v>0</v>
      </c>
      <c r="AU979" s="5">
        <v>0</v>
      </c>
      <c r="AV979" s="5">
        <v>2.9</v>
      </c>
      <c r="AW979" s="5">
        <v>3.4</v>
      </c>
      <c r="AX979">
        <v>232</v>
      </c>
      <c r="AY979">
        <v>1088</v>
      </c>
      <c r="AZ979">
        <v>13.4</v>
      </c>
      <c r="BA979">
        <v>13.4</v>
      </c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1">
        <f t="shared" si="47"/>
        <v>0</v>
      </c>
      <c r="U980" s="94">
        <f t="shared" si="50"/>
        <v>-3</v>
      </c>
      <c r="V980" s="90" t="str">
        <f t="shared" si="49"/>
        <v/>
      </c>
      <c r="W980" s="94" t="str">
        <f t="shared" si="48"/>
        <v/>
      </c>
      <c r="X980" s="91"/>
      <c r="Z980" s="5"/>
      <c r="AA980"/>
      <c r="AC980" s="373"/>
      <c r="AD980" s="54">
        <v>0.67430555555579497</v>
      </c>
      <c r="AK980" s="307"/>
      <c r="AL980" s="5">
        <v>12</v>
      </c>
      <c r="AM980" s="5">
        <v>88</v>
      </c>
      <c r="AN980" s="5">
        <v>10</v>
      </c>
      <c r="AO980" s="5">
        <v>12</v>
      </c>
      <c r="AP980" s="5">
        <v>0</v>
      </c>
      <c r="AQ980" s="5">
        <v>0</v>
      </c>
      <c r="AR980" s="5">
        <v>1028.8</v>
      </c>
      <c r="AS980" s="5">
        <v>2230</v>
      </c>
      <c r="AT980" s="5">
        <v>0</v>
      </c>
      <c r="AU980" s="5">
        <v>0</v>
      </c>
      <c r="AV980" s="5">
        <v>2.9</v>
      </c>
      <c r="AW980" s="5">
        <v>3.4</v>
      </c>
      <c r="AX980">
        <v>232</v>
      </c>
      <c r="AY980">
        <v>1088</v>
      </c>
      <c r="AZ980">
        <v>13.4</v>
      </c>
      <c r="BA980">
        <v>13.4</v>
      </c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1">
        <f t="shared" si="47"/>
        <v>0</v>
      </c>
      <c r="U981" s="94">
        <f t="shared" si="50"/>
        <v>-3</v>
      </c>
      <c r="V981" s="90" t="str">
        <f t="shared" si="49"/>
        <v/>
      </c>
      <c r="W981" s="94" t="str">
        <f t="shared" si="48"/>
        <v/>
      </c>
      <c r="X981" s="91"/>
      <c r="Z981" s="5"/>
      <c r="AA981"/>
      <c r="AC981" s="373"/>
      <c r="AD981" s="54">
        <v>0.67500000000023996</v>
      </c>
      <c r="AK981" s="307"/>
      <c r="AL981" s="5">
        <v>12</v>
      </c>
      <c r="AM981" s="5">
        <v>88</v>
      </c>
      <c r="AN981" s="5">
        <v>10</v>
      </c>
      <c r="AO981" s="5">
        <v>12</v>
      </c>
      <c r="AP981" s="5">
        <v>0</v>
      </c>
      <c r="AQ981" s="5">
        <v>0</v>
      </c>
      <c r="AR981" s="5">
        <v>1028.9000000000001</v>
      </c>
      <c r="AS981" s="5">
        <v>2120</v>
      </c>
      <c r="AT981" s="5">
        <v>0</v>
      </c>
      <c r="AU981" s="5">
        <v>0</v>
      </c>
      <c r="AV981" s="5">
        <v>2.9</v>
      </c>
      <c r="AW981" s="5">
        <v>3.4</v>
      </c>
      <c r="AX981">
        <v>232</v>
      </c>
      <c r="AY981">
        <v>1088</v>
      </c>
      <c r="AZ981">
        <v>13.4</v>
      </c>
      <c r="BA981">
        <v>13.4</v>
      </c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1">
        <f t="shared" si="47"/>
        <v>0</v>
      </c>
      <c r="U982" s="94">
        <f t="shared" si="50"/>
        <v>-3</v>
      </c>
      <c r="V982" s="90" t="str">
        <f t="shared" si="49"/>
        <v/>
      </c>
      <c r="W982" s="94" t="str">
        <f t="shared" si="48"/>
        <v/>
      </c>
      <c r="X982" s="91"/>
      <c r="Z982" s="5"/>
      <c r="AA982"/>
      <c r="AC982" s="373"/>
      <c r="AD982" s="54">
        <v>0.67569444444468496</v>
      </c>
      <c r="AK982" s="307"/>
      <c r="AL982" s="5">
        <v>12</v>
      </c>
      <c r="AM982" s="5">
        <v>88</v>
      </c>
      <c r="AN982" s="5">
        <v>10</v>
      </c>
      <c r="AO982" s="5">
        <v>12</v>
      </c>
      <c r="AP982" s="5">
        <v>0</v>
      </c>
      <c r="AQ982" s="5">
        <v>0</v>
      </c>
      <c r="AR982" s="5">
        <v>1028.9000000000001</v>
      </c>
      <c r="AS982" s="5">
        <v>2010</v>
      </c>
      <c r="AT982" s="5">
        <v>0</v>
      </c>
      <c r="AU982" s="5">
        <v>0</v>
      </c>
      <c r="AV982" s="5">
        <v>2.9</v>
      </c>
      <c r="AW982" s="5">
        <v>3.4</v>
      </c>
      <c r="AX982">
        <v>232</v>
      </c>
      <c r="AY982">
        <v>1088</v>
      </c>
      <c r="AZ982">
        <v>13.4</v>
      </c>
      <c r="BA982">
        <v>13.4</v>
      </c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1">
        <f t="shared" si="47"/>
        <v>0</v>
      </c>
      <c r="U983" s="94">
        <f t="shared" si="50"/>
        <v>-3</v>
      </c>
      <c r="V983" s="90" t="str">
        <f t="shared" si="49"/>
        <v/>
      </c>
      <c r="W983" s="94" t="str">
        <f t="shared" si="48"/>
        <v/>
      </c>
      <c r="X983" s="91"/>
      <c r="Z983" s="5"/>
      <c r="AA983"/>
      <c r="AC983" s="373"/>
      <c r="AD983" s="54">
        <v>0.67638888888912996</v>
      </c>
      <c r="AK983" s="307"/>
      <c r="AL983" s="5">
        <v>12</v>
      </c>
      <c r="AM983" s="5">
        <v>88</v>
      </c>
      <c r="AN983" s="5">
        <v>10</v>
      </c>
      <c r="AO983" s="5">
        <v>12</v>
      </c>
      <c r="AP983" s="5">
        <v>0</v>
      </c>
      <c r="AQ983" s="5">
        <v>0</v>
      </c>
      <c r="AR983" s="5">
        <v>1028.9000000000001</v>
      </c>
      <c r="AS983" s="5">
        <v>1950</v>
      </c>
      <c r="AT983" s="5">
        <v>0</v>
      </c>
      <c r="AU983" s="5">
        <v>0</v>
      </c>
      <c r="AV983" s="5">
        <v>2.9</v>
      </c>
      <c r="AW983" s="5">
        <v>3.4</v>
      </c>
      <c r="AX983">
        <v>232</v>
      </c>
      <c r="AY983">
        <v>1088</v>
      </c>
      <c r="AZ983">
        <v>13.4</v>
      </c>
      <c r="BA983">
        <v>13.4</v>
      </c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1">
        <f t="shared" si="47"/>
        <v>0</v>
      </c>
      <c r="U984" s="94">
        <f t="shared" si="50"/>
        <v>-3</v>
      </c>
      <c r="V984" s="90" t="str">
        <f t="shared" si="49"/>
        <v/>
      </c>
      <c r="W984" s="94" t="str">
        <f t="shared" si="48"/>
        <v/>
      </c>
      <c r="X984" s="91"/>
      <c r="Z984" s="5"/>
      <c r="AA984"/>
      <c r="AC984" s="373"/>
      <c r="AD984" s="54">
        <v>0.67708333333357495</v>
      </c>
      <c r="AK984" s="307"/>
      <c r="AL984" s="5">
        <v>12</v>
      </c>
      <c r="AM984" s="5">
        <v>88</v>
      </c>
      <c r="AN984" s="5">
        <v>10</v>
      </c>
      <c r="AO984" s="5">
        <v>12</v>
      </c>
      <c r="AP984" s="5">
        <v>0</v>
      </c>
      <c r="AQ984" s="5">
        <v>0</v>
      </c>
      <c r="AR984" s="5">
        <v>1028.9000000000001</v>
      </c>
      <c r="AS984" s="5">
        <v>1920</v>
      </c>
      <c r="AT984" s="5">
        <v>0</v>
      </c>
      <c r="AU984" s="5">
        <v>0</v>
      </c>
      <c r="AV984" s="5">
        <v>2.9</v>
      </c>
      <c r="AW984" s="5">
        <v>3.4</v>
      </c>
      <c r="AX984">
        <v>232</v>
      </c>
      <c r="AY984">
        <v>1088</v>
      </c>
      <c r="AZ984">
        <v>13.3</v>
      </c>
      <c r="BA984">
        <v>13.4</v>
      </c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1">
        <f t="shared" si="47"/>
        <v>0</v>
      </c>
      <c r="U985" s="94">
        <f t="shared" si="50"/>
        <v>-3</v>
      </c>
      <c r="V985" s="90" t="str">
        <f t="shared" si="49"/>
        <v/>
      </c>
      <c r="W985" s="94" t="str">
        <f t="shared" si="48"/>
        <v/>
      </c>
      <c r="X985" s="91"/>
      <c r="Z985" s="5"/>
      <c r="AA985"/>
      <c r="AC985" s="373"/>
      <c r="AD985" s="54">
        <v>0.67777777777801995</v>
      </c>
      <c r="AK985" s="307"/>
      <c r="AL985" s="5">
        <v>12</v>
      </c>
      <c r="AM985" s="5">
        <v>88</v>
      </c>
      <c r="AN985" s="5">
        <v>10</v>
      </c>
      <c r="AO985" s="5">
        <v>12</v>
      </c>
      <c r="AP985" s="5">
        <v>0</v>
      </c>
      <c r="AQ985" s="5">
        <v>0</v>
      </c>
      <c r="AR985" s="5">
        <v>1028.5999999999999</v>
      </c>
      <c r="AS985" s="5">
        <v>1820</v>
      </c>
      <c r="AT985" s="5">
        <v>0</v>
      </c>
      <c r="AU985" s="5">
        <v>0</v>
      </c>
      <c r="AV985" s="5">
        <v>2.9</v>
      </c>
      <c r="AW985" s="5">
        <v>3.4</v>
      </c>
      <c r="AX985">
        <v>232</v>
      </c>
      <c r="AY985">
        <v>1088</v>
      </c>
      <c r="AZ985">
        <v>13.3</v>
      </c>
      <c r="BA985">
        <v>13.4</v>
      </c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1">
        <f t="shared" si="47"/>
        <v>0</v>
      </c>
      <c r="U986" s="94">
        <f t="shared" si="50"/>
        <v>-3</v>
      </c>
      <c r="V986" s="90" t="str">
        <f t="shared" si="49"/>
        <v/>
      </c>
      <c r="W986" s="94" t="str">
        <f t="shared" si="48"/>
        <v/>
      </c>
      <c r="X986" s="91"/>
      <c r="Z986" s="5"/>
      <c r="AA986"/>
      <c r="AC986" s="373"/>
      <c r="AD986" s="54">
        <v>0.67847222222246495</v>
      </c>
      <c r="AK986" s="307"/>
      <c r="AL986" s="5">
        <v>12</v>
      </c>
      <c r="AM986" s="5">
        <v>88</v>
      </c>
      <c r="AN986" s="5">
        <v>10</v>
      </c>
      <c r="AO986" s="5">
        <v>12</v>
      </c>
      <c r="AP986" s="5">
        <v>3.6</v>
      </c>
      <c r="AQ986" s="5">
        <v>6.5</v>
      </c>
      <c r="AR986" s="5">
        <v>1028.8</v>
      </c>
      <c r="AS986" s="5">
        <v>1610</v>
      </c>
      <c r="AT986" s="5">
        <v>0</v>
      </c>
      <c r="AU986" s="5">
        <v>0</v>
      </c>
      <c r="AV986" s="5">
        <v>2.9</v>
      </c>
      <c r="AW986" s="5">
        <v>3.4</v>
      </c>
      <c r="AX986">
        <v>232</v>
      </c>
      <c r="AY986">
        <v>1088</v>
      </c>
      <c r="AZ986">
        <v>13.3</v>
      </c>
      <c r="BA986">
        <v>13.4</v>
      </c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1">
        <f t="shared" si="47"/>
        <v>0</v>
      </c>
      <c r="U987" s="94">
        <f t="shared" si="50"/>
        <v>-3</v>
      </c>
      <c r="V987" s="90" t="str">
        <f t="shared" si="49"/>
        <v/>
      </c>
      <c r="W987" s="94" t="str">
        <f t="shared" si="48"/>
        <v/>
      </c>
      <c r="X987" s="91"/>
      <c r="Z987" s="5"/>
      <c r="AA987"/>
      <c r="AC987" s="373"/>
      <c r="AD987" s="54">
        <v>0.67916666666690995</v>
      </c>
      <c r="AK987" s="307"/>
      <c r="AL987" s="5">
        <v>11.9</v>
      </c>
      <c r="AM987" s="5">
        <v>88</v>
      </c>
      <c r="AN987" s="5">
        <v>9.9</v>
      </c>
      <c r="AO987" s="5">
        <v>11.9</v>
      </c>
      <c r="AP987" s="5">
        <v>0</v>
      </c>
      <c r="AQ987" s="5">
        <v>2.2000000000000002</v>
      </c>
      <c r="AR987" s="5">
        <v>1029</v>
      </c>
      <c r="AS987" s="5">
        <v>1490</v>
      </c>
      <c r="AT987" s="5">
        <v>0</v>
      </c>
      <c r="AU987" s="5">
        <v>0</v>
      </c>
      <c r="AV987" s="5">
        <v>2.9</v>
      </c>
      <c r="AW987" s="5">
        <v>3.4</v>
      </c>
      <c r="AX987">
        <v>232</v>
      </c>
      <c r="AY987">
        <v>1088</v>
      </c>
      <c r="AZ987">
        <v>13.3</v>
      </c>
      <c r="BA987">
        <v>13.4</v>
      </c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1">
        <f t="shared" si="47"/>
        <v>0</v>
      </c>
      <c r="U988" s="94">
        <f t="shared" si="50"/>
        <v>-3</v>
      </c>
      <c r="V988" s="90" t="str">
        <f t="shared" si="49"/>
        <v/>
      </c>
      <c r="W988" s="94" t="str">
        <f t="shared" si="48"/>
        <v/>
      </c>
      <c r="X988" s="91"/>
      <c r="Z988" s="5"/>
      <c r="AA988"/>
      <c r="AC988" s="373"/>
      <c r="AD988" s="54">
        <v>0.67986111111135505</v>
      </c>
      <c r="AK988" s="307"/>
      <c r="AL988" s="5">
        <v>11.8</v>
      </c>
      <c r="AM988" s="5">
        <v>89</v>
      </c>
      <c r="AN988" s="5">
        <v>10</v>
      </c>
      <c r="AO988" s="5">
        <v>11.8</v>
      </c>
      <c r="AP988" s="5">
        <v>1.8</v>
      </c>
      <c r="AQ988" s="5">
        <v>4</v>
      </c>
      <c r="AR988" s="5">
        <v>1029.0999999999999</v>
      </c>
      <c r="AS988" s="5">
        <v>1480</v>
      </c>
      <c r="AT988" s="5">
        <v>0</v>
      </c>
      <c r="AU988" s="5">
        <v>0</v>
      </c>
      <c r="AV988" s="5">
        <v>2.9</v>
      </c>
      <c r="AW988" s="5">
        <v>3.4</v>
      </c>
      <c r="AX988">
        <v>232</v>
      </c>
      <c r="AY988">
        <v>1088</v>
      </c>
      <c r="AZ988">
        <v>13.3</v>
      </c>
      <c r="BA988">
        <v>13.3</v>
      </c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1">
        <f t="shared" si="47"/>
        <v>0</v>
      </c>
      <c r="U989" s="94">
        <f t="shared" si="50"/>
        <v>-3</v>
      </c>
      <c r="V989" s="90" t="str">
        <f t="shared" si="49"/>
        <v/>
      </c>
      <c r="W989" s="94" t="str">
        <f t="shared" si="48"/>
        <v/>
      </c>
      <c r="X989" s="91"/>
      <c r="Z989" s="5"/>
      <c r="AA989"/>
      <c r="AC989" s="373"/>
      <c r="AD989" s="54">
        <v>0.68055555555580005</v>
      </c>
      <c r="AK989" s="307"/>
      <c r="AL989" s="5">
        <v>11.8</v>
      </c>
      <c r="AM989" s="5">
        <v>89</v>
      </c>
      <c r="AN989" s="5">
        <v>10</v>
      </c>
      <c r="AO989" s="5">
        <v>11.8</v>
      </c>
      <c r="AP989" s="5">
        <v>4</v>
      </c>
      <c r="AQ989" s="5">
        <v>5</v>
      </c>
      <c r="AR989" s="5">
        <v>1028.9000000000001</v>
      </c>
      <c r="AS989" s="5">
        <v>1480</v>
      </c>
      <c r="AT989" s="5">
        <v>0</v>
      </c>
      <c r="AU989" s="5">
        <v>0</v>
      </c>
      <c r="AV989" s="5">
        <v>2.9</v>
      </c>
      <c r="AW989" s="5">
        <v>3.4</v>
      </c>
      <c r="AX989">
        <v>232</v>
      </c>
      <c r="AY989">
        <v>1088</v>
      </c>
      <c r="AZ989">
        <v>13.2</v>
      </c>
      <c r="BA989">
        <v>13.3</v>
      </c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1">
        <f t="shared" si="47"/>
        <v>0</v>
      </c>
      <c r="U990" s="94">
        <f t="shared" si="50"/>
        <v>-3</v>
      </c>
      <c r="V990" s="90" t="str">
        <f t="shared" si="49"/>
        <v/>
      </c>
      <c r="W990" s="94" t="str">
        <f t="shared" si="48"/>
        <v/>
      </c>
      <c r="X990" s="91"/>
      <c r="Z990" s="5"/>
      <c r="AA990"/>
      <c r="AC990" s="373"/>
      <c r="AD990" s="54">
        <v>0.68125000000024505</v>
      </c>
      <c r="AK990" s="307"/>
      <c r="AL990" s="5">
        <v>11.7</v>
      </c>
      <c r="AM990" s="5">
        <v>89</v>
      </c>
      <c r="AN990" s="5">
        <v>9.9</v>
      </c>
      <c r="AO990" s="5">
        <v>11.7</v>
      </c>
      <c r="AP990" s="5">
        <v>1.8</v>
      </c>
      <c r="AQ990" s="5">
        <v>3.2</v>
      </c>
      <c r="AR990" s="5">
        <v>1028.7</v>
      </c>
      <c r="AS990" s="5">
        <v>1460</v>
      </c>
      <c r="AT990" s="5">
        <v>0</v>
      </c>
      <c r="AU990" s="5">
        <v>0</v>
      </c>
      <c r="AV990" s="5">
        <v>2.9</v>
      </c>
      <c r="AW990" s="5">
        <v>3.4</v>
      </c>
      <c r="AX990">
        <v>232</v>
      </c>
      <c r="AY990">
        <v>1088</v>
      </c>
      <c r="AZ990">
        <v>13.2</v>
      </c>
      <c r="BA990">
        <v>13.2</v>
      </c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1">
        <f t="shared" si="47"/>
        <v>0</v>
      </c>
      <c r="U991" s="94">
        <f t="shared" si="50"/>
        <v>-3</v>
      </c>
      <c r="V991" s="90" t="str">
        <f t="shared" si="49"/>
        <v/>
      </c>
      <c r="W991" s="94" t="str">
        <f t="shared" si="48"/>
        <v/>
      </c>
      <c r="X991" s="91"/>
      <c r="Z991" s="5"/>
      <c r="AA991"/>
      <c r="AC991" s="373"/>
      <c r="AD991" s="54">
        <v>0.68194444444469005</v>
      </c>
      <c r="AK991" s="307"/>
      <c r="AL991" s="5">
        <v>11.7</v>
      </c>
      <c r="AM991" s="5">
        <v>89</v>
      </c>
      <c r="AN991" s="5">
        <v>9.9</v>
      </c>
      <c r="AO991" s="5">
        <v>11.7</v>
      </c>
      <c r="AP991" s="5">
        <v>2.5</v>
      </c>
      <c r="AQ991" s="5">
        <v>3.6</v>
      </c>
      <c r="AR991" s="5">
        <v>1029</v>
      </c>
      <c r="AS991" s="5">
        <v>1470</v>
      </c>
      <c r="AT991" s="5">
        <v>0</v>
      </c>
      <c r="AU991" s="5">
        <v>0</v>
      </c>
      <c r="AV991" s="5">
        <v>2.9</v>
      </c>
      <c r="AW991" s="5">
        <v>3.4</v>
      </c>
      <c r="AX991">
        <v>232</v>
      </c>
      <c r="AY991">
        <v>1088</v>
      </c>
      <c r="AZ991">
        <v>13.1</v>
      </c>
      <c r="BA991">
        <v>13.2</v>
      </c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1">
        <f t="shared" si="47"/>
        <v>0</v>
      </c>
      <c r="U992" s="94">
        <f t="shared" si="50"/>
        <v>-3</v>
      </c>
      <c r="V992" s="90" t="str">
        <f t="shared" si="49"/>
        <v/>
      </c>
      <c r="W992" s="94" t="str">
        <f t="shared" si="48"/>
        <v/>
      </c>
      <c r="X992" s="91"/>
      <c r="Z992" s="5"/>
      <c r="AA992"/>
      <c r="AC992" s="373"/>
      <c r="AD992" s="54">
        <v>0.68263888888913504</v>
      </c>
      <c r="AK992" s="307"/>
      <c r="AL992" s="5">
        <v>11.6</v>
      </c>
      <c r="AM992" s="5">
        <v>90</v>
      </c>
      <c r="AN992" s="5">
        <v>10</v>
      </c>
      <c r="AO992" s="5">
        <v>11.6</v>
      </c>
      <c r="AP992" s="5">
        <v>2.5</v>
      </c>
      <c r="AQ992" s="5">
        <v>4.7</v>
      </c>
      <c r="AR992" s="5">
        <v>1028.8</v>
      </c>
      <c r="AS992" s="5">
        <v>1460</v>
      </c>
      <c r="AT992" s="5">
        <v>0</v>
      </c>
      <c r="AU992" s="5">
        <v>0</v>
      </c>
      <c r="AV992" s="5">
        <v>2.9</v>
      </c>
      <c r="AW992" s="5">
        <v>3.4</v>
      </c>
      <c r="AX992">
        <v>232</v>
      </c>
      <c r="AY992">
        <v>1088</v>
      </c>
      <c r="AZ992">
        <v>13.1</v>
      </c>
      <c r="BA992">
        <v>13.2</v>
      </c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1">
        <f t="shared" si="47"/>
        <v>0</v>
      </c>
      <c r="U993" s="94">
        <f t="shared" si="50"/>
        <v>-3</v>
      </c>
      <c r="V993" s="90" t="str">
        <f t="shared" si="49"/>
        <v/>
      </c>
      <c r="W993" s="94" t="str">
        <f t="shared" si="48"/>
        <v/>
      </c>
      <c r="X993" s="91"/>
      <c r="Z993" s="5"/>
      <c r="AA993"/>
      <c r="AC993" s="373"/>
      <c r="AD993" s="54">
        <v>0.68333333333358004</v>
      </c>
      <c r="AK993" s="307"/>
      <c r="AL993" s="5">
        <v>11.6</v>
      </c>
      <c r="AM993" s="5">
        <v>90</v>
      </c>
      <c r="AN993" s="5">
        <v>10</v>
      </c>
      <c r="AO993" s="5">
        <v>11.6</v>
      </c>
      <c r="AP993" s="5">
        <v>2.5</v>
      </c>
      <c r="AQ993" s="5">
        <v>3.2</v>
      </c>
      <c r="AR993" s="5">
        <v>1028.7</v>
      </c>
      <c r="AS993" s="5">
        <v>1400</v>
      </c>
      <c r="AT993" s="5">
        <v>0</v>
      </c>
      <c r="AU993" s="5">
        <v>0</v>
      </c>
      <c r="AV993" s="5">
        <v>2.9</v>
      </c>
      <c r="AW993" s="5">
        <v>3.4</v>
      </c>
      <c r="AX993">
        <v>232</v>
      </c>
      <c r="AY993">
        <v>1088</v>
      </c>
      <c r="AZ993">
        <v>13</v>
      </c>
      <c r="BA993">
        <v>13.2</v>
      </c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1">
        <f t="shared" si="47"/>
        <v>0</v>
      </c>
      <c r="U994" s="94">
        <f t="shared" si="50"/>
        <v>-3</v>
      </c>
      <c r="V994" s="90" t="str">
        <f t="shared" si="49"/>
        <v/>
      </c>
      <c r="W994" s="94" t="str">
        <f t="shared" si="48"/>
        <v/>
      </c>
      <c r="X994" s="91"/>
      <c r="Z994" s="5"/>
      <c r="AA994"/>
      <c r="AC994" s="373"/>
      <c r="AD994" s="54">
        <v>0.68402777777802504</v>
      </c>
      <c r="AK994" s="307"/>
      <c r="AL994" s="5">
        <v>11.6</v>
      </c>
      <c r="AM994" s="5">
        <v>90</v>
      </c>
      <c r="AN994" s="5">
        <v>10</v>
      </c>
      <c r="AO994" s="5">
        <v>11.6</v>
      </c>
      <c r="AP994" s="5">
        <v>0</v>
      </c>
      <c r="AQ994" s="5">
        <v>2.2000000000000002</v>
      </c>
      <c r="AR994" s="5">
        <v>1028.8</v>
      </c>
      <c r="AS994" s="5">
        <v>1320</v>
      </c>
      <c r="AT994" s="5">
        <v>0</v>
      </c>
      <c r="AU994" s="5">
        <v>0</v>
      </c>
      <c r="AV994" s="5">
        <v>2.9</v>
      </c>
      <c r="AW994" s="5">
        <v>3.4</v>
      </c>
      <c r="AX994">
        <v>232</v>
      </c>
      <c r="AY994">
        <v>1088</v>
      </c>
      <c r="AZ994">
        <v>12.9</v>
      </c>
      <c r="BA994">
        <v>13.1</v>
      </c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1">
        <f t="shared" si="47"/>
        <v>0</v>
      </c>
      <c r="U995" s="94">
        <f t="shared" si="50"/>
        <v>-3</v>
      </c>
      <c r="V995" s="90" t="str">
        <f t="shared" si="49"/>
        <v/>
      </c>
      <c r="W995" s="94" t="str">
        <f t="shared" si="48"/>
        <v/>
      </c>
      <c r="X995" s="91"/>
      <c r="Z995" s="5"/>
      <c r="AA995"/>
      <c r="AC995" s="373"/>
      <c r="AD995" s="54">
        <v>0.68472222222247003</v>
      </c>
      <c r="AK995" s="307"/>
      <c r="AL995" s="5">
        <v>11.6</v>
      </c>
      <c r="AM995" s="5">
        <v>90</v>
      </c>
      <c r="AN995" s="5">
        <v>10</v>
      </c>
      <c r="AO995" s="5">
        <v>11.6</v>
      </c>
      <c r="AP995" s="5">
        <v>0</v>
      </c>
      <c r="AQ995" s="5">
        <v>1.8</v>
      </c>
      <c r="AR995" s="5">
        <v>1028.8</v>
      </c>
      <c r="AS995" s="5">
        <v>1280</v>
      </c>
      <c r="AT995" s="5">
        <v>0</v>
      </c>
      <c r="AU995" s="5">
        <v>0</v>
      </c>
      <c r="AV995" s="5">
        <v>2.9</v>
      </c>
      <c r="AW995" s="5">
        <v>3.4</v>
      </c>
      <c r="AX995">
        <v>232</v>
      </c>
      <c r="AY995">
        <v>1088</v>
      </c>
      <c r="AZ995">
        <v>12.9</v>
      </c>
      <c r="BA995">
        <v>13</v>
      </c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1">
        <f t="shared" si="47"/>
        <v>0</v>
      </c>
      <c r="U996" s="94">
        <f t="shared" si="50"/>
        <v>-3</v>
      </c>
      <c r="V996" s="90" t="str">
        <f t="shared" si="49"/>
        <v/>
      </c>
      <c r="W996" s="94" t="str">
        <f t="shared" si="48"/>
        <v/>
      </c>
      <c r="X996" s="91"/>
      <c r="Z996" s="5"/>
      <c r="AA996"/>
      <c r="AC996" s="373"/>
      <c r="AD996" s="54">
        <v>0.68541666666691503</v>
      </c>
      <c r="AK996" s="307"/>
      <c r="AL996" s="5">
        <v>11.6</v>
      </c>
      <c r="AM996" s="5">
        <v>90</v>
      </c>
      <c r="AN996" s="5">
        <v>10</v>
      </c>
      <c r="AO996" s="5">
        <v>11.6</v>
      </c>
      <c r="AP996" s="5">
        <v>0</v>
      </c>
      <c r="AQ996" s="5">
        <v>0</v>
      </c>
      <c r="AR996" s="5">
        <v>1028.7</v>
      </c>
      <c r="AS996" s="5">
        <v>1260</v>
      </c>
      <c r="AT996" s="5">
        <v>0</v>
      </c>
      <c r="AU996" s="5">
        <v>0</v>
      </c>
      <c r="AV996" s="5">
        <v>2.9</v>
      </c>
      <c r="AW996" s="5">
        <v>3.4</v>
      </c>
      <c r="AX996">
        <v>232</v>
      </c>
      <c r="AY996">
        <v>1088</v>
      </c>
      <c r="AZ996">
        <v>12.9</v>
      </c>
      <c r="BA996">
        <v>13</v>
      </c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1">
        <f t="shared" si="47"/>
        <v>0</v>
      </c>
      <c r="U997" s="94">
        <f t="shared" si="50"/>
        <v>-3</v>
      </c>
      <c r="V997" s="90" t="str">
        <f t="shared" si="49"/>
        <v/>
      </c>
      <c r="W997" s="94" t="str">
        <f t="shared" si="48"/>
        <v/>
      </c>
      <c r="X997" s="91"/>
      <c r="Z997" s="5"/>
      <c r="AA997"/>
      <c r="AC997" s="373"/>
      <c r="AD997" s="54">
        <v>0.68611111111136003</v>
      </c>
      <c r="AK997" s="307"/>
      <c r="AL997" s="5">
        <v>11.6</v>
      </c>
      <c r="AM997" s="5">
        <v>90</v>
      </c>
      <c r="AN997" s="5">
        <v>10</v>
      </c>
      <c r="AO997" s="5">
        <v>11.6</v>
      </c>
      <c r="AP997" s="5">
        <v>0</v>
      </c>
      <c r="AQ997" s="5">
        <v>0</v>
      </c>
      <c r="AR997" s="5">
        <v>1029.0999999999999</v>
      </c>
      <c r="AS997" s="5">
        <v>1230</v>
      </c>
      <c r="AT997" s="5">
        <v>0</v>
      </c>
      <c r="AU997" s="5">
        <v>0</v>
      </c>
      <c r="AV997" s="5">
        <v>2.9</v>
      </c>
      <c r="AW997" s="5">
        <v>3.4</v>
      </c>
      <c r="AX997">
        <v>232</v>
      </c>
      <c r="AY997">
        <v>1088</v>
      </c>
      <c r="AZ997">
        <v>12.8</v>
      </c>
      <c r="BA997">
        <v>13</v>
      </c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1">
        <f t="shared" si="47"/>
        <v>0</v>
      </c>
      <c r="U998" s="94">
        <f t="shared" si="50"/>
        <v>-3</v>
      </c>
      <c r="V998" s="90" t="str">
        <f t="shared" si="49"/>
        <v/>
      </c>
      <c r="W998" s="94" t="str">
        <f t="shared" si="48"/>
        <v/>
      </c>
      <c r="X998" s="91"/>
      <c r="Z998" s="5"/>
      <c r="AA998"/>
      <c r="AC998" s="373"/>
      <c r="AD998" s="54">
        <v>0.68680555555580503</v>
      </c>
      <c r="AK998" s="307"/>
      <c r="AL998" s="5">
        <v>11.6</v>
      </c>
      <c r="AM998" s="5">
        <v>90</v>
      </c>
      <c r="AN998" s="5">
        <v>10</v>
      </c>
      <c r="AO998" s="5">
        <v>11.6</v>
      </c>
      <c r="AP998" s="5">
        <v>0</v>
      </c>
      <c r="AQ998" s="5">
        <v>0</v>
      </c>
      <c r="AR998" s="5">
        <v>1028.9000000000001</v>
      </c>
      <c r="AS998" s="5">
        <v>1190</v>
      </c>
      <c r="AT998" s="5">
        <v>0</v>
      </c>
      <c r="AU998" s="5">
        <v>0</v>
      </c>
      <c r="AV998" s="5">
        <v>2.9</v>
      </c>
      <c r="AW998" s="5">
        <v>3.4</v>
      </c>
      <c r="AX998">
        <v>232</v>
      </c>
      <c r="AY998">
        <v>1088</v>
      </c>
      <c r="AZ998">
        <v>12.8</v>
      </c>
      <c r="BA998">
        <v>12.9</v>
      </c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1">
        <f t="shared" si="47"/>
        <v>0</v>
      </c>
      <c r="U999" s="94">
        <f t="shared" si="50"/>
        <v>-3</v>
      </c>
      <c r="V999" s="90" t="str">
        <f t="shared" si="49"/>
        <v/>
      </c>
      <c r="W999" s="94" t="str">
        <f t="shared" si="48"/>
        <v/>
      </c>
      <c r="X999" s="91"/>
      <c r="Z999" s="5"/>
      <c r="AA999"/>
      <c r="AC999" s="373"/>
      <c r="AD999" s="54">
        <v>0.68750000000025002</v>
      </c>
      <c r="AK999" s="307"/>
      <c r="AL999" s="5">
        <v>11.6</v>
      </c>
      <c r="AM999" s="5">
        <v>90</v>
      </c>
      <c r="AN999" s="5">
        <v>10</v>
      </c>
      <c r="AO999" s="5">
        <v>11.6</v>
      </c>
      <c r="AP999" s="5">
        <v>0</v>
      </c>
      <c r="AQ999" s="5">
        <v>0</v>
      </c>
      <c r="AR999" s="5">
        <v>1028.9000000000001</v>
      </c>
      <c r="AS999" s="5">
        <v>1130</v>
      </c>
      <c r="AT999" s="5">
        <v>0</v>
      </c>
      <c r="AU999" s="5">
        <v>0</v>
      </c>
      <c r="AV999" s="5">
        <v>2.9</v>
      </c>
      <c r="AW999" s="5">
        <v>3.4</v>
      </c>
      <c r="AX999">
        <v>232</v>
      </c>
      <c r="AY999">
        <v>1088</v>
      </c>
      <c r="AZ999">
        <v>12.7</v>
      </c>
      <c r="BA999">
        <v>12.9</v>
      </c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1">
        <f t="shared" si="47"/>
        <v>0</v>
      </c>
      <c r="U1000" s="94">
        <f t="shared" si="50"/>
        <v>-3</v>
      </c>
      <c r="V1000" s="90" t="str">
        <f t="shared" si="49"/>
        <v/>
      </c>
      <c r="W1000" s="94" t="str">
        <f t="shared" si="48"/>
        <v/>
      </c>
      <c r="X1000" s="91"/>
      <c r="Z1000" s="5"/>
      <c r="AA1000"/>
      <c r="AC1000" s="373"/>
      <c r="AD1000" s="54">
        <v>0.68819444444469502</v>
      </c>
      <c r="AK1000" s="307"/>
      <c r="AL1000" s="5">
        <v>11.6</v>
      </c>
      <c r="AM1000" s="5">
        <v>90</v>
      </c>
      <c r="AN1000" s="5">
        <v>10</v>
      </c>
      <c r="AO1000" s="5">
        <v>11.6</v>
      </c>
      <c r="AP1000" s="5">
        <v>0</v>
      </c>
      <c r="AQ1000" s="5">
        <v>0</v>
      </c>
      <c r="AR1000" s="5">
        <v>1029.0999999999999</v>
      </c>
      <c r="AS1000" s="5">
        <v>1080</v>
      </c>
      <c r="AT1000" s="5">
        <v>0</v>
      </c>
      <c r="AU1000" s="5">
        <v>0</v>
      </c>
      <c r="AV1000" s="5">
        <v>2.9</v>
      </c>
      <c r="AW1000" s="5">
        <v>3.4</v>
      </c>
      <c r="AX1000">
        <v>232</v>
      </c>
      <c r="AY1000">
        <v>1088</v>
      </c>
      <c r="AZ1000">
        <v>12.7</v>
      </c>
      <c r="BA1000">
        <v>12.8</v>
      </c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1">
        <f t="shared" si="47"/>
        <v>0</v>
      </c>
      <c r="U1001" s="94">
        <f t="shared" si="50"/>
        <v>-3</v>
      </c>
      <c r="V1001" s="90" t="str">
        <f t="shared" si="49"/>
        <v/>
      </c>
      <c r="W1001" s="94" t="str">
        <f t="shared" si="48"/>
        <v/>
      </c>
      <c r="X1001" s="91"/>
      <c r="Z1001" s="5"/>
      <c r="AA1001"/>
      <c r="AC1001" s="373"/>
      <c r="AD1001" s="54">
        <v>0.68888888888914002</v>
      </c>
      <c r="AK1001" s="307"/>
      <c r="AL1001" s="5">
        <v>11.6</v>
      </c>
      <c r="AM1001" s="5">
        <v>90</v>
      </c>
      <c r="AN1001" s="5">
        <v>10</v>
      </c>
      <c r="AO1001" s="5">
        <v>11.6</v>
      </c>
      <c r="AP1001" s="5">
        <v>1.8</v>
      </c>
      <c r="AQ1001" s="5">
        <v>2.2000000000000002</v>
      </c>
      <c r="AR1001" s="5">
        <v>1028.9000000000001</v>
      </c>
      <c r="AS1001" s="5">
        <v>1050</v>
      </c>
      <c r="AT1001" s="5">
        <v>0</v>
      </c>
      <c r="AU1001" s="5">
        <v>0</v>
      </c>
      <c r="AV1001" s="5">
        <v>2.9</v>
      </c>
      <c r="AW1001" s="5">
        <v>3.4</v>
      </c>
      <c r="AX1001">
        <v>232</v>
      </c>
      <c r="AY1001">
        <v>1088</v>
      </c>
      <c r="AZ1001">
        <v>12.7</v>
      </c>
      <c r="BA1001">
        <v>12.8</v>
      </c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1">
        <f t="shared" si="47"/>
        <v>0</v>
      </c>
      <c r="U1002" s="94">
        <f t="shared" si="50"/>
        <v>-3</v>
      </c>
      <c r="V1002" s="90" t="str">
        <f t="shared" si="49"/>
        <v/>
      </c>
      <c r="W1002" s="94" t="str">
        <f t="shared" si="48"/>
        <v/>
      </c>
      <c r="X1002" s="91"/>
      <c r="Z1002" s="5"/>
      <c r="AA1002"/>
      <c r="AC1002" s="373"/>
      <c r="AD1002" s="54">
        <v>0.68958333333358501</v>
      </c>
      <c r="AK1002" s="307"/>
      <c r="AL1002" s="5">
        <v>11.5</v>
      </c>
      <c r="AM1002" s="5">
        <v>90</v>
      </c>
      <c r="AN1002" s="5">
        <v>9.9</v>
      </c>
      <c r="AO1002" s="5">
        <v>11.5</v>
      </c>
      <c r="AP1002" s="5">
        <v>0</v>
      </c>
      <c r="AQ1002" s="5">
        <v>0</v>
      </c>
      <c r="AR1002" s="5">
        <v>1029</v>
      </c>
      <c r="AS1002" s="5">
        <v>1040</v>
      </c>
      <c r="AT1002" s="5">
        <v>0</v>
      </c>
      <c r="AU1002" s="5">
        <v>0</v>
      </c>
      <c r="AV1002" s="5">
        <v>2.9</v>
      </c>
      <c r="AW1002" s="5">
        <v>3.4</v>
      </c>
      <c r="AX1002">
        <v>232</v>
      </c>
      <c r="AY1002">
        <v>1088</v>
      </c>
      <c r="AZ1002">
        <v>12.6</v>
      </c>
      <c r="BA1002">
        <v>12.8</v>
      </c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1">
        <f t="shared" si="47"/>
        <v>0</v>
      </c>
      <c r="U1003" s="94">
        <f t="shared" si="50"/>
        <v>-3</v>
      </c>
      <c r="V1003" s="90" t="str">
        <f t="shared" si="49"/>
        <v/>
      </c>
      <c r="W1003" s="94" t="str">
        <f t="shared" si="48"/>
        <v/>
      </c>
      <c r="X1003" s="91"/>
      <c r="Z1003" s="5"/>
      <c r="AA1003"/>
      <c r="AC1003" s="373"/>
      <c r="AD1003" s="54">
        <v>0.69027777777803001</v>
      </c>
      <c r="AK1003" s="307"/>
      <c r="AL1003" s="5">
        <v>11.6</v>
      </c>
      <c r="AM1003" s="5">
        <v>90</v>
      </c>
      <c r="AN1003" s="5">
        <v>10</v>
      </c>
      <c r="AO1003" s="5">
        <v>11.6</v>
      </c>
      <c r="AP1003" s="5">
        <v>0</v>
      </c>
      <c r="AQ1003" s="5">
        <v>0</v>
      </c>
      <c r="AR1003" s="5">
        <v>1029.2</v>
      </c>
      <c r="AS1003" s="5">
        <v>1060</v>
      </c>
      <c r="AT1003" s="5">
        <v>0</v>
      </c>
      <c r="AU1003" s="5">
        <v>0</v>
      </c>
      <c r="AV1003" s="5">
        <v>2.9</v>
      </c>
      <c r="AW1003" s="5">
        <v>3.4</v>
      </c>
      <c r="AX1003">
        <v>232</v>
      </c>
      <c r="AY1003">
        <v>1088</v>
      </c>
      <c r="AZ1003">
        <v>12.6</v>
      </c>
      <c r="BA1003">
        <v>12.7</v>
      </c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1">
        <f t="shared" si="47"/>
        <v>0</v>
      </c>
      <c r="U1004" s="94">
        <f t="shared" si="50"/>
        <v>-3</v>
      </c>
      <c r="V1004" s="90" t="str">
        <f t="shared" si="49"/>
        <v/>
      </c>
      <c r="W1004" s="94" t="str">
        <f t="shared" si="48"/>
        <v/>
      </c>
      <c r="X1004" s="91"/>
      <c r="Z1004" s="5"/>
      <c r="AA1004"/>
      <c r="AC1004" s="373"/>
      <c r="AD1004" s="54">
        <v>0.69097222222247501</v>
      </c>
      <c r="AK1004" s="307"/>
      <c r="AL1004" s="5">
        <v>11.5</v>
      </c>
      <c r="AM1004" s="5">
        <v>90</v>
      </c>
      <c r="AN1004" s="5">
        <v>9.9</v>
      </c>
      <c r="AO1004" s="5">
        <v>11.5</v>
      </c>
      <c r="AP1004" s="5">
        <v>0</v>
      </c>
      <c r="AQ1004" s="5">
        <v>0</v>
      </c>
      <c r="AR1004" s="5">
        <v>1029.2</v>
      </c>
      <c r="AS1004" s="5">
        <v>1080</v>
      </c>
      <c r="AT1004" s="5">
        <v>0</v>
      </c>
      <c r="AU1004" s="5">
        <v>0</v>
      </c>
      <c r="AV1004" s="5">
        <v>2.9</v>
      </c>
      <c r="AW1004" s="5">
        <v>3.4</v>
      </c>
      <c r="AX1004">
        <v>232</v>
      </c>
      <c r="AY1004">
        <v>1088</v>
      </c>
      <c r="AZ1004">
        <v>12.5</v>
      </c>
      <c r="BA1004">
        <v>12.7</v>
      </c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1">
        <f t="shared" si="47"/>
        <v>0</v>
      </c>
      <c r="U1005" s="94">
        <f t="shared" si="50"/>
        <v>-3</v>
      </c>
      <c r="V1005" s="90" t="str">
        <f t="shared" si="49"/>
        <v/>
      </c>
      <c r="W1005" s="94" t="str">
        <f t="shared" si="48"/>
        <v/>
      </c>
      <c r="X1005" s="91"/>
      <c r="Z1005" s="5"/>
      <c r="AA1005"/>
      <c r="AC1005" s="373"/>
      <c r="AD1005" s="54">
        <v>0.69166666666692</v>
      </c>
      <c r="AK1005" s="307"/>
      <c r="AL1005" s="5">
        <v>11.5</v>
      </c>
      <c r="AM1005" s="5">
        <v>90</v>
      </c>
      <c r="AN1005" s="5">
        <v>9.9</v>
      </c>
      <c r="AO1005" s="5">
        <v>11.5</v>
      </c>
      <c r="AP1005" s="5">
        <v>0</v>
      </c>
      <c r="AQ1005" s="5">
        <v>0</v>
      </c>
      <c r="AR1005" s="5">
        <v>1029</v>
      </c>
      <c r="AS1005" s="5">
        <v>1060</v>
      </c>
      <c r="AT1005" s="5">
        <v>0</v>
      </c>
      <c r="AU1005" s="5">
        <v>0</v>
      </c>
      <c r="AV1005" s="5">
        <v>2.9</v>
      </c>
      <c r="AW1005" s="5">
        <v>3.4</v>
      </c>
      <c r="AX1005">
        <v>232</v>
      </c>
      <c r="AY1005">
        <v>1088</v>
      </c>
      <c r="AZ1005">
        <v>12.5</v>
      </c>
      <c r="BA1005">
        <v>12.7</v>
      </c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1">
        <f t="shared" si="47"/>
        <v>0</v>
      </c>
      <c r="U1006" s="94">
        <f t="shared" si="50"/>
        <v>-3</v>
      </c>
      <c r="V1006" s="90" t="str">
        <f t="shared" si="49"/>
        <v/>
      </c>
      <c r="W1006" s="94" t="str">
        <f t="shared" si="48"/>
        <v/>
      </c>
      <c r="X1006" s="91"/>
      <c r="Z1006" s="5"/>
      <c r="AA1006"/>
      <c r="AC1006" s="373"/>
      <c r="AD1006" s="54">
        <v>0.692361111111365</v>
      </c>
      <c r="AK1006" s="307"/>
      <c r="AL1006" s="5">
        <v>11.5</v>
      </c>
      <c r="AM1006" s="5">
        <v>90</v>
      </c>
      <c r="AN1006" s="5">
        <v>9.9</v>
      </c>
      <c r="AO1006" s="5">
        <v>11.5</v>
      </c>
      <c r="AP1006" s="5">
        <v>0</v>
      </c>
      <c r="AQ1006" s="5">
        <v>0</v>
      </c>
      <c r="AR1006" s="5">
        <v>1028.9000000000001</v>
      </c>
      <c r="AS1006" s="5">
        <v>1040</v>
      </c>
      <c r="AT1006" s="5">
        <v>0</v>
      </c>
      <c r="AU1006" s="5">
        <v>0</v>
      </c>
      <c r="AV1006" s="5">
        <v>2.9</v>
      </c>
      <c r="AW1006" s="5">
        <v>3.4</v>
      </c>
      <c r="AX1006">
        <v>232</v>
      </c>
      <c r="AY1006">
        <v>1088</v>
      </c>
      <c r="AZ1006">
        <v>12.5</v>
      </c>
      <c r="BA1006">
        <v>12.7</v>
      </c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1">
        <f t="shared" si="47"/>
        <v>0</v>
      </c>
      <c r="U1007" s="94">
        <f t="shared" si="50"/>
        <v>-3</v>
      </c>
      <c r="V1007" s="90" t="str">
        <f t="shared" si="49"/>
        <v/>
      </c>
      <c r="W1007" s="94" t="str">
        <f t="shared" si="48"/>
        <v/>
      </c>
      <c r="X1007" s="91"/>
      <c r="Z1007" s="5"/>
      <c r="AA1007"/>
      <c r="AC1007" s="373"/>
      <c r="AD1007" s="54">
        <v>0.69305555555581</v>
      </c>
      <c r="AK1007" s="307"/>
      <c r="AL1007" s="5">
        <v>11.5</v>
      </c>
      <c r="AM1007" s="5">
        <v>91</v>
      </c>
      <c r="AN1007" s="5">
        <v>10.1</v>
      </c>
      <c r="AO1007" s="5">
        <v>11.5</v>
      </c>
      <c r="AP1007" s="5">
        <v>0</v>
      </c>
      <c r="AQ1007" s="5">
        <v>0</v>
      </c>
      <c r="AR1007" s="5">
        <v>1029</v>
      </c>
      <c r="AS1007" s="5">
        <v>1020</v>
      </c>
      <c r="AT1007" s="5">
        <v>0</v>
      </c>
      <c r="AU1007" s="5">
        <v>0</v>
      </c>
      <c r="AV1007" s="5">
        <v>2.9</v>
      </c>
      <c r="AW1007" s="5">
        <v>3.4</v>
      </c>
      <c r="AX1007">
        <v>232</v>
      </c>
      <c r="AY1007">
        <v>1088</v>
      </c>
      <c r="AZ1007">
        <v>12.4</v>
      </c>
      <c r="BA1007">
        <v>12.6</v>
      </c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1">
        <f t="shared" si="47"/>
        <v>0</v>
      </c>
      <c r="U1008" s="94">
        <f t="shared" si="50"/>
        <v>-3</v>
      </c>
      <c r="V1008" s="90" t="str">
        <f t="shared" si="49"/>
        <v/>
      </c>
      <c r="W1008" s="94" t="str">
        <f t="shared" si="48"/>
        <v/>
      </c>
      <c r="X1008" s="91"/>
      <c r="Z1008" s="5"/>
      <c r="AA1008"/>
      <c r="AC1008" s="373"/>
      <c r="AD1008" s="54">
        <v>0.693750000000255</v>
      </c>
      <c r="AK1008" s="307"/>
      <c r="AL1008" s="5">
        <v>11.5</v>
      </c>
      <c r="AM1008" s="5">
        <v>90</v>
      </c>
      <c r="AN1008" s="5">
        <v>9.9</v>
      </c>
      <c r="AO1008" s="5">
        <v>11.5</v>
      </c>
      <c r="AP1008" s="5">
        <v>0</v>
      </c>
      <c r="AQ1008" s="5">
        <v>0</v>
      </c>
      <c r="AR1008" s="5">
        <v>1029.0999999999999</v>
      </c>
      <c r="AS1008" s="5">
        <v>1030</v>
      </c>
      <c r="AT1008" s="5">
        <v>0</v>
      </c>
      <c r="AU1008" s="5">
        <v>0</v>
      </c>
      <c r="AV1008" s="5">
        <v>2.9</v>
      </c>
      <c r="AW1008" s="5">
        <v>3.4</v>
      </c>
      <c r="AX1008">
        <v>232</v>
      </c>
      <c r="AY1008">
        <v>1088</v>
      </c>
      <c r="AZ1008">
        <v>12.4</v>
      </c>
      <c r="BA1008">
        <v>12.6</v>
      </c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1">
        <f t="shared" si="47"/>
        <v>0</v>
      </c>
      <c r="U1009" s="94">
        <f t="shared" si="50"/>
        <v>-3</v>
      </c>
      <c r="V1009" s="90" t="str">
        <f t="shared" si="49"/>
        <v/>
      </c>
      <c r="W1009" s="94" t="str">
        <f t="shared" si="48"/>
        <v/>
      </c>
      <c r="X1009" s="91"/>
      <c r="Z1009" s="5"/>
      <c r="AA1009"/>
      <c r="AC1009" s="373"/>
      <c r="AD1009" s="54">
        <v>0.69444444444469999</v>
      </c>
      <c r="AK1009" s="307"/>
      <c r="AL1009" s="5">
        <v>11.5</v>
      </c>
      <c r="AM1009" s="5">
        <v>90</v>
      </c>
      <c r="AN1009" s="5">
        <v>9.9</v>
      </c>
      <c r="AO1009" s="5">
        <v>11.5</v>
      </c>
      <c r="AP1009" s="5">
        <v>0</v>
      </c>
      <c r="AQ1009" s="5">
        <v>0</v>
      </c>
      <c r="AR1009" s="5">
        <v>1029.0999999999999</v>
      </c>
      <c r="AS1009" s="5">
        <v>1040</v>
      </c>
      <c r="AT1009" s="5">
        <v>0</v>
      </c>
      <c r="AU1009" s="5">
        <v>0</v>
      </c>
      <c r="AV1009" s="5">
        <v>2.9</v>
      </c>
      <c r="AW1009" s="5">
        <v>3.4</v>
      </c>
      <c r="AX1009">
        <v>232</v>
      </c>
      <c r="AY1009">
        <v>1088</v>
      </c>
      <c r="AZ1009">
        <v>12.4</v>
      </c>
      <c r="BA1009">
        <v>12.6</v>
      </c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1">
        <f t="shared" ref="T1010:T1073" si="51">MAX($P1010,$Q1010)</f>
        <v>0</v>
      </c>
      <c r="U1010" s="94">
        <f t="shared" si="50"/>
        <v>-3</v>
      </c>
      <c r="V1010" s="90" t="str">
        <f t="shared" si="49"/>
        <v/>
      </c>
      <c r="W1010" s="94" t="str">
        <f t="shared" ref="W1010:W1073" si="52">IF($T1010&gt;$B1010+2,1,"")</f>
        <v/>
      </c>
      <c r="X1010" s="91"/>
      <c r="Z1010" s="5"/>
      <c r="AA1010"/>
      <c r="AC1010" s="373"/>
      <c r="AD1010" s="54">
        <v>0.69513888888914499</v>
      </c>
      <c r="AK1010" s="307"/>
      <c r="AL1010" s="5">
        <v>11.5</v>
      </c>
      <c r="AM1010" s="5">
        <v>90</v>
      </c>
      <c r="AN1010" s="5">
        <v>9.9</v>
      </c>
      <c r="AO1010" s="5">
        <v>11.5</v>
      </c>
      <c r="AP1010" s="5">
        <v>0</v>
      </c>
      <c r="AQ1010" s="5">
        <v>0</v>
      </c>
      <c r="AR1010" s="5">
        <v>1029.0999999999999</v>
      </c>
      <c r="AS1010" s="5">
        <v>1010</v>
      </c>
      <c r="AT1010" s="5">
        <v>0</v>
      </c>
      <c r="AU1010" s="5">
        <v>0</v>
      </c>
      <c r="AV1010" s="5">
        <v>2.9</v>
      </c>
      <c r="AW1010" s="5">
        <v>3.4</v>
      </c>
      <c r="AX1010">
        <v>232</v>
      </c>
      <c r="AY1010">
        <v>1088</v>
      </c>
      <c r="AZ1010">
        <v>12.4</v>
      </c>
      <c r="BA1010">
        <v>12.6</v>
      </c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1">
        <f t="shared" si="51"/>
        <v>0</v>
      </c>
      <c r="U1011" s="94">
        <f t="shared" si="50"/>
        <v>-3</v>
      </c>
      <c r="V1011" s="90" t="str">
        <f t="shared" si="49"/>
        <v/>
      </c>
      <c r="W1011" s="94" t="str">
        <f t="shared" si="52"/>
        <v/>
      </c>
      <c r="X1011" s="91"/>
      <c r="Z1011" s="5"/>
      <c r="AA1011"/>
      <c r="AC1011" s="373"/>
      <c r="AD1011" s="54">
        <v>0.69583333333358999</v>
      </c>
      <c r="AK1011" s="307"/>
      <c r="AL1011" s="5">
        <v>11.5</v>
      </c>
      <c r="AM1011" s="5">
        <v>91</v>
      </c>
      <c r="AN1011" s="5">
        <v>10.1</v>
      </c>
      <c r="AO1011" s="5">
        <v>11.5</v>
      </c>
      <c r="AP1011" s="5">
        <v>0</v>
      </c>
      <c r="AQ1011" s="5">
        <v>0</v>
      </c>
      <c r="AR1011" s="5">
        <v>1029.0999999999999</v>
      </c>
      <c r="AS1011" s="5">
        <v>980</v>
      </c>
      <c r="AT1011" s="5">
        <v>0</v>
      </c>
      <c r="AU1011" s="5">
        <v>0</v>
      </c>
      <c r="AV1011" s="5">
        <v>2.9</v>
      </c>
      <c r="AW1011" s="5">
        <v>3.4</v>
      </c>
      <c r="AX1011">
        <v>232</v>
      </c>
      <c r="AY1011">
        <v>1088</v>
      </c>
      <c r="AZ1011">
        <v>12.3</v>
      </c>
      <c r="BA1011">
        <v>12.6</v>
      </c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1">
        <f t="shared" si="51"/>
        <v>0</v>
      </c>
      <c r="U1012" s="94">
        <f t="shared" si="50"/>
        <v>-3</v>
      </c>
      <c r="V1012" s="90" t="str">
        <f t="shared" si="49"/>
        <v/>
      </c>
      <c r="W1012" s="94" t="str">
        <f t="shared" si="52"/>
        <v/>
      </c>
      <c r="X1012" s="91"/>
      <c r="Z1012" s="5"/>
      <c r="AA1012"/>
      <c r="AC1012" s="373"/>
      <c r="AD1012" s="54">
        <v>0.69652777777803498</v>
      </c>
      <c r="AK1012" s="307"/>
      <c r="AL1012" s="5">
        <v>11.5</v>
      </c>
      <c r="AM1012" s="5">
        <v>91</v>
      </c>
      <c r="AN1012" s="5">
        <v>10.1</v>
      </c>
      <c r="AO1012" s="5">
        <v>11.5</v>
      </c>
      <c r="AP1012" s="5">
        <v>1.8</v>
      </c>
      <c r="AQ1012" s="5">
        <v>2.5</v>
      </c>
      <c r="AR1012" s="5">
        <v>1029.2</v>
      </c>
      <c r="AS1012" s="5">
        <v>950</v>
      </c>
      <c r="AT1012" s="5">
        <v>0</v>
      </c>
      <c r="AU1012" s="5">
        <v>0</v>
      </c>
      <c r="AV1012" s="5">
        <v>2.9</v>
      </c>
      <c r="AW1012" s="5">
        <v>3.4</v>
      </c>
      <c r="AX1012">
        <v>232</v>
      </c>
      <c r="AY1012">
        <v>1088</v>
      </c>
      <c r="AZ1012">
        <v>12.3</v>
      </c>
      <c r="BA1012">
        <v>12.6</v>
      </c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1">
        <f t="shared" si="51"/>
        <v>0</v>
      </c>
      <c r="U1013" s="94">
        <f t="shared" si="50"/>
        <v>-3</v>
      </c>
      <c r="V1013" s="90" t="str">
        <f t="shared" si="49"/>
        <v/>
      </c>
      <c r="W1013" s="94" t="str">
        <f t="shared" si="52"/>
        <v/>
      </c>
      <c r="X1013" s="91"/>
      <c r="Z1013" s="5"/>
      <c r="AA1013"/>
      <c r="AC1013" s="373"/>
      <c r="AD1013" s="54">
        <v>0.69722222222247998</v>
      </c>
      <c r="AK1013" s="307"/>
      <c r="AL1013" s="5">
        <v>11.5</v>
      </c>
      <c r="AM1013" s="5">
        <v>91</v>
      </c>
      <c r="AN1013" s="5">
        <v>10.1</v>
      </c>
      <c r="AO1013" s="5">
        <v>11.5</v>
      </c>
      <c r="AP1013" s="5">
        <v>0</v>
      </c>
      <c r="AQ1013" s="5">
        <v>0</v>
      </c>
      <c r="AR1013" s="5">
        <v>1029.2</v>
      </c>
      <c r="AS1013" s="5">
        <v>940</v>
      </c>
      <c r="AT1013" s="5">
        <v>0</v>
      </c>
      <c r="AU1013" s="5">
        <v>0</v>
      </c>
      <c r="AV1013" s="5">
        <v>2.9</v>
      </c>
      <c r="AW1013" s="5">
        <v>3.4</v>
      </c>
      <c r="AX1013">
        <v>232</v>
      </c>
      <c r="AY1013">
        <v>1088</v>
      </c>
      <c r="AZ1013">
        <v>12.3</v>
      </c>
      <c r="BA1013">
        <v>12.5</v>
      </c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1">
        <f t="shared" si="51"/>
        <v>0</v>
      </c>
      <c r="U1014" s="94">
        <f t="shared" si="50"/>
        <v>-3</v>
      </c>
      <c r="V1014" s="90" t="str">
        <f t="shared" si="49"/>
        <v/>
      </c>
      <c r="W1014" s="94" t="str">
        <f t="shared" si="52"/>
        <v/>
      </c>
      <c r="X1014" s="91"/>
      <c r="Z1014" s="5"/>
      <c r="AA1014"/>
      <c r="AC1014" s="373"/>
      <c r="AD1014" s="54">
        <v>0.69791666666692498</v>
      </c>
      <c r="AK1014" s="307"/>
      <c r="AL1014" s="5">
        <v>11.6</v>
      </c>
      <c r="AM1014" s="5">
        <v>91</v>
      </c>
      <c r="AN1014" s="5">
        <v>10.199999999999999</v>
      </c>
      <c r="AO1014" s="5">
        <v>11.6</v>
      </c>
      <c r="AP1014" s="5">
        <v>2.2000000000000002</v>
      </c>
      <c r="AQ1014" s="5">
        <v>2.2000000000000002</v>
      </c>
      <c r="AR1014" s="5">
        <v>1029.2</v>
      </c>
      <c r="AS1014" s="5">
        <v>920</v>
      </c>
      <c r="AT1014" s="5">
        <v>0</v>
      </c>
      <c r="AU1014" s="5">
        <v>0</v>
      </c>
      <c r="AV1014" s="5">
        <v>2.9</v>
      </c>
      <c r="AW1014" s="5">
        <v>3.4</v>
      </c>
      <c r="AX1014">
        <v>232</v>
      </c>
      <c r="AY1014">
        <v>1088</v>
      </c>
      <c r="AZ1014">
        <v>12.3</v>
      </c>
      <c r="BA1014">
        <v>12.5</v>
      </c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1">
        <f t="shared" si="51"/>
        <v>0</v>
      </c>
      <c r="U1015" s="94">
        <f t="shared" si="50"/>
        <v>-3</v>
      </c>
      <c r="V1015" s="90" t="str">
        <f t="shared" si="49"/>
        <v/>
      </c>
      <c r="W1015" s="94" t="str">
        <f t="shared" si="52"/>
        <v/>
      </c>
      <c r="X1015" s="91"/>
      <c r="Z1015" s="5"/>
      <c r="AA1015"/>
      <c r="AC1015" s="373"/>
      <c r="AD1015" s="54">
        <v>0.69861111111136998</v>
      </c>
      <c r="AK1015" s="307"/>
      <c r="AL1015" s="5">
        <v>11.5</v>
      </c>
      <c r="AM1015" s="5">
        <v>91</v>
      </c>
      <c r="AN1015" s="5">
        <v>10.1</v>
      </c>
      <c r="AO1015" s="5">
        <v>11.5</v>
      </c>
      <c r="AP1015" s="5">
        <v>0</v>
      </c>
      <c r="AQ1015" s="5">
        <v>0</v>
      </c>
      <c r="AR1015" s="5">
        <v>1029.4000000000001</v>
      </c>
      <c r="AS1015" s="5">
        <v>890</v>
      </c>
      <c r="AT1015" s="5">
        <v>0</v>
      </c>
      <c r="AU1015" s="5">
        <v>0</v>
      </c>
      <c r="AV1015" s="5">
        <v>2.9</v>
      </c>
      <c r="AW1015" s="5">
        <v>3.4</v>
      </c>
      <c r="AX1015">
        <v>232</v>
      </c>
      <c r="AY1015">
        <v>1088</v>
      </c>
      <c r="AZ1015">
        <v>12.3</v>
      </c>
      <c r="BA1015">
        <v>12.5</v>
      </c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1">
        <f t="shared" si="51"/>
        <v>0</v>
      </c>
      <c r="U1016" s="94">
        <f t="shared" si="50"/>
        <v>-3</v>
      </c>
      <c r="V1016" s="90" t="str">
        <f t="shared" si="49"/>
        <v/>
      </c>
      <c r="W1016" s="94" t="str">
        <f t="shared" si="52"/>
        <v/>
      </c>
      <c r="X1016" s="91"/>
      <c r="Z1016" s="5"/>
      <c r="AA1016"/>
      <c r="AC1016" s="373"/>
      <c r="AD1016" s="54">
        <v>0.69930555555581497</v>
      </c>
      <c r="AK1016" s="307"/>
      <c r="AL1016" s="5">
        <v>11.6</v>
      </c>
      <c r="AM1016" s="5">
        <v>91</v>
      </c>
      <c r="AN1016" s="5">
        <v>10.199999999999999</v>
      </c>
      <c r="AO1016" s="5">
        <v>11.6</v>
      </c>
      <c r="AP1016" s="5">
        <v>0</v>
      </c>
      <c r="AQ1016" s="5">
        <v>0</v>
      </c>
      <c r="AR1016" s="5">
        <v>1029</v>
      </c>
      <c r="AS1016" s="5">
        <v>870</v>
      </c>
      <c r="AT1016" s="5">
        <v>0</v>
      </c>
      <c r="AU1016" s="5">
        <v>0</v>
      </c>
      <c r="AV1016" s="5">
        <v>2.9</v>
      </c>
      <c r="AW1016" s="5">
        <v>3.4</v>
      </c>
      <c r="AX1016">
        <v>232</v>
      </c>
      <c r="AY1016">
        <v>1088</v>
      </c>
      <c r="AZ1016">
        <v>12.2</v>
      </c>
      <c r="BA1016">
        <v>12.5</v>
      </c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1">
        <f t="shared" si="51"/>
        <v>0</v>
      </c>
      <c r="U1017" s="94">
        <f t="shared" si="50"/>
        <v>-3</v>
      </c>
      <c r="V1017" s="90" t="str">
        <f t="shared" si="49"/>
        <v/>
      </c>
      <c r="W1017" s="94" t="str">
        <f t="shared" si="52"/>
        <v/>
      </c>
      <c r="X1017" s="91"/>
      <c r="Z1017" s="5"/>
      <c r="AA1017"/>
      <c r="AC1017" s="373"/>
      <c r="AD1017" s="54">
        <v>0.70000000000025997</v>
      </c>
      <c r="AK1017" s="307"/>
      <c r="AL1017" s="5">
        <v>11.5</v>
      </c>
      <c r="AM1017" s="5">
        <v>91</v>
      </c>
      <c r="AN1017" s="5">
        <v>10.1</v>
      </c>
      <c r="AO1017" s="5">
        <v>11.5</v>
      </c>
      <c r="AP1017" s="5">
        <v>0</v>
      </c>
      <c r="AQ1017" s="5">
        <v>1.8</v>
      </c>
      <c r="AR1017" s="5">
        <v>1029.0999999999999</v>
      </c>
      <c r="AS1017" s="5">
        <v>900</v>
      </c>
      <c r="AT1017" s="5">
        <v>0</v>
      </c>
      <c r="AU1017" s="5">
        <v>0</v>
      </c>
      <c r="AV1017" s="5">
        <v>2.9</v>
      </c>
      <c r="AW1017" s="5">
        <v>3.4</v>
      </c>
      <c r="AX1017">
        <v>232</v>
      </c>
      <c r="AY1017">
        <v>1088</v>
      </c>
      <c r="AZ1017">
        <v>12.2</v>
      </c>
      <c r="BA1017">
        <v>12.4</v>
      </c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1">
        <f t="shared" si="51"/>
        <v>0</v>
      </c>
      <c r="U1018" s="94">
        <f t="shared" si="50"/>
        <v>-3</v>
      </c>
      <c r="V1018" s="90" t="str">
        <f t="shared" si="49"/>
        <v/>
      </c>
      <c r="W1018" s="94" t="str">
        <f t="shared" si="52"/>
        <v/>
      </c>
      <c r="X1018" s="91"/>
      <c r="Z1018" s="5"/>
      <c r="AA1018"/>
      <c r="AC1018" s="373"/>
      <c r="AD1018" s="54">
        <v>0.70069444444470497</v>
      </c>
      <c r="AK1018" s="307"/>
      <c r="AL1018" s="5">
        <v>11.5</v>
      </c>
      <c r="AM1018" s="5">
        <v>91</v>
      </c>
      <c r="AN1018" s="5">
        <v>10.1</v>
      </c>
      <c r="AO1018" s="5">
        <v>11.5</v>
      </c>
      <c r="AP1018" s="5">
        <v>0</v>
      </c>
      <c r="AQ1018" s="5">
        <v>0</v>
      </c>
      <c r="AR1018" s="5">
        <v>1029.0999999999999</v>
      </c>
      <c r="AS1018" s="5">
        <v>980</v>
      </c>
      <c r="AT1018" s="5">
        <v>0</v>
      </c>
      <c r="AU1018" s="5">
        <v>0</v>
      </c>
      <c r="AV1018" s="5">
        <v>2.9</v>
      </c>
      <c r="AW1018" s="5">
        <v>3.4</v>
      </c>
      <c r="AX1018">
        <v>232</v>
      </c>
      <c r="AY1018">
        <v>1088</v>
      </c>
      <c r="AZ1018">
        <v>12.2</v>
      </c>
      <c r="BA1018">
        <v>12.4</v>
      </c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1">
        <f t="shared" si="51"/>
        <v>0</v>
      </c>
      <c r="U1019" s="94">
        <f t="shared" si="50"/>
        <v>-3</v>
      </c>
      <c r="V1019" s="90" t="str">
        <f t="shared" si="49"/>
        <v/>
      </c>
      <c r="W1019" s="94" t="str">
        <f t="shared" si="52"/>
        <v/>
      </c>
      <c r="X1019" s="91"/>
      <c r="Z1019" s="5"/>
      <c r="AA1019"/>
      <c r="AC1019" s="373"/>
      <c r="AD1019" s="54">
        <v>0.70138888888914996</v>
      </c>
      <c r="AK1019" s="307"/>
      <c r="AL1019" s="5">
        <v>11.6</v>
      </c>
      <c r="AM1019" s="5">
        <v>91</v>
      </c>
      <c r="AN1019" s="5">
        <v>10.199999999999999</v>
      </c>
      <c r="AO1019" s="5">
        <v>11.6</v>
      </c>
      <c r="AP1019" s="5">
        <v>0</v>
      </c>
      <c r="AQ1019" s="5">
        <v>0</v>
      </c>
      <c r="AR1019" s="5">
        <v>1029.2</v>
      </c>
      <c r="AS1019" s="5">
        <v>1060</v>
      </c>
      <c r="AT1019" s="5">
        <v>0</v>
      </c>
      <c r="AU1019" s="5">
        <v>0</v>
      </c>
      <c r="AV1019" s="5">
        <v>2.9</v>
      </c>
      <c r="AW1019" s="5">
        <v>3.4</v>
      </c>
      <c r="AX1019">
        <v>232</v>
      </c>
      <c r="AY1019">
        <v>1088</v>
      </c>
      <c r="AZ1019">
        <v>12.2</v>
      </c>
      <c r="BA1019">
        <v>12.4</v>
      </c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1">
        <f t="shared" si="51"/>
        <v>0</v>
      </c>
      <c r="U1020" s="94">
        <f t="shared" si="50"/>
        <v>-3</v>
      </c>
      <c r="V1020" s="90" t="str">
        <f t="shared" si="49"/>
        <v/>
      </c>
      <c r="W1020" s="94" t="str">
        <f t="shared" si="52"/>
        <v/>
      </c>
      <c r="X1020" s="91"/>
      <c r="Z1020" s="5"/>
      <c r="AA1020"/>
      <c r="AC1020" s="373"/>
      <c r="AD1020" s="54">
        <v>0.70208333333359496</v>
      </c>
      <c r="AK1020" s="307"/>
      <c r="AL1020" s="5">
        <v>11.5</v>
      </c>
      <c r="AM1020" s="5">
        <v>91</v>
      </c>
      <c r="AN1020" s="5">
        <v>10.1</v>
      </c>
      <c r="AO1020" s="5">
        <v>11.5</v>
      </c>
      <c r="AP1020" s="5">
        <v>0</v>
      </c>
      <c r="AQ1020" s="5">
        <v>1.8</v>
      </c>
      <c r="AR1020" s="5">
        <v>1029.4000000000001</v>
      </c>
      <c r="AS1020" s="5">
        <v>1100</v>
      </c>
      <c r="AT1020" s="5">
        <v>0</v>
      </c>
      <c r="AU1020" s="5">
        <v>0</v>
      </c>
      <c r="AV1020" s="5">
        <v>2.9</v>
      </c>
      <c r="AW1020" s="5">
        <v>3.4</v>
      </c>
      <c r="AX1020">
        <v>232</v>
      </c>
      <c r="AY1020">
        <v>1088</v>
      </c>
      <c r="AZ1020">
        <v>12.2</v>
      </c>
      <c r="BA1020">
        <v>12.4</v>
      </c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1">
        <f t="shared" si="51"/>
        <v>0</v>
      </c>
      <c r="U1021" s="94">
        <f t="shared" si="50"/>
        <v>-3</v>
      </c>
      <c r="V1021" s="90" t="str">
        <f t="shared" si="49"/>
        <v/>
      </c>
      <c r="W1021" s="94" t="str">
        <f t="shared" si="52"/>
        <v/>
      </c>
      <c r="X1021" s="91"/>
      <c r="Z1021" s="5"/>
      <c r="AA1021"/>
      <c r="AC1021" s="373"/>
      <c r="AD1021" s="54">
        <v>0.70277777777803996</v>
      </c>
      <c r="AK1021" s="307"/>
      <c r="AL1021" s="5">
        <v>11.5</v>
      </c>
      <c r="AM1021" s="5">
        <v>91</v>
      </c>
      <c r="AN1021" s="5">
        <v>10.1</v>
      </c>
      <c r="AO1021" s="5">
        <v>11.5</v>
      </c>
      <c r="AP1021" s="5">
        <v>0</v>
      </c>
      <c r="AQ1021" s="5">
        <v>0</v>
      </c>
      <c r="AR1021" s="5">
        <v>1029.2</v>
      </c>
      <c r="AS1021" s="5">
        <v>1080</v>
      </c>
      <c r="AT1021" s="5">
        <v>0</v>
      </c>
      <c r="AU1021" s="5">
        <v>0</v>
      </c>
      <c r="AV1021" s="5">
        <v>2.9</v>
      </c>
      <c r="AW1021" s="5">
        <v>3.4</v>
      </c>
      <c r="AX1021">
        <v>232</v>
      </c>
      <c r="AY1021">
        <v>1088</v>
      </c>
      <c r="AZ1021">
        <v>12.2</v>
      </c>
      <c r="BA1021">
        <v>12.4</v>
      </c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1">
        <f t="shared" si="51"/>
        <v>0</v>
      </c>
      <c r="U1022" s="94">
        <f t="shared" si="50"/>
        <v>-3</v>
      </c>
      <c r="V1022" s="90" t="str">
        <f t="shared" si="49"/>
        <v/>
      </c>
      <c r="W1022" s="94" t="str">
        <f t="shared" si="52"/>
        <v/>
      </c>
      <c r="X1022" s="91"/>
      <c r="Z1022" s="5"/>
      <c r="AA1022"/>
      <c r="AC1022" s="373"/>
      <c r="AD1022" s="54">
        <v>0.70347222222248496</v>
      </c>
      <c r="AK1022" s="307"/>
      <c r="AL1022" s="5">
        <v>11.5</v>
      </c>
      <c r="AM1022" s="5">
        <v>91</v>
      </c>
      <c r="AN1022" s="5">
        <v>10.1</v>
      </c>
      <c r="AO1022" s="5">
        <v>11.5</v>
      </c>
      <c r="AP1022" s="5">
        <v>0</v>
      </c>
      <c r="AQ1022" s="5">
        <v>0</v>
      </c>
      <c r="AR1022" s="5">
        <v>1029.2</v>
      </c>
      <c r="AS1022" s="5">
        <v>1060</v>
      </c>
      <c r="AT1022" s="5">
        <v>0</v>
      </c>
      <c r="AU1022" s="5">
        <v>0</v>
      </c>
      <c r="AV1022" s="5">
        <v>2.9</v>
      </c>
      <c r="AW1022" s="5">
        <v>3.4</v>
      </c>
      <c r="AX1022">
        <v>232</v>
      </c>
      <c r="AY1022">
        <v>1088</v>
      </c>
      <c r="AZ1022">
        <v>12.2</v>
      </c>
      <c r="BA1022">
        <v>12.4</v>
      </c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1">
        <f t="shared" si="51"/>
        <v>0</v>
      </c>
      <c r="U1023" s="94">
        <f t="shared" si="50"/>
        <v>-3</v>
      </c>
      <c r="V1023" s="90" t="str">
        <f t="shared" si="49"/>
        <v/>
      </c>
      <c r="W1023" s="94" t="str">
        <f t="shared" si="52"/>
        <v/>
      </c>
      <c r="X1023" s="91"/>
      <c r="Z1023" s="5"/>
      <c r="AA1023"/>
      <c r="AC1023" s="373"/>
      <c r="AD1023" s="54">
        <v>0.70416666666692995</v>
      </c>
      <c r="AK1023" s="307"/>
      <c r="AL1023" s="5">
        <v>11.5</v>
      </c>
      <c r="AM1023" s="5">
        <v>91</v>
      </c>
      <c r="AN1023" s="5">
        <v>10.1</v>
      </c>
      <c r="AO1023" s="5">
        <v>11.5</v>
      </c>
      <c r="AP1023" s="5">
        <v>0</v>
      </c>
      <c r="AQ1023" s="5">
        <v>0</v>
      </c>
      <c r="AR1023" s="5">
        <v>1029.2</v>
      </c>
      <c r="AS1023" s="5">
        <v>1100</v>
      </c>
      <c r="AT1023" s="5">
        <v>0</v>
      </c>
      <c r="AU1023" s="5">
        <v>0</v>
      </c>
      <c r="AV1023" s="5">
        <v>2.9</v>
      </c>
      <c r="AW1023" s="5">
        <v>3.4</v>
      </c>
      <c r="AX1023">
        <v>232</v>
      </c>
      <c r="AY1023">
        <v>1088</v>
      </c>
      <c r="AZ1023">
        <v>12.1</v>
      </c>
      <c r="BA1023">
        <v>12.4</v>
      </c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1">
        <f t="shared" si="51"/>
        <v>0</v>
      </c>
      <c r="U1024" s="94">
        <f t="shared" si="50"/>
        <v>-3</v>
      </c>
      <c r="V1024" s="90" t="str">
        <f t="shared" si="49"/>
        <v/>
      </c>
      <c r="W1024" s="94" t="str">
        <f t="shared" si="52"/>
        <v/>
      </c>
      <c r="X1024" s="91"/>
      <c r="Z1024" s="5"/>
      <c r="AA1024"/>
      <c r="AC1024" s="373"/>
      <c r="AD1024" s="54">
        <v>0.70486111111137495</v>
      </c>
      <c r="AK1024" s="307"/>
      <c r="AL1024" s="5">
        <v>11.4</v>
      </c>
      <c r="AM1024" s="5">
        <v>91</v>
      </c>
      <c r="AN1024" s="5">
        <v>10</v>
      </c>
      <c r="AO1024" s="5">
        <v>11.4</v>
      </c>
      <c r="AP1024" s="5">
        <v>0</v>
      </c>
      <c r="AQ1024" s="5">
        <v>0</v>
      </c>
      <c r="AR1024" s="5">
        <v>1029.3</v>
      </c>
      <c r="AS1024" s="5">
        <v>1140</v>
      </c>
      <c r="AT1024" s="5">
        <v>0</v>
      </c>
      <c r="AU1024" s="5">
        <v>0</v>
      </c>
      <c r="AV1024" s="5">
        <v>2.9</v>
      </c>
      <c r="AW1024" s="5">
        <v>3.4</v>
      </c>
      <c r="AX1024">
        <v>232</v>
      </c>
      <c r="AY1024">
        <v>1088</v>
      </c>
      <c r="AZ1024">
        <v>12.1</v>
      </c>
      <c r="BA1024">
        <v>12.4</v>
      </c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1">
        <f t="shared" si="51"/>
        <v>0</v>
      </c>
      <c r="U1025" s="94">
        <f t="shared" si="50"/>
        <v>-3</v>
      </c>
      <c r="V1025" s="90" t="str">
        <f t="shared" si="49"/>
        <v/>
      </c>
      <c r="W1025" s="94" t="str">
        <f t="shared" si="52"/>
        <v/>
      </c>
      <c r="X1025" s="91"/>
      <c r="Z1025" s="5"/>
      <c r="AA1025"/>
      <c r="AC1025" s="373"/>
      <c r="AD1025" s="54">
        <v>0.70555555555581995</v>
      </c>
      <c r="AK1025" s="307"/>
      <c r="AL1025" s="5">
        <v>11.4</v>
      </c>
      <c r="AM1025" s="5">
        <v>91</v>
      </c>
      <c r="AN1025" s="5">
        <v>10</v>
      </c>
      <c r="AO1025" s="5">
        <v>11.4</v>
      </c>
      <c r="AP1025" s="5">
        <v>0</v>
      </c>
      <c r="AQ1025" s="5">
        <v>0</v>
      </c>
      <c r="AR1025" s="5">
        <v>1029.2</v>
      </c>
      <c r="AS1025" s="5">
        <v>1120</v>
      </c>
      <c r="AT1025" s="5">
        <v>0</v>
      </c>
      <c r="AU1025" s="5">
        <v>0</v>
      </c>
      <c r="AV1025" s="5">
        <v>2.9</v>
      </c>
      <c r="AW1025" s="5">
        <v>3.4</v>
      </c>
      <c r="AX1025">
        <v>232</v>
      </c>
      <c r="AY1025">
        <v>1088</v>
      </c>
      <c r="AZ1025">
        <v>12.1</v>
      </c>
      <c r="BA1025">
        <v>12.4</v>
      </c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1">
        <f t="shared" si="51"/>
        <v>0</v>
      </c>
      <c r="U1026" s="94">
        <f t="shared" si="50"/>
        <v>-3</v>
      </c>
      <c r="V1026" s="90" t="str">
        <f t="shared" si="49"/>
        <v/>
      </c>
      <c r="W1026" s="94" t="str">
        <f t="shared" si="52"/>
        <v/>
      </c>
      <c r="X1026" s="91"/>
      <c r="Z1026" s="5"/>
      <c r="AA1026"/>
      <c r="AC1026" s="373"/>
      <c r="AD1026" s="54">
        <v>0.70625000000026505</v>
      </c>
      <c r="AK1026" s="307"/>
      <c r="AL1026" s="5">
        <v>11.4</v>
      </c>
      <c r="AM1026" s="5">
        <v>91</v>
      </c>
      <c r="AN1026" s="5">
        <v>10</v>
      </c>
      <c r="AO1026" s="5">
        <v>11.4</v>
      </c>
      <c r="AP1026" s="5">
        <v>0</v>
      </c>
      <c r="AQ1026" s="5">
        <v>0</v>
      </c>
      <c r="AR1026" s="5">
        <v>1029.2</v>
      </c>
      <c r="AS1026" s="5">
        <v>1080</v>
      </c>
      <c r="AT1026" s="5">
        <v>0</v>
      </c>
      <c r="AU1026" s="5">
        <v>0</v>
      </c>
      <c r="AV1026" s="5">
        <v>2.9</v>
      </c>
      <c r="AW1026" s="5">
        <v>3.4</v>
      </c>
      <c r="AX1026">
        <v>232</v>
      </c>
      <c r="AY1026">
        <v>1088</v>
      </c>
      <c r="AZ1026">
        <v>12.1</v>
      </c>
      <c r="BA1026">
        <v>12.4</v>
      </c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1">
        <f t="shared" si="51"/>
        <v>0</v>
      </c>
      <c r="U1027" s="94">
        <f t="shared" si="50"/>
        <v>-3</v>
      </c>
      <c r="V1027" s="90" t="str">
        <f t="shared" si="49"/>
        <v/>
      </c>
      <c r="W1027" s="94" t="str">
        <f t="shared" si="52"/>
        <v/>
      </c>
      <c r="X1027" s="91"/>
      <c r="Z1027" s="5"/>
      <c r="AA1027"/>
      <c r="AC1027" s="373"/>
      <c r="AD1027" s="54">
        <v>0.70694444444471005</v>
      </c>
      <c r="AK1027" s="307"/>
      <c r="AL1027" s="5">
        <v>11.4</v>
      </c>
      <c r="AM1027" s="5">
        <v>91</v>
      </c>
      <c r="AN1027" s="5">
        <v>10</v>
      </c>
      <c r="AO1027" s="5">
        <v>11.4</v>
      </c>
      <c r="AP1027" s="5">
        <v>0</v>
      </c>
      <c r="AQ1027" s="5">
        <v>0</v>
      </c>
      <c r="AR1027" s="5">
        <v>1029.3</v>
      </c>
      <c r="AS1027" s="5">
        <v>1040</v>
      </c>
      <c r="AT1027" s="5">
        <v>0</v>
      </c>
      <c r="AU1027" s="5">
        <v>0</v>
      </c>
      <c r="AV1027" s="5">
        <v>2.9</v>
      </c>
      <c r="AW1027" s="5">
        <v>3.4</v>
      </c>
      <c r="AX1027">
        <v>232</v>
      </c>
      <c r="AY1027">
        <v>1088</v>
      </c>
      <c r="AZ1027">
        <v>12.1</v>
      </c>
      <c r="BA1027">
        <v>12.3</v>
      </c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1">
        <f t="shared" si="51"/>
        <v>0</v>
      </c>
      <c r="U1028" s="94">
        <f t="shared" si="50"/>
        <v>-3</v>
      </c>
      <c r="V1028" s="90" t="str">
        <f t="shared" si="49"/>
        <v/>
      </c>
      <c r="W1028" s="94" t="str">
        <f t="shared" si="52"/>
        <v/>
      </c>
      <c r="X1028" s="91"/>
      <c r="Z1028" s="5"/>
      <c r="AA1028"/>
      <c r="AC1028" s="373"/>
      <c r="AD1028" s="54">
        <v>0.70763888888915505</v>
      </c>
      <c r="AK1028" s="307"/>
      <c r="AL1028" s="5">
        <v>11.5</v>
      </c>
      <c r="AM1028" s="5">
        <v>91</v>
      </c>
      <c r="AN1028" s="5">
        <v>10.1</v>
      </c>
      <c r="AO1028" s="5">
        <v>11.5</v>
      </c>
      <c r="AP1028" s="5">
        <v>0</v>
      </c>
      <c r="AQ1028" s="5">
        <v>0</v>
      </c>
      <c r="AR1028" s="5">
        <v>1029.4000000000001</v>
      </c>
      <c r="AS1028" s="5">
        <v>930</v>
      </c>
      <c r="AT1028" s="5">
        <v>0</v>
      </c>
      <c r="AU1028" s="5">
        <v>0</v>
      </c>
      <c r="AV1028" s="5">
        <v>2.9</v>
      </c>
      <c r="AW1028" s="5">
        <v>3.4</v>
      </c>
      <c r="AX1028">
        <v>232</v>
      </c>
      <c r="AY1028">
        <v>1088</v>
      </c>
      <c r="AZ1028">
        <v>12.1</v>
      </c>
      <c r="BA1028">
        <v>12.3</v>
      </c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1">
        <f t="shared" si="51"/>
        <v>0</v>
      </c>
      <c r="U1029" s="94">
        <f t="shared" si="50"/>
        <v>-3</v>
      </c>
      <c r="V1029" s="90" t="str">
        <f t="shared" si="49"/>
        <v/>
      </c>
      <c r="W1029" s="94" t="str">
        <f t="shared" si="52"/>
        <v/>
      </c>
      <c r="X1029" s="91"/>
      <c r="Z1029" s="5"/>
      <c r="AA1029"/>
      <c r="AC1029" s="373"/>
      <c r="AD1029" s="54">
        <v>0.70833333333360005</v>
      </c>
      <c r="AK1029" s="307"/>
      <c r="AL1029" s="5">
        <v>11.4</v>
      </c>
      <c r="AM1029" s="5">
        <v>91</v>
      </c>
      <c r="AN1029" s="5">
        <v>10</v>
      </c>
      <c r="AO1029" s="5">
        <v>11.4</v>
      </c>
      <c r="AP1029" s="5">
        <v>0</v>
      </c>
      <c r="AQ1029" s="5">
        <v>0</v>
      </c>
      <c r="AR1029" s="5">
        <v>1029.4000000000001</v>
      </c>
      <c r="AS1029" s="5">
        <v>860</v>
      </c>
      <c r="AT1029" s="5">
        <v>0</v>
      </c>
      <c r="AU1029" s="5">
        <v>0</v>
      </c>
      <c r="AV1029" s="5">
        <v>2.9</v>
      </c>
      <c r="AW1029" s="5">
        <v>3.4</v>
      </c>
      <c r="AX1029">
        <v>232</v>
      </c>
      <c r="AY1029">
        <v>1088</v>
      </c>
      <c r="AZ1029">
        <v>12.1</v>
      </c>
      <c r="BA1029">
        <v>12.3</v>
      </c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1">
        <f t="shared" si="51"/>
        <v>0</v>
      </c>
      <c r="U1030" s="94">
        <f t="shared" si="50"/>
        <v>-3</v>
      </c>
      <c r="V1030" s="90" t="str">
        <f t="shared" si="49"/>
        <v/>
      </c>
      <c r="W1030" s="94" t="str">
        <f t="shared" si="52"/>
        <v/>
      </c>
      <c r="X1030" s="91"/>
      <c r="Z1030" s="5"/>
      <c r="AA1030"/>
      <c r="AC1030" s="373"/>
      <c r="AD1030" s="54">
        <v>0.70902777777804504</v>
      </c>
      <c r="AK1030" s="307"/>
      <c r="AL1030" s="5">
        <v>11.5</v>
      </c>
      <c r="AM1030" s="5">
        <v>91</v>
      </c>
      <c r="AN1030" s="5">
        <v>10.1</v>
      </c>
      <c r="AO1030" s="5">
        <v>11.5</v>
      </c>
      <c r="AP1030" s="5">
        <v>0</v>
      </c>
      <c r="AQ1030" s="5">
        <v>0</v>
      </c>
      <c r="AR1030" s="5">
        <v>1029.3</v>
      </c>
      <c r="AS1030" s="5">
        <v>820</v>
      </c>
      <c r="AT1030" s="5">
        <v>0</v>
      </c>
      <c r="AU1030" s="5">
        <v>0</v>
      </c>
      <c r="AV1030" s="5">
        <v>2.9</v>
      </c>
      <c r="AW1030" s="5">
        <v>3.4</v>
      </c>
      <c r="AX1030">
        <v>232</v>
      </c>
      <c r="AY1030">
        <v>1088</v>
      </c>
      <c r="AZ1030">
        <v>12.1</v>
      </c>
      <c r="BA1030">
        <v>12.3</v>
      </c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1">
        <f t="shared" si="51"/>
        <v>0</v>
      </c>
      <c r="U1031" s="94">
        <f t="shared" si="50"/>
        <v>-3</v>
      </c>
      <c r="V1031" s="90" t="str">
        <f t="shared" si="49"/>
        <v/>
      </c>
      <c r="W1031" s="94" t="str">
        <f t="shared" si="52"/>
        <v/>
      </c>
      <c r="X1031" s="91"/>
      <c r="Z1031" s="5"/>
      <c r="AA1031"/>
      <c r="AC1031" s="373"/>
      <c r="AD1031" s="54">
        <v>0.70972222222249004</v>
      </c>
      <c r="AK1031" s="307"/>
      <c r="AL1031" s="5">
        <v>11.5</v>
      </c>
      <c r="AM1031" s="5">
        <v>91</v>
      </c>
      <c r="AN1031" s="5">
        <v>10.1</v>
      </c>
      <c r="AO1031" s="5">
        <v>11.5</v>
      </c>
      <c r="AP1031" s="5">
        <v>0</v>
      </c>
      <c r="AQ1031" s="5">
        <v>2.2000000000000002</v>
      </c>
      <c r="AR1031" s="5">
        <v>1029.3</v>
      </c>
      <c r="AS1031" s="5">
        <v>770</v>
      </c>
      <c r="AT1031" s="5">
        <v>0</v>
      </c>
      <c r="AU1031" s="5">
        <v>0</v>
      </c>
      <c r="AV1031" s="5">
        <v>2.9</v>
      </c>
      <c r="AW1031" s="5">
        <v>3.4</v>
      </c>
      <c r="AX1031">
        <v>232</v>
      </c>
      <c r="AY1031">
        <v>1088</v>
      </c>
      <c r="AZ1031">
        <v>12</v>
      </c>
      <c r="BA1031">
        <v>12.3</v>
      </c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1">
        <f t="shared" si="51"/>
        <v>0</v>
      </c>
      <c r="U1032" s="94">
        <f t="shared" si="50"/>
        <v>-3</v>
      </c>
      <c r="V1032" s="90" t="str">
        <f t="shared" si="49"/>
        <v/>
      </c>
      <c r="W1032" s="94" t="str">
        <f t="shared" si="52"/>
        <v/>
      </c>
      <c r="X1032" s="91"/>
      <c r="Z1032" s="5"/>
      <c r="AA1032"/>
      <c r="AC1032" s="373"/>
      <c r="AD1032" s="54">
        <v>0.71041666666693504</v>
      </c>
      <c r="AK1032" s="307"/>
      <c r="AL1032" s="5">
        <v>11.5</v>
      </c>
      <c r="AM1032" s="5">
        <v>91</v>
      </c>
      <c r="AN1032" s="5">
        <v>10.1</v>
      </c>
      <c r="AO1032" s="5">
        <v>11.5</v>
      </c>
      <c r="AP1032" s="5">
        <v>2.2000000000000002</v>
      </c>
      <c r="AQ1032" s="5">
        <v>2.2000000000000002</v>
      </c>
      <c r="AR1032" s="5">
        <v>1029.4000000000001</v>
      </c>
      <c r="AS1032" s="5">
        <v>750</v>
      </c>
      <c r="AT1032" s="5">
        <v>0</v>
      </c>
      <c r="AU1032" s="5">
        <v>0</v>
      </c>
      <c r="AV1032" s="5">
        <v>2.9</v>
      </c>
      <c r="AW1032" s="5">
        <v>3.4</v>
      </c>
      <c r="AX1032">
        <v>232</v>
      </c>
      <c r="AY1032">
        <v>1088</v>
      </c>
      <c r="AZ1032">
        <v>12</v>
      </c>
      <c r="BA1032">
        <v>12.3</v>
      </c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1">
        <f t="shared" si="51"/>
        <v>0</v>
      </c>
      <c r="U1033" s="94">
        <f t="shared" si="50"/>
        <v>-3</v>
      </c>
      <c r="V1033" s="90" t="str">
        <f t="shared" si="49"/>
        <v/>
      </c>
      <c r="W1033" s="94" t="str">
        <f t="shared" si="52"/>
        <v/>
      </c>
      <c r="X1033" s="91"/>
      <c r="Z1033" s="5"/>
      <c r="AA1033"/>
      <c r="AC1033" s="373"/>
      <c r="AD1033" s="54">
        <v>0.71111111111138003</v>
      </c>
      <c r="AK1033" s="307"/>
      <c r="AL1033" s="5">
        <v>11.5</v>
      </c>
      <c r="AM1033" s="5">
        <v>91</v>
      </c>
      <c r="AN1033" s="5">
        <v>10.1</v>
      </c>
      <c r="AO1033" s="5">
        <v>11.5</v>
      </c>
      <c r="AP1033" s="5">
        <v>0</v>
      </c>
      <c r="AQ1033" s="5">
        <v>2.2000000000000002</v>
      </c>
      <c r="AR1033" s="5">
        <v>1029.4000000000001</v>
      </c>
      <c r="AS1033" s="5">
        <v>740</v>
      </c>
      <c r="AT1033" s="5">
        <v>0</v>
      </c>
      <c r="AU1033" s="5">
        <v>0</v>
      </c>
      <c r="AV1033" s="5">
        <v>2.9</v>
      </c>
      <c r="AW1033" s="5">
        <v>3.4</v>
      </c>
      <c r="AX1033">
        <v>232</v>
      </c>
      <c r="AY1033">
        <v>1088</v>
      </c>
      <c r="AZ1033">
        <v>12</v>
      </c>
      <c r="BA1033">
        <v>12.3</v>
      </c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1">
        <f t="shared" si="51"/>
        <v>0</v>
      </c>
      <c r="U1034" s="94">
        <f t="shared" si="50"/>
        <v>-3</v>
      </c>
      <c r="V1034" s="90" t="str">
        <f t="shared" si="49"/>
        <v/>
      </c>
      <c r="W1034" s="94" t="str">
        <f t="shared" si="52"/>
        <v/>
      </c>
      <c r="X1034" s="91"/>
      <c r="Z1034" s="5"/>
      <c r="AA1034"/>
      <c r="AC1034" s="373"/>
      <c r="AD1034" s="54">
        <v>0.71180555555582503</v>
      </c>
      <c r="AK1034" s="307"/>
      <c r="AL1034" s="5">
        <v>11.5</v>
      </c>
      <c r="AM1034" s="5">
        <v>91</v>
      </c>
      <c r="AN1034" s="5">
        <v>10.1</v>
      </c>
      <c r="AO1034" s="5">
        <v>11.5</v>
      </c>
      <c r="AP1034" s="5">
        <v>0</v>
      </c>
      <c r="AQ1034" s="5">
        <v>0</v>
      </c>
      <c r="AR1034" s="5">
        <v>1029.2</v>
      </c>
      <c r="AS1034" s="5">
        <v>730</v>
      </c>
      <c r="AT1034" s="5">
        <v>0</v>
      </c>
      <c r="AU1034" s="5">
        <v>0</v>
      </c>
      <c r="AV1034" s="5">
        <v>2.9</v>
      </c>
      <c r="AW1034" s="5">
        <v>3.4</v>
      </c>
      <c r="AX1034">
        <v>232</v>
      </c>
      <c r="AY1034">
        <v>1088</v>
      </c>
      <c r="AZ1034">
        <v>12</v>
      </c>
      <c r="BA1034">
        <v>12.3</v>
      </c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1">
        <f t="shared" si="51"/>
        <v>0</v>
      </c>
      <c r="U1035" s="94">
        <f t="shared" si="50"/>
        <v>-3</v>
      </c>
      <c r="V1035" s="90" t="str">
        <f t="shared" ref="V1035:V1098" si="53">IF($K1035&gt;0,1,"")</f>
        <v/>
      </c>
      <c r="W1035" s="94" t="str">
        <f t="shared" si="52"/>
        <v/>
      </c>
      <c r="X1035" s="91"/>
      <c r="Z1035" s="5"/>
      <c r="AA1035"/>
      <c r="AC1035" s="373"/>
      <c r="AD1035" s="54">
        <v>0.71250000000027003</v>
      </c>
      <c r="AK1035" s="307"/>
      <c r="AL1035" s="5">
        <v>11.4</v>
      </c>
      <c r="AM1035" s="5">
        <v>91</v>
      </c>
      <c r="AN1035" s="5">
        <v>10</v>
      </c>
      <c r="AO1035" s="5">
        <v>11.4</v>
      </c>
      <c r="AP1035" s="5">
        <v>0</v>
      </c>
      <c r="AQ1035" s="5">
        <v>0</v>
      </c>
      <c r="AR1035" s="5">
        <v>1029.2</v>
      </c>
      <c r="AS1035" s="5">
        <v>700</v>
      </c>
      <c r="AT1035" s="5">
        <v>0</v>
      </c>
      <c r="AU1035" s="5">
        <v>0</v>
      </c>
      <c r="AV1035" s="5">
        <v>2.9</v>
      </c>
      <c r="AW1035" s="5">
        <v>3.4</v>
      </c>
      <c r="AX1035">
        <v>232</v>
      </c>
      <c r="AY1035">
        <v>1088</v>
      </c>
      <c r="AZ1035">
        <v>12</v>
      </c>
      <c r="BA1035">
        <v>12.3</v>
      </c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1">
        <f t="shared" si="51"/>
        <v>0</v>
      </c>
      <c r="U1036" s="94">
        <f t="shared" si="50"/>
        <v>-3</v>
      </c>
      <c r="V1036" s="90" t="str">
        <f t="shared" si="53"/>
        <v/>
      </c>
      <c r="W1036" s="94" t="str">
        <f t="shared" si="52"/>
        <v/>
      </c>
      <c r="X1036" s="91"/>
      <c r="Z1036" s="5"/>
      <c r="AA1036"/>
      <c r="AC1036" s="373"/>
      <c r="AD1036" s="54">
        <v>0.71319444444471503</v>
      </c>
      <c r="AK1036" s="307"/>
      <c r="AL1036" s="5">
        <v>11.4</v>
      </c>
      <c r="AM1036" s="5">
        <v>91</v>
      </c>
      <c r="AN1036" s="5">
        <v>10</v>
      </c>
      <c r="AO1036" s="5">
        <v>11.4</v>
      </c>
      <c r="AP1036" s="5">
        <v>0</v>
      </c>
      <c r="AQ1036" s="5">
        <v>0</v>
      </c>
      <c r="AR1036" s="5">
        <v>1029.3</v>
      </c>
      <c r="AS1036" s="5">
        <v>640</v>
      </c>
      <c r="AT1036" s="5">
        <v>0</v>
      </c>
      <c r="AU1036" s="5">
        <v>0</v>
      </c>
      <c r="AV1036" s="5">
        <v>2.9</v>
      </c>
      <c r="AW1036" s="5">
        <v>3.4</v>
      </c>
      <c r="AX1036">
        <v>232</v>
      </c>
      <c r="AY1036">
        <v>1088</v>
      </c>
      <c r="AZ1036">
        <v>12</v>
      </c>
      <c r="BA1036">
        <v>12.3</v>
      </c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1">
        <f t="shared" si="51"/>
        <v>0</v>
      </c>
      <c r="U1037" s="94">
        <f t="shared" si="50"/>
        <v>-3</v>
      </c>
      <c r="V1037" s="90" t="str">
        <f t="shared" si="53"/>
        <v/>
      </c>
      <c r="W1037" s="94" t="str">
        <f t="shared" si="52"/>
        <v/>
      </c>
      <c r="X1037" s="91"/>
      <c r="Z1037" s="5"/>
      <c r="AA1037"/>
      <c r="AC1037" s="373"/>
      <c r="AD1037" s="54">
        <v>0.71388888888916002</v>
      </c>
      <c r="AK1037" s="307"/>
      <c r="AL1037" s="5">
        <v>11.4</v>
      </c>
      <c r="AM1037" s="5">
        <v>91</v>
      </c>
      <c r="AN1037" s="5">
        <v>10</v>
      </c>
      <c r="AO1037" s="5">
        <v>11.4</v>
      </c>
      <c r="AP1037" s="5">
        <v>0</v>
      </c>
      <c r="AQ1037" s="5">
        <v>0</v>
      </c>
      <c r="AR1037" s="5">
        <v>1029.2</v>
      </c>
      <c r="AS1037" s="5">
        <v>570</v>
      </c>
      <c r="AT1037" s="5">
        <v>0</v>
      </c>
      <c r="AU1037" s="5">
        <v>0</v>
      </c>
      <c r="AV1037" s="5">
        <v>2.9</v>
      </c>
      <c r="AW1037" s="5">
        <v>3.4</v>
      </c>
      <c r="AX1037">
        <v>232</v>
      </c>
      <c r="AY1037">
        <v>1088</v>
      </c>
      <c r="AZ1037">
        <v>12</v>
      </c>
      <c r="BA1037">
        <v>12.2</v>
      </c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1">
        <f t="shared" si="51"/>
        <v>0</v>
      </c>
      <c r="U1038" s="94">
        <f t="shared" si="50"/>
        <v>-3</v>
      </c>
      <c r="V1038" s="90" t="str">
        <f t="shared" si="53"/>
        <v/>
      </c>
      <c r="W1038" s="94" t="str">
        <f t="shared" si="52"/>
        <v/>
      </c>
      <c r="X1038" s="91"/>
      <c r="Z1038" s="5"/>
      <c r="AA1038"/>
      <c r="AC1038" s="373"/>
      <c r="AD1038" s="54">
        <v>0.71458333333360502</v>
      </c>
      <c r="AK1038" s="307"/>
      <c r="AL1038" s="5">
        <v>11.4</v>
      </c>
      <c r="AM1038" s="5">
        <v>91</v>
      </c>
      <c r="AN1038" s="5">
        <v>10</v>
      </c>
      <c r="AO1038" s="5">
        <v>11.4</v>
      </c>
      <c r="AP1038" s="5">
        <v>0</v>
      </c>
      <c r="AQ1038" s="5">
        <v>0</v>
      </c>
      <c r="AR1038" s="5">
        <v>1029.3</v>
      </c>
      <c r="AS1038" s="5">
        <v>560</v>
      </c>
      <c r="AT1038" s="5">
        <v>0</v>
      </c>
      <c r="AU1038" s="5">
        <v>0</v>
      </c>
      <c r="AV1038" s="5">
        <v>2.9</v>
      </c>
      <c r="AW1038" s="5">
        <v>3.4</v>
      </c>
      <c r="AX1038">
        <v>232</v>
      </c>
      <c r="AY1038">
        <v>1088</v>
      </c>
      <c r="AZ1038">
        <v>12</v>
      </c>
      <c r="BA1038">
        <v>12.2</v>
      </c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1">
        <f t="shared" si="51"/>
        <v>0</v>
      </c>
      <c r="U1039" s="94">
        <f t="shared" si="50"/>
        <v>-3</v>
      </c>
      <c r="V1039" s="90" t="str">
        <f t="shared" si="53"/>
        <v/>
      </c>
      <c r="W1039" s="94" t="str">
        <f t="shared" si="52"/>
        <v/>
      </c>
      <c r="X1039" s="91"/>
      <c r="Z1039" s="5"/>
      <c r="AA1039"/>
      <c r="AC1039" s="373"/>
      <c r="AD1039" s="54">
        <v>0.71527777777805002</v>
      </c>
      <c r="AK1039" s="307"/>
      <c r="AL1039" s="5">
        <v>11.4</v>
      </c>
      <c r="AM1039" s="5">
        <v>91</v>
      </c>
      <c r="AN1039" s="5">
        <v>10</v>
      </c>
      <c r="AO1039" s="5">
        <v>11.4</v>
      </c>
      <c r="AP1039" s="5">
        <v>1.8</v>
      </c>
      <c r="AQ1039" s="5">
        <v>1.8</v>
      </c>
      <c r="AR1039" s="5">
        <v>1029.2</v>
      </c>
      <c r="AS1039" s="5">
        <v>580</v>
      </c>
      <c r="AT1039" s="5">
        <v>0</v>
      </c>
      <c r="AU1039" s="5">
        <v>0</v>
      </c>
      <c r="AV1039" s="5">
        <v>2.9</v>
      </c>
      <c r="AW1039" s="5">
        <v>3.4</v>
      </c>
      <c r="AX1039">
        <v>232</v>
      </c>
      <c r="AY1039">
        <v>1088</v>
      </c>
      <c r="AZ1039">
        <v>12</v>
      </c>
      <c r="BA1039">
        <v>12.2</v>
      </c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1">
        <f t="shared" si="51"/>
        <v>0</v>
      </c>
      <c r="U1040" s="94">
        <f t="shared" ref="U1040:U1103" si="54">(T1040-B1040)-3</f>
        <v>-3</v>
      </c>
      <c r="V1040" s="90" t="str">
        <f t="shared" si="53"/>
        <v/>
      </c>
      <c r="W1040" s="94" t="str">
        <f t="shared" si="52"/>
        <v/>
      </c>
      <c r="X1040" s="91"/>
      <c r="Z1040" s="5"/>
      <c r="AA1040"/>
      <c r="AC1040" s="373"/>
      <c r="AD1040" s="54">
        <v>0.71597222222249501</v>
      </c>
      <c r="AK1040" s="307"/>
      <c r="AL1040" s="5">
        <v>11.4</v>
      </c>
      <c r="AM1040" s="5">
        <v>91</v>
      </c>
      <c r="AN1040" s="5">
        <v>10</v>
      </c>
      <c r="AO1040" s="5">
        <v>11.4</v>
      </c>
      <c r="AP1040" s="5">
        <v>0</v>
      </c>
      <c r="AQ1040" s="5">
        <v>0</v>
      </c>
      <c r="AR1040" s="5">
        <v>1029.3</v>
      </c>
      <c r="AS1040" s="5">
        <v>560</v>
      </c>
      <c r="AT1040" s="5">
        <v>0</v>
      </c>
      <c r="AU1040" s="5">
        <v>0</v>
      </c>
      <c r="AV1040" s="5">
        <v>2.9</v>
      </c>
      <c r="AW1040" s="5">
        <v>3.4</v>
      </c>
      <c r="AX1040">
        <v>232</v>
      </c>
      <c r="AY1040">
        <v>1088</v>
      </c>
      <c r="AZ1040">
        <v>12</v>
      </c>
      <c r="BA1040">
        <v>12.2</v>
      </c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1">
        <f t="shared" si="51"/>
        <v>0</v>
      </c>
      <c r="U1041" s="94">
        <f t="shared" si="54"/>
        <v>-3</v>
      </c>
      <c r="V1041" s="90" t="str">
        <f t="shared" si="53"/>
        <v/>
      </c>
      <c r="W1041" s="94" t="str">
        <f t="shared" si="52"/>
        <v/>
      </c>
      <c r="X1041" s="91"/>
      <c r="Z1041" s="5"/>
      <c r="AA1041"/>
      <c r="AC1041" s="373"/>
      <c r="AD1041" s="54">
        <v>0.71666666666694001</v>
      </c>
      <c r="AK1041" s="307"/>
      <c r="AL1041" s="5">
        <v>11.4</v>
      </c>
      <c r="AM1041" s="5">
        <v>91</v>
      </c>
      <c r="AN1041" s="5">
        <v>10</v>
      </c>
      <c r="AO1041" s="5">
        <v>11.4</v>
      </c>
      <c r="AP1041" s="5">
        <v>0</v>
      </c>
      <c r="AQ1041" s="5">
        <v>0</v>
      </c>
      <c r="AR1041" s="5">
        <v>1029.3</v>
      </c>
      <c r="AS1041" s="5">
        <v>520</v>
      </c>
      <c r="AT1041" s="5">
        <v>0</v>
      </c>
      <c r="AU1041" s="5">
        <v>0</v>
      </c>
      <c r="AV1041" s="5">
        <v>2.9</v>
      </c>
      <c r="AW1041" s="5">
        <v>3.4</v>
      </c>
      <c r="AX1041">
        <v>232</v>
      </c>
      <c r="AY1041">
        <v>1088</v>
      </c>
      <c r="AZ1041">
        <v>11.9</v>
      </c>
      <c r="BA1041">
        <v>12.2</v>
      </c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1">
        <f t="shared" si="51"/>
        <v>0</v>
      </c>
      <c r="U1042" s="94">
        <f t="shared" si="54"/>
        <v>-3</v>
      </c>
      <c r="V1042" s="90" t="str">
        <f t="shared" si="53"/>
        <v/>
      </c>
      <c r="W1042" s="94" t="str">
        <f t="shared" si="52"/>
        <v/>
      </c>
      <c r="X1042" s="91"/>
      <c r="Z1042" s="5"/>
      <c r="AA1042"/>
      <c r="AC1042" s="373"/>
      <c r="AD1042" s="54">
        <v>0.71736111111138501</v>
      </c>
      <c r="AK1042" s="307"/>
      <c r="AL1042" s="5">
        <v>11.4</v>
      </c>
      <c r="AM1042" s="5">
        <v>91</v>
      </c>
      <c r="AN1042" s="5">
        <v>10</v>
      </c>
      <c r="AO1042" s="5">
        <v>11.4</v>
      </c>
      <c r="AP1042" s="5">
        <v>0</v>
      </c>
      <c r="AQ1042" s="5">
        <v>0</v>
      </c>
      <c r="AR1042" s="5">
        <v>1029.5</v>
      </c>
      <c r="AS1042" s="5">
        <v>490</v>
      </c>
      <c r="AT1042" s="5">
        <v>0</v>
      </c>
      <c r="AU1042" s="5">
        <v>0</v>
      </c>
      <c r="AV1042" s="5">
        <v>2.9</v>
      </c>
      <c r="AW1042" s="5">
        <v>3.4</v>
      </c>
      <c r="AX1042">
        <v>232</v>
      </c>
      <c r="AY1042">
        <v>1088</v>
      </c>
      <c r="AZ1042">
        <v>11.9</v>
      </c>
      <c r="BA1042">
        <v>12.2</v>
      </c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1">
        <f t="shared" si="51"/>
        <v>0</v>
      </c>
      <c r="U1043" s="94">
        <f t="shared" si="54"/>
        <v>-3</v>
      </c>
      <c r="V1043" s="90" t="str">
        <f t="shared" si="53"/>
        <v/>
      </c>
      <c r="W1043" s="94" t="str">
        <f t="shared" si="52"/>
        <v/>
      </c>
      <c r="X1043" s="91"/>
      <c r="Z1043" s="5"/>
      <c r="AA1043"/>
      <c r="AC1043" s="373"/>
      <c r="AD1043" s="54">
        <v>0.71805555555583001</v>
      </c>
      <c r="AK1043" s="307"/>
      <c r="AL1043" s="5">
        <v>11.4</v>
      </c>
      <c r="AM1043" s="5">
        <v>91</v>
      </c>
      <c r="AN1043" s="5">
        <v>10</v>
      </c>
      <c r="AO1043" s="5">
        <v>11.4</v>
      </c>
      <c r="AP1043" s="5">
        <v>0</v>
      </c>
      <c r="AQ1043" s="5">
        <v>0</v>
      </c>
      <c r="AR1043" s="5">
        <v>1029.3</v>
      </c>
      <c r="AS1043" s="5">
        <v>460</v>
      </c>
      <c r="AT1043" s="5">
        <v>0</v>
      </c>
      <c r="AU1043" s="5">
        <v>0</v>
      </c>
      <c r="AV1043" s="5">
        <v>2.9</v>
      </c>
      <c r="AW1043" s="5">
        <v>3.4</v>
      </c>
      <c r="AX1043">
        <v>232</v>
      </c>
      <c r="AY1043">
        <v>1088</v>
      </c>
      <c r="AZ1043">
        <v>11.9</v>
      </c>
      <c r="BA1043">
        <v>12.2</v>
      </c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1">
        <f t="shared" si="51"/>
        <v>0</v>
      </c>
      <c r="U1044" s="94">
        <f t="shared" si="54"/>
        <v>-3</v>
      </c>
      <c r="V1044" s="90" t="str">
        <f t="shared" si="53"/>
        <v/>
      </c>
      <c r="W1044" s="94" t="str">
        <f t="shared" si="52"/>
        <v/>
      </c>
      <c r="X1044" s="91"/>
      <c r="Z1044" s="5"/>
      <c r="AA1044"/>
      <c r="AC1044" s="373"/>
      <c r="AD1044" s="54">
        <v>0.718750000000275</v>
      </c>
      <c r="AK1044" s="307"/>
      <c r="AL1044" s="5">
        <v>11.4</v>
      </c>
      <c r="AM1044" s="5">
        <v>91</v>
      </c>
      <c r="AN1044" s="5">
        <v>10</v>
      </c>
      <c r="AO1044" s="5">
        <v>11.4</v>
      </c>
      <c r="AP1044" s="5">
        <v>0</v>
      </c>
      <c r="AQ1044" s="5">
        <v>0</v>
      </c>
      <c r="AR1044" s="5">
        <v>1029.2</v>
      </c>
      <c r="AS1044" s="5">
        <v>440</v>
      </c>
      <c r="AT1044" s="5">
        <v>0</v>
      </c>
      <c r="AU1044" s="5">
        <v>0</v>
      </c>
      <c r="AV1044" s="5">
        <v>2.9</v>
      </c>
      <c r="AW1044" s="5">
        <v>3.4</v>
      </c>
      <c r="AX1044">
        <v>232</v>
      </c>
      <c r="AY1044">
        <v>1088</v>
      </c>
      <c r="AZ1044">
        <v>11.9</v>
      </c>
      <c r="BA1044">
        <v>12.1</v>
      </c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1">
        <f t="shared" si="51"/>
        <v>0</v>
      </c>
      <c r="U1045" s="94">
        <f t="shared" si="54"/>
        <v>-3</v>
      </c>
      <c r="V1045" s="90" t="str">
        <f t="shared" si="53"/>
        <v/>
      </c>
      <c r="W1045" s="94" t="str">
        <f t="shared" si="52"/>
        <v/>
      </c>
      <c r="X1045" s="91"/>
      <c r="Z1045" s="5"/>
      <c r="AA1045"/>
      <c r="AC1045" s="373"/>
      <c r="AD1045" s="54">
        <v>0.71944444444472</v>
      </c>
      <c r="AK1045" s="307"/>
      <c r="AL1045" s="5">
        <v>11.4</v>
      </c>
      <c r="AM1045" s="5">
        <v>91</v>
      </c>
      <c r="AN1045" s="5">
        <v>10</v>
      </c>
      <c r="AO1045" s="5">
        <v>11.4</v>
      </c>
      <c r="AP1045" s="5">
        <v>0</v>
      </c>
      <c r="AQ1045" s="5">
        <v>0</v>
      </c>
      <c r="AR1045" s="5">
        <v>1029.4000000000001</v>
      </c>
      <c r="AS1045" s="5">
        <v>450</v>
      </c>
      <c r="AT1045" s="5">
        <v>0</v>
      </c>
      <c r="AU1045" s="5">
        <v>0</v>
      </c>
      <c r="AV1045" s="5">
        <v>2.9</v>
      </c>
      <c r="AW1045" s="5">
        <v>3.4</v>
      </c>
      <c r="AX1045">
        <v>232</v>
      </c>
      <c r="AY1045">
        <v>1088</v>
      </c>
      <c r="AZ1045">
        <v>11.9</v>
      </c>
      <c r="BA1045">
        <v>12.1</v>
      </c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1">
        <f t="shared" si="51"/>
        <v>0</v>
      </c>
      <c r="U1046" s="94">
        <f t="shared" si="54"/>
        <v>-3</v>
      </c>
      <c r="V1046" s="90" t="str">
        <f t="shared" si="53"/>
        <v/>
      </c>
      <c r="W1046" s="94" t="str">
        <f t="shared" si="52"/>
        <v/>
      </c>
      <c r="X1046" s="91"/>
      <c r="Z1046" s="5"/>
      <c r="AA1046"/>
      <c r="AC1046" s="373"/>
      <c r="AD1046" s="54">
        <v>0.720138888889165</v>
      </c>
      <c r="AK1046" s="307"/>
      <c r="AL1046" s="5">
        <v>11.5</v>
      </c>
      <c r="AM1046" s="5">
        <v>91</v>
      </c>
      <c r="AN1046" s="5">
        <v>10.1</v>
      </c>
      <c r="AO1046" s="5">
        <v>11.5</v>
      </c>
      <c r="AP1046" s="5">
        <v>0</v>
      </c>
      <c r="AQ1046" s="5">
        <v>0</v>
      </c>
      <c r="AR1046" s="5">
        <v>1029.2</v>
      </c>
      <c r="AS1046" s="5">
        <v>430</v>
      </c>
      <c r="AT1046" s="5">
        <v>0</v>
      </c>
      <c r="AU1046" s="5">
        <v>0</v>
      </c>
      <c r="AV1046" s="5">
        <v>2.9</v>
      </c>
      <c r="AW1046" s="5">
        <v>3.4</v>
      </c>
      <c r="AX1046">
        <v>232</v>
      </c>
      <c r="AY1046">
        <v>1088</v>
      </c>
      <c r="AZ1046">
        <v>11.9</v>
      </c>
      <c r="BA1046">
        <v>12.1</v>
      </c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1">
        <f t="shared" si="51"/>
        <v>0</v>
      </c>
      <c r="U1047" s="94">
        <f t="shared" si="54"/>
        <v>-3</v>
      </c>
      <c r="V1047" s="90" t="str">
        <f t="shared" si="53"/>
        <v/>
      </c>
      <c r="W1047" s="94" t="str">
        <f t="shared" si="52"/>
        <v/>
      </c>
      <c r="X1047" s="91"/>
      <c r="Z1047" s="5"/>
      <c r="AA1047"/>
      <c r="AC1047" s="373"/>
      <c r="AD1047" s="54">
        <v>0.72083333333360999</v>
      </c>
      <c r="AK1047" s="307"/>
      <c r="AL1047" s="5">
        <v>11.5</v>
      </c>
      <c r="AM1047" s="5">
        <v>91</v>
      </c>
      <c r="AN1047" s="5">
        <v>10.1</v>
      </c>
      <c r="AO1047" s="5">
        <v>11.5</v>
      </c>
      <c r="AP1047" s="5">
        <v>0</v>
      </c>
      <c r="AQ1047" s="5">
        <v>0</v>
      </c>
      <c r="AR1047" s="5">
        <v>1029.2</v>
      </c>
      <c r="AS1047" s="5">
        <v>410</v>
      </c>
      <c r="AT1047" s="5">
        <v>0</v>
      </c>
      <c r="AU1047" s="5">
        <v>0</v>
      </c>
      <c r="AV1047" s="5">
        <v>2.9</v>
      </c>
      <c r="AW1047" s="5">
        <v>3.4</v>
      </c>
      <c r="AX1047">
        <v>232</v>
      </c>
      <c r="AY1047">
        <v>1088</v>
      </c>
      <c r="AZ1047">
        <v>11.8</v>
      </c>
      <c r="BA1047">
        <v>12.1</v>
      </c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1">
        <f t="shared" si="51"/>
        <v>0</v>
      </c>
      <c r="U1048" s="94">
        <f t="shared" si="54"/>
        <v>-3</v>
      </c>
      <c r="V1048" s="90" t="str">
        <f t="shared" si="53"/>
        <v/>
      </c>
      <c r="W1048" s="94" t="str">
        <f t="shared" si="52"/>
        <v/>
      </c>
      <c r="X1048" s="91"/>
      <c r="Z1048" s="5"/>
      <c r="AA1048"/>
      <c r="AC1048" s="373"/>
      <c r="AD1048" s="54">
        <v>0.72152777777805499</v>
      </c>
      <c r="AK1048" s="307"/>
      <c r="AL1048" s="5">
        <v>11.5</v>
      </c>
      <c r="AM1048" s="5">
        <v>91</v>
      </c>
      <c r="AN1048" s="5">
        <v>10.1</v>
      </c>
      <c r="AO1048" s="5">
        <v>11.5</v>
      </c>
      <c r="AP1048" s="5">
        <v>0</v>
      </c>
      <c r="AQ1048" s="5">
        <v>0</v>
      </c>
      <c r="AR1048" s="5">
        <v>1029.3</v>
      </c>
      <c r="AS1048" s="5">
        <v>380</v>
      </c>
      <c r="AT1048" s="5">
        <v>0</v>
      </c>
      <c r="AU1048" s="5">
        <v>0</v>
      </c>
      <c r="AV1048" s="5">
        <v>2.9</v>
      </c>
      <c r="AW1048" s="5">
        <v>3.4</v>
      </c>
      <c r="AX1048">
        <v>232</v>
      </c>
      <c r="AY1048">
        <v>1088</v>
      </c>
      <c r="AZ1048">
        <v>11.8</v>
      </c>
      <c r="BA1048">
        <v>12.1</v>
      </c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1">
        <f t="shared" si="51"/>
        <v>0</v>
      </c>
      <c r="U1049" s="94">
        <f t="shared" si="54"/>
        <v>-3</v>
      </c>
      <c r="V1049" s="90" t="str">
        <f t="shared" si="53"/>
        <v/>
      </c>
      <c r="W1049" s="94" t="str">
        <f t="shared" si="52"/>
        <v/>
      </c>
      <c r="X1049" s="91"/>
      <c r="Z1049" s="5"/>
      <c r="AA1049"/>
      <c r="AC1049" s="373"/>
      <c r="AD1049" s="54">
        <v>0.72222222222249999</v>
      </c>
      <c r="AK1049" s="307"/>
      <c r="AL1049" s="5">
        <v>11.4</v>
      </c>
      <c r="AM1049" s="5">
        <v>91</v>
      </c>
      <c r="AN1049" s="5">
        <v>10</v>
      </c>
      <c r="AO1049" s="5">
        <v>11.4</v>
      </c>
      <c r="AP1049" s="5">
        <v>0</v>
      </c>
      <c r="AQ1049" s="5">
        <v>0</v>
      </c>
      <c r="AR1049" s="5">
        <v>1029.3</v>
      </c>
      <c r="AS1049" s="5">
        <v>360</v>
      </c>
      <c r="AT1049" s="5">
        <v>0</v>
      </c>
      <c r="AU1049" s="5">
        <v>0</v>
      </c>
      <c r="AV1049" s="5">
        <v>2.9</v>
      </c>
      <c r="AW1049" s="5">
        <v>3.4</v>
      </c>
      <c r="AX1049">
        <v>232</v>
      </c>
      <c r="AY1049">
        <v>1088</v>
      </c>
      <c r="AZ1049">
        <v>11.9</v>
      </c>
      <c r="BA1049">
        <v>12.1</v>
      </c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1">
        <f t="shared" si="51"/>
        <v>0</v>
      </c>
      <c r="U1050" s="94">
        <f t="shared" si="54"/>
        <v>-3</v>
      </c>
      <c r="V1050" s="90" t="str">
        <f t="shared" si="53"/>
        <v/>
      </c>
      <c r="W1050" s="94" t="str">
        <f t="shared" si="52"/>
        <v/>
      </c>
      <c r="X1050" s="91"/>
      <c r="Z1050" s="5"/>
      <c r="AA1050"/>
      <c r="AC1050" s="373"/>
      <c r="AD1050" s="54">
        <v>0.72291666666694498</v>
      </c>
      <c r="AK1050" s="307"/>
      <c r="AL1050" s="5">
        <v>11.4</v>
      </c>
      <c r="AM1050" s="5">
        <v>91</v>
      </c>
      <c r="AN1050" s="5">
        <v>10</v>
      </c>
      <c r="AO1050" s="5">
        <v>11.4</v>
      </c>
      <c r="AP1050" s="5">
        <v>0</v>
      </c>
      <c r="AQ1050" s="5">
        <v>0</v>
      </c>
      <c r="AR1050" s="5">
        <v>1029.4000000000001</v>
      </c>
      <c r="AS1050" s="5">
        <v>340</v>
      </c>
      <c r="AT1050" s="5">
        <v>0</v>
      </c>
      <c r="AU1050" s="5">
        <v>0</v>
      </c>
      <c r="AV1050" s="5">
        <v>2.9</v>
      </c>
      <c r="AW1050" s="5">
        <v>3.4</v>
      </c>
      <c r="AX1050">
        <v>232</v>
      </c>
      <c r="AY1050">
        <v>1088</v>
      </c>
      <c r="AZ1050">
        <v>11.8</v>
      </c>
      <c r="BA1050">
        <v>12.1</v>
      </c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1">
        <f t="shared" si="51"/>
        <v>0</v>
      </c>
      <c r="U1051" s="94">
        <f t="shared" si="54"/>
        <v>-3</v>
      </c>
      <c r="V1051" s="90" t="str">
        <f t="shared" si="53"/>
        <v/>
      </c>
      <c r="W1051" s="94" t="str">
        <f t="shared" si="52"/>
        <v/>
      </c>
      <c r="X1051" s="91"/>
      <c r="Z1051" s="5"/>
      <c r="AA1051"/>
      <c r="AC1051" s="373"/>
      <c r="AD1051" s="54">
        <v>0.72361111111138998</v>
      </c>
      <c r="AK1051" s="307"/>
      <c r="AL1051" s="5">
        <v>11.4</v>
      </c>
      <c r="AM1051" s="5">
        <v>91</v>
      </c>
      <c r="AN1051" s="5">
        <v>10</v>
      </c>
      <c r="AO1051" s="5">
        <v>11.4</v>
      </c>
      <c r="AP1051" s="5">
        <v>0</v>
      </c>
      <c r="AQ1051" s="5">
        <v>0</v>
      </c>
      <c r="AR1051" s="5">
        <v>1029.3</v>
      </c>
      <c r="AS1051" s="5">
        <v>310</v>
      </c>
      <c r="AT1051" s="5">
        <v>0</v>
      </c>
      <c r="AU1051" s="5">
        <v>0</v>
      </c>
      <c r="AV1051" s="5">
        <v>2.9</v>
      </c>
      <c r="AW1051" s="5">
        <v>3.4</v>
      </c>
      <c r="AX1051">
        <v>232</v>
      </c>
      <c r="AY1051">
        <v>1088</v>
      </c>
      <c r="AZ1051">
        <v>11.8</v>
      </c>
      <c r="BA1051">
        <v>12.1</v>
      </c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1">
        <f t="shared" si="51"/>
        <v>0</v>
      </c>
      <c r="U1052" s="94">
        <f t="shared" si="54"/>
        <v>-3</v>
      </c>
      <c r="V1052" s="90" t="str">
        <f t="shared" si="53"/>
        <v/>
      </c>
      <c r="W1052" s="94" t="str">
        <f t="shared" si="52"/>
        <v/>
      </c>
      <c r="X1052" s="91"/>
      <c r="Z1052" s="5"/>
      <c r="AA1052"/>
      <c r="AC1052" s="373"/>
      <c r="AD1052" s="54">
        <v>0.72430555555583498</v>
      </c>
      <c r="AK1052" s="307"/>
      <c r="AL1052" s="5">
        <v>11.4</v>
      </c>
      <c r="AM1052" s="5">
        <v>91</v>
      </c>
      <c r="AN1052" s="5">
        <v>10</v>
      </c>
      <c r="AO1052" s="5">
        <v>11.4</v>
      </c>
      <c r="AP1052" s="5">
        <v>0</v>
      </c>
      <c r="AQ1052" s="5">
        <v>0</v>
      </c>
      <c r="AR1052" s="5">
        <v>1029.2</v>
      </c>
      <c r="AS1052" s="5">
        <v>290</v>
      </c>
      <c r="AT1052" s="5">
        <v>0</v>
      </c>
      <c r="AU1052" s="5">
        <v>0</v>
      </c>
      <c r="AV1052" s="5">
        <v>2.9</v>
      </c>
      <c r="AW1052" s="5">
        <v>3.4</v>
      </c>
      <c r="AX1052">
        <v>232</v>
      </c>
      <c r="AY1052">
        <v>1088</v>
      </c>
      <c r="AZ1052">
        <v>11.8</v>
      </c>
      <c r="BA1052">
        <v>12.1</v>
      </c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1">
        <f t="shared" si="51"/>
        <v>0</v>
      </c>
      <c r="U1053" s="94">
        <f t="shared" si="54"/>
        <v>-3</v>
      </c>
      <c r="V1053" s="90" t="str">
        <f t="shared" si="53"/>
        <v/>
      </c>
      <c r="W1053" s="94" t="str">
        <f t="shared" si="52"/>
        <v/>
      </c>
      <c r="X1053" s="91"/>
      <c r="Z1053" s="5"/>
      <c r="AA1053"/>
      <c r="AC1053" s="373"/>
      <c r="AD1053" s="54">
        <v>0.72500000000027998</v>
      </c>
      <c r="AK1053" s="307"/>
      <c r="AL1053" s="5">
        <v>11.4</v>
      </c>
      <c r="AM1053" s="5">
        <v>92</v>
      </c>
      <c r="AN1053" s="5">
        <v>10.199999999999999</v>
      </c>
      <c r="AO1053" s="5">
        <v>11.4</v>
      </c>
      <c r="AP1053" s="5">
        <v>0</v>
      </c>
      <c r="AQ1053" s="5">
        <v>0</v>
      </c>
      <c r="AR1053" s="5">
        <v>1029.4000000000001</v>
      </c>
      <c r="AS1053" s="5">
        <v>260</v>
      </c>
      <c r="AT1053" s="5">
        <v>0</v>
      </c>
      <c r="AU1053" s="5">
        <v>0</v>
      </c>
      <c r="AV1053" s="5">
        <v>2.9</v>
      </c>
      <c r="AW1053" s="5">
        <v>3.4</v>
      </c>
      <c r="AX1053">
        <v>232</v>
      </c>
      <c r="AY1053">
        <v>1088</v>
      </c>
      <c r="AZ1053">
        <v>11.8</v>
      </c>
      <c r="BA1053">
        <v>12</v>
      </c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1">
        <f t="shared" si="51"/>
        <v>0</v>
      </c>
      <c r="U1054" s="94">
        <f t="shared" si="54"/>
        <v>-3</v>
      </c>
      <c r="V1054" s="90" t="str">
        <f t="shared" si="53"/>
        <v/>
      </c>
      <c r="W1054" s="94" t="str">
        <f t="shared" si="52"/>
        <v/>
      </c>
      <c r="X1054" s="91"/>
      <c r="Z1054" s="5"/>
      <c r="AA1054"/>
      <c r="AC1054" s="373"/>
      <c r="AD1054" s="54">
        <v>0.72569444444472497</v>
      </c>
      <c r="AK1054" s="307"/>
      <c r="AL1054" s="5">
        <v>11.4</v>
      </c>
      <c r="AM1054" s="5">
        <v>92</v>
      </c>
      <c r="AN1054" s="5">
        <v>10.199999999999999</v>
      </c>
      <c r="AO1054" s="5">
        <v>11.4</v>
      </c>
      <c r="AP1054" s="5">
        <v>0</v>
      </c>
      <c r="AQ1054" s="5">
        <v>0</v>
      </c>
      <c r="AR1054" s="5">
        <v>1029.3</v>
      </c>
      <c r="AS1054" s="5">
        <v>240</v>
      </c>
      <c r="AT1054" s="5">
        <v>0</v>
      </c>
      <c r="AU1054" s="5">
        <v>0</v>
      </c>
      <c r="AV1054" s="5">
        <v>2.9</v>
      </c>
      <c r="AW1054" s="5">
        <v>3.4</v>
      </c>
      <c r="AX1054">
        <v>232</v>
      </c>
      <c r="AY1054">
        <v>1088</v>
      </c>
      <c r="AZ1054">
        <v>11.8</v>
      </c>
      <c r="BA1054">
        <v>12</v>
      </c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1">
        <f t="shared" si="51"/>
        <v>0</v>
      </c>
      <c r="U1055" s="94">
        <f t="shared" si="54"/>
        <v>-3</v>
      </c>
      <c r="V1055" s="90" t="str">
        <f t="shared" si="53"/>
        <v/>
      </c>
      <c r="W1055" s="94" t="str">
        <f t="shared" si="52"/>
        <v/>
      </c>
      <c r="X1055" s="91"/>
      <c r="Z1055" s="5"/>
      <c r="AA1055"/>
      <c r="AC1055" s="373"/>
      <c r="AD1055" s="54">
        <v>0.72638888888916997</v>
      </c>
      <c r="AK1055" s="307"/>
      <c r="AL1055" s="5">
        <v>11.4</v>
      </c>
      <c r="AM1055" s="5">
        <v>91</v>
      </c>
      <c r="AN1055" s="5">
        <v>10</v>
      </c>
      <c r="AO1055" s="5">
        <v>11.4</v>
      </c>
      <c r="AP1055" s="5">
        <v>0</v>
      </c>
      <c r="AQ1055" s="5">
        <v>0</v>
      </c>
      <c r="AR1055" s="5">
        <v>1029.3</v>
      </c>
      <c r="AS1055" s="5">
        <v>220</v>
      </c>
      <c r="AT1055" s="5">
        <v>0</v>
      </c>
      <c r="AU1055" s="5">
        <v>0</v>
      </c>
      <c r="AV1055" s="5">
        <v>2.9</v>
      </c>
      <c r="AW1055" s="5">
        <v>3.4</v>
      </c>
      <c r="AX1055">
        <v>232</v>
      </c>
      <c r="AY1055">
        <v>1088</v>
      </c>
      <c r="AZ1055">
        <v>11.8</v>
      </c>
      <c r="BA1055">
        <v>12</v>
      </c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1">
        <f t="shared" si="51"/>
        <v>0</v>
      </c>
      <c r="U1056" s="94">
        <f t="shared" si="54"/>
        <v>-3</v>
      </c>
      <c r="V1056" s="90" t="str">
        <f t="shared" si="53"/>
        <v/>
      </c>
      <c r="W1056" s="94" t="str">
        <f t="shared" si="52"/>
        <v/>
      </c>
      <c r="X1056" s="91"/>
      <c r="Z1056" s="5"/>
      <c r="AA1056"/>
      <c r="AC1056" s="373"/>
      <c r="AD1056" s="54">
        <v>0.72708333333361497</v>
      </c>
      <c r="AK1056" s="307"/>
      <c r="AL1056" s="5">
        <v>11.4</v>
      </c>
      <c r="AM1056" s="5">
        <v>92</v>
      </c>
      <c r="AN1056" s="5">
        <v>10.199999999999999</v>
      </c>
      <c r="AO1056" s="5">
        <v>11.4</v>
      </c>
      <c r="AP1056" s="5">
        <v>0</v>
      </c>
      <c r="AQ1056" s="5">
        <v>0</v>
      </c>
      <c r="AR1056" s="5">
        <v>1029.3</v>
      </c>
      <c r="AS1056" s="5">
        <v>210</v>
      </c>
      <c r="AT1056" s="5">
        <v>0</v>
      </c>
      <c r="AU1056" s="5">
        <v>0</v>
      </c>
      <c r="AV1056" s="5">
        <v>2.9</v>
      </c>
      <c r="AW1056" s="5">
        <v>3.4</v>
      </c>
      <c r="AX1056">
        <v>232</v>
      </c>
      <c r="AY1056">
        <v>1088</v>
      </c>
      <c r="AZ1056">
        <v>11.8</v>
      </c>
      <c r="BA1056">
        <v>12</v>
      </c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1">
        <f t="shared" si="51"/>
        <v>0</v>
      </c>
      <c r="U1057" s="94">
        <f t="shared" si="54"/>
        <v>-3</v>
      </c>
      <c r="V1057" s="90" t="str">
        <f t="shared" si="53"/>
        <v/>
      </c>
      <c r="W1057" s="94" t="str">
        <f t="shared" si="52"/>
        <v/>
      </c>
      <c r="X1057" s="91"/>
      <c r="Z1057" s="5"/>
      <c r="AA1057"/>
      <c r="AC1057" s="373"/>
      <c r="AD1057" s="54">
        <v>0.72777777777805996</v>
      </c>
      <c r="AK1057" s="307"/>
      <c r="AL1057" s="5">
        <v>11.4</v>
      </c>
      <c r="AM1057" s="5">
        <v>92</v>
      </c>
      <c r="AN1057" s="5">
        <v>10.199999999999999</v>
      </c>
      <c r="AO1057" s="5">
        <v>11.4</v>
      </c>
      <c r="AP1057" s="5">
        <v>0</v>
      </c>
      <c r="AQ1057" s="5">
        <v>0</v>
      </c>
      <c r="AR1057" s="5">
        <v>1029.2</v>
      </c>
      <c r="AS1057" s="5">
        <v>190</v>
      </c>
      <c r="AT1057" s="5">
        <v>0</v>
      </c>
      <c r="AU1057" s="5">
        <v>0</v>
      </c>
      <c r="AV1057" s="5">
        <v>2.9</v>
      </c>
      <c r="AW1057" s="5">
        <v>3.4</v>
      </c>
      <c r="AX1057">
        <v>232</v>
      </c>
      <c r="AY1057">
        <v>1088</v>
      </c>
      <c r="AZ1057">
        <v>11.8</v>
      </c>
      <c r="BA1057">
        <v>12</v>
      </c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1">
        <f t="shared" si="51"/>
        <v>0</v>
      </c>
      <c r="U1058" s="94">
        <f t="shared" si="54"/>
        <v>-3</v>
      </c>
      <c r="V1058" s="90" t="str">
        <f t="shared" si="53"/>
        <v/>
      </c>
      <c r="W1058" s="94" t="str">
        <f t="shared" si="52"/>
        <v/>
      </c>
      <c r="X1058" s="91"/>
      <c r="Z1058" s="5"/>
      <c r="AA1058"/>
      <c r="AC1058" s="373"/>
      <c r="AD1058" s="54">
        <v>0.72847222222250496</v>
      </c>
      <c r="AK1058" s="307"/>
      <c r="AL1058" s="5">
        <v>11.4</v>
      </c>
      <c r="AM1058" s="5">
        <v>92</v>
      </c>
      <c r="AN1058" s="5">
        <v>10.199999999999999</v>
      </c>
      <c r="AO1058" s="5">
        <v>11.4</v>
      </c>
      <c r="AP1058" s="5">
        <v>0</v>
      </c>
      <c r="AQ1058" s="5">
        <v>0</v>
      </c>
      <c r="AR1058" s="5">
        <v>1029.3</v>
      </c>
      <c r="AS1058" s="5">
        <v>180</v>
      </c>
      <c r="AT1058" s="5">
        <v>0</v>
      </c>
      <c r="AU1058" s="5">
        <v>0</v>
      </c>
      <c r="AV1058" s="5">
        <v>2.9</v>
      </c>
      <c r="AW1058" s="5">
        <v>3.4</v>
      </c>
      <c r="AX1058">
        <v>232</v>
      </c>
      <c r="AY1058">
        <v>1088</v>
      </c>
      <c r="AZ1058">
        <v>11.8</v>
      </c>
      <c r="BA1058">
        <v>12</v>
      </c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1">
        <f t="shared" si="51"/>
        <v>0</v>
      </c>
      <c r="U1059" s="94">
        <f t="shared" si="54"/>
        <v>-3</v>
      </c>
      <c r="V1059" s="90" t="str">
        <f t="shared" si="53"/>
        <v/>
      </c>
      <c r="W1059" s="94" t="str">
        <f t="shared" si="52"/>
        <v/>
      </c>
      <c r="X1059" s="91"/>
      <c r="Z1059" s="5"/>
      <c r="AA1059"/>
      <c r="AC1059" s="373"/>
      <c r="AD1059" s="54">
        <v>0.72916666666694996</v>
      </c>
      <c r="AK1059" s="307"/>
      <c r="AL1059" s="5">
        <v>11.4</v>
      </c>
      <c r="AM1059" s="5">
        <v>92</v>
      </c>
      <c r="AN1059" s="5">
        <v>10.199999999999999</v>
      </c>
      <c r="AO1059" s="5">
        <v>11.4</v>
      </c>
      <c r="AP1059" s="5">
        <v>0</v>
      </c>
      <c r="AQ1059" s="5">
        <v>0</v>
      </c>
      <c r="AR1059" s="5">
        <v>1029.4000000000001</v>
      </c>
      <c r="AS1059" s="5">
        <v>160</v>
      </c>
      <c r="AT1059" s="5">
        <v>0</v>
      </c>
      <c r="AU1059" s="5">
        <v>0</v>
      </c>
      <c r="AV1059" s="5">
        <v>2.9</v>
      </c>
      <c r="AW1059" s="5">
        <v>3.4</v>
      </c>
      <c r="AX1059">
        <v>232</v>
      </c>
      <c r="AY1059">
        <v>1088</v>
      </c>
      <c r="AZ1059">
        <v>11.8</v>
      </c>
      <c r="BA1059">
        <v>12</v>
      </c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1">
        <f t="shared" si="51"/>
        <v>0</v>
      </c>
      <c r="U1060" s="94">
        <f t="shared" si="54"/>
        <v>-3</v>
      </c>
      <c r="V1060" s="90" t="str">
        <f t="shared" si="53"/>
        <v/>
      </c>
      <c r="W1060" s="94" t="str">
        <f t="shared" si="52"/>
        <v/>
      </c>
      <c r="X1060" s="91"/>
      <c r="Z1060" s="5"/>
      <c r="AA1060"/>
      <c r="AC1060" s="373"/>
      <c r="AD1060" s="54">
        <v>0.72986111111139496</v>
      </c>
      <c r="AK1060" s="307"/>
      <c r="AL1060" s="5">
        <v>11.4</v>
      </c>
      <c r="AM1060" s="5">
        <v>92</v>
      </c>
      <c r="AN1060" s="5">
        <v>10.199999999999999</v>
      </c>
      <c r="AO1060" s="5">
        <v>11.4</v>
      </c>
      <c r="AP1060" s="5">
        <v>0</v>
      </c>
      <c r="AQ1060" s="5">
        <v>0</v>
      </c>
      <c r="AR1060" s="5">
        <v>1029.2</v>
      </c>
      <c r="AS1060" s="5">
        <v>140</v>
      </c>
      <c r="AT1060" s="5">
        <v>0</v>
      </c>
      <c r="AU1060" s="5">
        <v>0</v>
      </c>
      <c r="AV1060" s="5">
        <v>2.9</v>
      </c>
      <c r="AW1060" s="5">
        <v>3.4</v>
      </c>
      <c r="AX1060">
        <v>232</v>
      </c>
      <c r="AY1060">
        <v>1088</v>
      </c>
      <c r="AZ1060">
        <v>11.7</v>
      </c>
      <c r="BA1060">
        <v>12</v>
      </c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1">
        <f t="shared" si="51"/>
        <v>0</v>
      </c>
      <c r="U1061" s="94">
        <f t="shared" si="54"/>
        <v>-3</v>
      </c>
      <c r="V1061" s="90" t="str">
        <f t="shared" si="53"/>
        <v/>
      </c>
      <c r="W1061" s="94" t="str">
        <f t="shared" si="52"/>
        <v/>
      </c>
      <c r="X1061" s="91"/>
      <c r="Z1061" s="5"/>
      <c r="AA1061"/>
      <c r="AC1061" s="373"/>
      <c r="AD1061" s="54">
        <v>0.73055555555583995</v>
      </c>
      <c r="AK1061" s="307"/>
      <c r="AL1061" s="5">
        <v>11.4</v>
      </c>
      <c r="AM1061" s="5">
        <v>92</v>
      </c>
      <c r="AN1061" s="5">
        <v>10.199999999999999</v>
      </c>
      <c r="AO1061" s="5">
        <v>11.4</v>
      </c>
      <c r="AP1061" s="5">
        <v>0</v>
      </c>
      <c r="AQ1061" s="5">
        <v>0</v>
      </c>
      <c r="AR1061" s="5">
        <v>1029.3</v>
      </c>
      <c r="AS1061" s="5">
        <v>120</v>
      </c>
      <c r="AT1061" s="5">
        <v>0</v>
      </c>
      <c r="AU1061" s="5">
        <v>0</v>
      </c>
      <c r="AV1061" s="5">
        <v>2.9</v>
      </c>
      <c r="AW1061" s="5">
        <v>3.4</v>
      </c>
      <c r="AX1061">
        <v>232</v>
      </c>
      <c r="AY1061">
        <v>1088</v>
      </c>
      <c r="AZ1061">
        <v>11.7</v>
      </c>
      <c r="BA1061">
        <v>12</v>
      </c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1">
        <f t="shared" si="51"/>
        <v>0</v>
      </c>
      <c r="U1062" s="94">
        <f t="shared" si="54"/>
        <v>-3</v>
      </c>
      <c r="V1062" s="90" t="str">
        <f t="shared" si="53"/>
        <v/>
      </c>
      <c r="W1062" s="94" t="str">
        <f t="shared" si="52"/>
        <v/>
      </c>
      <c r="X1062" s="91"/>
      <c r="Z1062" s="5"/>
      <c r="AA1062"/>
      <c r="AC1062" s="373"/>
      <c r="AD1062" s="54">
        <v>0.73125000000028495</v>
      </c>
      <c r="AK1062" s="307"/>
      <c r="AL1062" s="5">
        <v>11.4</v>
      </c>
      <c r="AM1062" s="5">
        <v>92</v>
      </c>
      <c r="AN1062" s="5">
        <v>10.199999999999999</v>
      </c>
      <c r="AO1062" s="5">
        <v>11.4</v>
      </c>
      <c r="AP1062" s="5">
        <v>0</v>
      </c>
      <c r="AQ1062" s="5">
        <v>0</v>
      </c>
      <c r="AR1062" s="5">
        <v>1029.2</v>
      </c>
      <c r="AS1062" s="5">
        <v>100</v>
      </c>
      <c r="AT1062" s="5">
        <v>0</v>
      </c>
      <c r="AU1062" s="5">
        <v>0</v>
      </c>
      <c r="AV1062" s="5">
        <v>2.9</v>
      </c>
      <c r="AW1062" s="5">
        <v>3.4</v>
      </c>
      <c r="AX1062">
        <v>232</v>
      </c>
      <c r="AY1062">
        <v>1088</v>
      </c>
      <c r="AZ1062">
        <v>11.7</v>
      </c>
      <c r="BA1062">
        <v>12</v>
      </c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1">
        <f t="shared" si="51"/>
        <v>0</v>
      </c>
      <c r="U1063" s="94">
        <f t="shared" si="54"/>
        <v>-3</v>
      </c>
      <c r="V1063" s="90" t="str">
        <f t="shared" si="53"/>
        <v/>
      </c>
      <c r="W1063" s="94" t="str">
        <f t="shared" si="52"/>
        <v/>
      </c>
      <c r="X1063" s="91"/>
      <c r="Z1063" s="5"/>
      <c r="AA1063"/>
      <c r="AC1063" s="373"/>
      <c r="AD1063" s="54">
        <v>0.73194444444472995</v>
      </c>
      <c r="AK1063" s="307"/>
      <c r="AL1063" s="5">
        <v>11.4</v>
      </c>
      <c r="AM1063" s="5">
        <v>92</v>
      </c>
      <c r="AN1063" s="5">
        <v>10.199999999999999</v>
      </c>
      <c r="AO1063" s="5">
        <v>11.4</v>
      </c>
      <c r="AP1063" s="5">
        <v>0</v>
      </c>
      <c r="AQ1063" s="5">
        <v>0</v>
      </c>
      <c r="AR1063" s="5">
        <v>1029.4000000000001</v>
      </c>
      <c r="AS1063" s="5">
        <v>90</v>
      </c>
      <c r="AT1063" s="5">
        <v>0</v>
      </c>
      <c r="AU1063" s="5">
        <v>0</v>
      </c>
      <c r="AV1063" s="5">
        <v>2.9</v>
      </c>
      <c r="AW1063" s="5">
        <v>3.4</v>
      </c>
      <c r="AX1063">
        <v>232</v>
      </c>
      <c r="AY1063">
        <v>1088</v>
      </c>
      <c r="AZ1063">
        <v>11.7</v>
      </c>
      <c r="BA1063">
        <v>12</v>
      </c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1">
        <f t="shared" si="51"/>
        <v>0</v>
      </c>
      <c r="U1064" s="94">
        <f t="shared" si="54"/>
        <v>-3</v>
      </c>
      <c r="V1064" s="90" t="str">
        <f t="shared" si="53"/>
        <v/>
      </c>
      <c r="W1064" s="94" t="str">
        <f t="shared" si="52"/>
        <v/>
      </c>
      <c r="X1064" s="91"/>
      <c r="Z1064" s="5"/>
      <c r="AA1064"/>
      <c r="AC1064" s="373"/>
      <c r="AD1064" s="54">
        <v>0.73263888888917506</v>
      </c>
      <c r="AK1064" s="307"/>
      <c r="AL1064" s="5">
        <v>11.4</v>
      </c>
      <c r="AM1064" s="5">
        <v>92</v>
      </c>
      <c r="AN1064" s="5">
        <v>10.199999999999999</v>
      </c>
      <c r="AO1064" s="5">
        <v>11.4</v>
      </c>
      <c r="AP1064" s="5">
        <v>0</v>
      </c>
      <c r="AQ1064" s="5">
        <v>0</v>
      </c>
      <c r="AR1064" s="5">
        <v>1029.3</v>
      </c>
      <c r="AS1064" s="5">
        <v>80</v>
      </c>
      <c r="AT1064" s="5">
        <v>0</v>
      </c>
      <c r="AU1064" s="5">
        <v>0</v>
      </c>
      <c r="AV1064" s="5">
        <v>2.9</v>
      </c>
      <c r="AW1064" s="5">
        <v>3.4</v>
      </c>
      <c r="AX1064">
        <v>232</v>
      </c>
      <c r="AY1064">
        <v>1088</v>
      </c>
      <c r="AZ1064">
        <v>11.7</v>
      </c>
      <c r="BA1064">
        <v>12</v>
      </c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1">
        <f t="shared" si="51"/>
        <v>0</v>
      </c>
      <c r="U1065" s="94">
        <f t="shared" si="54"/>
        <v>-3</v>
      </c>
      <c r="V1065" s="90" t="str">
        <f t="shared" si="53"/>
        <v/>
      </c>
      <c r="W1065" s="94" t="str">
        <f t="shared" si="52"/>
        <v/>
      </c>
      <c r="X1065" s="91"/>
      <c r="Z1065" s="5"/>
      <c r="AA1065"/>
      <c r="AC1065" s="373"/>
      <c r="AD1065" s="54">
        <v>0.73333333333362005</v>
      </c>
      <c r="AK1065" s="307"/>
      <c r="AL1065" s="5">
        <v>11.4</v>
      </c>
      <c r="AM1065" s="5">
        <v>92</v>
      </c>
      <c r="AN1065" s="5">
        <v>10.199999999999999</v>
      </c>
      <c r="AO1065" s="5">
        <v>11.4</v>
      </c>
      <c r="AP1065" s="5">
        <v>0</v>
      </c>
      <c r="AQ1065" s="5">
        <v>0</v>
      </c>
      <c r="AR1065" s="5">
        <v>1029.5</v>
      </c>
      <c r="AS1065" s="5">
        <v>70</v>
      </c>
      <c r="AT1065" s="5">
        <v>0</v>
      </c>
      <c r="AU1065" s="5">
        <v>0</v>
      </c>
      <c r="AV1065" s="5">
        <v>2.9</v>
      </c>
      <c r="AW1065" s="5">
        <v>3.4</v>
      </c>
      <c r="AX1065">
        <v>232</v>
      </c>
      <c r="AY1065">
        <v>1088</v>
      </c>
      <c r="AZ1065">
        <v>11.7</v>
      </c>
      <c r="BA1065">
        <v>11.9</v>
      </c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1">
        <f t="shared" si="51"/>
        <v>0</v>
      </c>
      <c r="U1066" s="94">
        <f t="shared" si="54"/>
        <v>-3</v>
      </c>
      <c r="V1066" s="90" t="str">
        <f t="shared" si="53"/>
        <v/>
      </c>
      <c r="W1066" s="94" t="str">
        <f t="shared" si="52"/>
        <v/>
      </c>
      <c r="X1066" s="91"/>
      <c r="Z1066" s="5"/>
      <c r="AA1066"/>
      <c r="AC1066" s="373"/>
      <c r="AD1066" s="54">
        <v>0.73402777777806505</v>
      </c>
      <c r="AK1066" s="307"/>
      <c r="AL1066" s="5">
        <v>11.4</v>
      </c>
      <c r="AM1066" s="5">
        <v>92</v>
      </c>
      <c r="AN1066" s="5">
        <v>10.199999999999999</v>
      </c>
      <c r="AO1066" s="5">
        <v>11.4</v>
      </c>
      <c r="AP1066" s="5">
        <v>0</v>
      </c>
      <c r="AQ1066" s="5">
        <v>0</v>
      </c>
      <c r="AR1066" s="5">
        <v>1029.4000000000001</v>
      </c>
      <c r="AS1066" s="5">
        <v>50</v>
      </c>
      <c r="AT1066" s="5">
        <v>0</v>
      </c>
      <c r="AU1066" s="5">
        <v>0</v>
      </c>
      <c r="AV1066" s="5">
        <v>2.9</v>
      </c>
      <c r="AW1066" s="5">
        <v>3.4</v>
      </c>
      <c r="AX1066">
        <v>232</v>
      </c>
      <c r="AY1066">
        <v>1088</v>
      </c>
      <c r="AZ1066">
        <v>11.7</v>
      </c>
      <c r="BA1066">
        <v>11.9</v>
      </c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1">
        <f t="shared" si="51"/>
        <v>0</v>
      </c>
      <c r="U1067" s="94">
        <f t="shared" si="54"/>
        <v>-3</v>
      </c>
      <c r="V1067" s="90" t="str">
        <f t="shared" si="53"/>
        <v/>
      </c>
      <c r="W1067" s="94" t="str">
        <f t="shared" si="52"/>
        <v/>
      </c>
      <c r="X1067" s="91"/>
      <c r="Z1067" s="5"/>
      <c r="AA1067"/>
      <c r="AC1067" s="373"/>
      <c r="AD1067" s="54">
        <v>0.73472222222251005</v>
      </c>
      <c r="AK1067" s="307"/>
      <c r="AL1067" s="5">
        <v>11.3</v>
      </c>
      <c r="AM1067" s="5">
        <v>92</v>
      </c>
      <c r="AN1067" s="5">
        <v>10.1</v>
      </c>
      <c r="AO1067" s="5">
        <v>11.3</v>
      </c>
      <c r="AP1067" s="5">
        <v>0</v>
      </c>
      <c r="AQ1067" s="5">
        <v>0</v>
      </c>
      <c r="AR1067" s="5">
        <v>1029.5</v>
      </c>
      <c r="AS1067" s="5">
        <v>50</v>
      </c>
      <c r="AT1067" s="5">
        <v>0</v>
      </c>
      <c r="AU1067" s="5">
        <v>0</v>
      </c>
      <c r="AV1067" s="5">
        <v>2.9</v>
      </c>
      <c r="AW1067" s="5">
        <v>3.4</v>
      </c>
      <c r="AX1067">
        <v>232</v>
      </c>
      <c r="AY1067">
        <v>1088</v>
      </c>
      <c r="AZ1067">
        <v>11.7</v>
      </c>
      <c r="BA1067">
        <v>11.9</v>
      </c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1">
        <f t="shared" si="51"/>
        <v>0</v>
      </c>
      <c r="U1068" s="94">
        <f t="shared" si="54"/>
        <v>-3</v>
      </c>
      <c r="V1068" s="90" t="str">
        <f t="shared" si="53"/>
        <v/>
      </c>
      <c r="W1068" s="94" t="str">
        <f t="shared" si="52"/>
        <v/>
      </c>
      <c r="X1068" s="91"/>
      <c r="Z1068" s="5"/>
      <c r="AA1068"/>
      <c r="AC1068" s="373"/>
      <c r="AD1068" s="54">
        <v>0.73541666666695504</v>
      </c>
      <c r="AK1068" s="307"/>
      <c r="AL1068" s="5">
        <v>11.3</v>
      </c>
      <c r="AM1068" s="5">
        <v>92</v>
      </c>
      <c r="AN1068" s="5">
        <v>10.1</v>
      </c>
      <c r="AO1068" s="5">
        <v>11.3</v>
      </c>
      <c r="AP1068" s="5">
        <v>0</v>
      </c>
      <c r="AQ1068" s="5">
        <v>0</v>
      </c>
      <c r="AR1068" s="5">
        <v>1029.5</v>
      </c>
      <c r="AS1068" s="5">
        <v>40</v>
      </c>
      <c r="AT1068" s="5">
        <v>0</v>
      </c>
      <c r="AU1068" s="5">
        <v>0</v>
      </c>
      <c r="AV1068" s="5">
        <v>2.9</v>
      </c>
      <c r="AW1068" s="5">
        <v>3.4</v>
      </c>
      <c r="AX1068">
        <v>232</v>
      </c>
      <c r="AY1068">
        <v>1088</v>
      </c>
      <c r="AZ1068">
        <v>11.7</v>
      </c>
      <c r="BA1068">
        <v>11.9</v>
      </c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1">
        <f t="shared" si="51"/>
        <v>0</v>
      </c>
      <c r="U1069" s="94">
        <f t="shared" si="54"/>
        <v>-3</v>
      </c>
      <c r="V1069" s="90" t="str">
        <f t="shared" si="53"/>
        <v/>
      </c>
      <c r="W1069" s="94" t="str">
        <f t="shared" si="52"/>
        <v/>
      </c>
      <c r="X1069" s="91"/>
      <c r="Z1069" s="5"/>
      <c r="AA1069"/>
      <c r="AC1069" s="373"/>
      <c r="AD1069" s="54">
        <v>0.73611111111140004</v>
      </c>
      <c r="AK1069" s="307"/>
      <c r="AL1069" s="5">
        <v>11.3</v>
      </c>
      <c r="AM1069" s="5">
        <v>92</v>
      </c>
      <c r="AN1069" s="5">
        <v>10.1</v>
      </c>
      <c r="AO1069" s="5">
        <v>11.3</v>
      </c>
      <c r="AP1069" s="5">
        <v>0</v>
      </c>
      <c r="AQ1069" s="5">
        <v>0</v>
      </c>
      <c r="AR1069" s="5">
        <v>1029.3</v>
      </c>
      <c r="AS1069" s="5">
        <v>40</v>
      </c>
      <c r="AT1069" s="5">
        <v>0</v>
      </c>
      <c r="AU1069" s="5">
        <v>0</v>
      </c>
      <c r="AV1069" s="5">
        <v>2.9</v>
      </c>
      <c r="AW1069" s="5">
        <v>3.4</v>
      </c>
      <c r="AX1069">
        <v>232</v>
      </c>
      <c r="AY1069">
        <v>1088</v>
      </c>
      <c r="AZ1069">
        <v>11.7</v>
      </c>
      <c r="BA1069">
        <v>11.9</v>
      </c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1">
        <f t="shared" si="51"/>
        <v>0</v>
      </c>
      <c r="U1070" s="94">
        <f t="shared" si="54"/>
        <v>-3</v>
      </c>
      <c r="V1070" s="90" t="str">
        <f t="shared" si="53"/>
        <v/>
      </c>
      <c r="W1070" s="94" t="str">
        <f t="shared" si="52"/>
        <v/>
      </c>
      <c r="X1070" s="91"/>
      <c r="Z1070" s="5"/>
      <c r="AA1070"/>
      <c r="AC1070" s="373"/>
      <c r="AD1070" s="54">
        <v>0.73680555555584504</v>
      </c>
      <c r="AK1070" s="307"/>
      <c r="AL1070" s="5">
        <v>11.3</v>
      </c>
      <c r="AM1070" s="5">
        <v>92</v>
      </c>
      <c r="AN1070" s="5">
        <v>10.1</v>
      </c>
      <c r="AO1070" s="5">
        <v>11.3</v>
      </c>
      <c r="AP1070" s="5">
        <v>0</v>
      </c>
      <c r="AQ1070" s="5">
        <v>1.8</v>
      </c>
      <c r="AR1070" s="5">
        <v>1029.2</v>
      </c>
      <c r="AS1070" s="5">
        <v>30</v>
      </c>
      <c r="AT1070" s="5">
        <v>0</v>
      </c>
      <c r="AU1070" s="5">
        <v>0</v>
      </c>
      <c r="AV1070" s="5">
        <v>2.9</v>
      </c>
      <c r="AW1070" s="5">
        <v>3.4</v>
      </c>
      <c r="AX1070">
        <v>232</v>
      </c>
      <c r="AY1070">
        <v>1088</v>
      </c>
      <c r="AZ1070">
        <v>11.7</v>
      </c>
      <c r="BA1070">
        <v>11.9</v>
      </c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1">
        <f t="shared" si="51"/>
        <v>0</v>
      </c>
      <c r="U1071" s="94">
        <f t="shared" si="54"/>
        <v>-3</v>
      </c>
      <c r="V1071" s="90" t="str">
        <f t="shared" si="53"/>
        <v/>
      </c>
      <c r="W1071" s="94" t="str">
        <f t="shared" si="52"/>
        <v/>
      </c>
      <c r="X1071" s="91"/>
      <c r="Z1071" s="5"/>
      <c r="AA1071"/>
      <c r="AC1071" s="373"/>
      <c r="AD1071" s="54">
        <v>0.73750000000029003</v>
      </c>
      <c r="AK1071" s="307"/>
      <c r="AL1071" s="5">
        <v>11.3</v>
      </c>
      <c r="AM1071" s="5">
        <v>92</v>
      </c>
      <c r="AN1071" s="5">
        <v>10.1</v>
      </c>
      <c r="AO1071" s="5">
        <v>11.3</v>
      </c>
      <c r="AP1071" s="5">
        <v>0</v>
      </c>
      <c r="AQ1071" s="5">
        <v>0</v>
      </c>
      <c r="AR1071" s="5">
        <v>1029.4000000000001</v>
      </c>
      <c r="AS1071" s="5">
        <v>30</v>
      </c>
      <c r="AT1071" s="5">
        <v>0</v>
      </c>
      <c r="AU1071" s="5">
        <v>0</v>
      </c>
      <c r="AV1071" s="5">
        <v>2.9</v>
      </c>
      <c r="AW1071" s="5">
        <v>3.4</v>
      </c>
      <c r="AX1071">
        <v>232</v>
      </c>
      <c r="AY1071">
        <v>1088</v>
      </c>
      <c r="AZ1071">
        <v>11.7</v>
      </c>
      <c r="BA1071">
        <v>11.9</v>
      </c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1">
        <f t="shared" si="51"/>
        <v>0</v>
      </c>
      <c r="U1072" s="94">
        <f t="shared" si="54"/>
        <v>-3</v>
      </c>
      <c r="V1072" s="90" t="str">
        <f t="shared" si="53"/>
        <v/>
      </c>
      <c r="W1072" s="94" t="str">
        <f t="shared" si="52"/>
        <v/>
      </c>
      <c r="X1072" s="91"/>
      <c r="Z1072" s="5"/>
      <c r="AA1072"/>
      <c r="AC1072" s="373"/>
      <c r="AD1072" s="54">
        <v>0.73819444444473503</v>
      </c>
      <c r="AK1072" s="307"/>
      <c r="AL1072" s="5">
        <v>11.3</v>
      </c>
      <c r="AM1072" s="5">
        <v>92</v>
      </c>
      <c r="AN1072" s="5">
        <v>10.1</v>
      </c>
      <c r="AO1072" s="5">
        <v>11.3</v>
      </c>
      <c r="AP1072" s="5">
        <v>0</v>
      </c>
      <c r="AQ1072" s="5">
        <v>0</v>
      </c>
      <c r="AR1072" s="5">
        <v>1029.5</v>
      </c>
      <c r="AS1072" s="5">
        <v>20</v>
      </c>
      <c r="AT1072" s="5">
        <v>0</v>
      </c>
      <c r="AU1072" s="5">
        <v>0</v>
      </c>
      <c r="AV1072" s="5">
        <v>2.9</v>
      </c>
      <c r="AW1072" s="5">
        <v>3.4</v>
      </c>
      <c r="AX1072">
        <v>232</v>
      </c>
      <c r="AY1072">
        <v>1088</v>
      </c>
      <c r="AZ1072">
        <v>11.7</v>
      </c>
      <c r="BA1072">
        <v>11.9</v>
      </c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1">
        <f t="shared" si="51"/>
        <v>0</v>
      </c>
      <c r="U1073" s="94">
        <f t="shared" si="54"/>
        <v>-3</v>
      </c>
      <c r="V1073" s="90" t="str">
        <f t="shared" si="53"/>
        <v/>
      </c>
      <c r="W1073" s="94" t="str">
        <f t="shared" si="52"/>
        <v/>
      </c>
      <c r="X1073" s="91"/>
      <c r="Z1073" s="5"/>
      <c r="AA1073"/>
      <c r="AC1073" s="373"/>
      <c r="AD1073" s="54">
        <v>0.73888888888918003</v>
      </c>
      <c r="AK1073" s="307"/>
      <c r="AL1073" s="5">
        <v>11.3</v>
      </c>
      <c r="AM1073" s="5">
        <v>92</v>
      </c>
      <c r="AN1073" s="5">
        <v>10.1</v>
      </c>
      <c r="AO1073" s="5">
        <v>11.3</v>
      </c>
      <c r="AP1073" s="5">
        <v>0</v>
      </c>
      <c r="AQ1073" s="5">
        <v>0</v>
      </c>
      <c r="AR1073" s="5">
        <v>1029.2</v>
      </c>
      <c r="AS1073" s="5">
        <v>20</v>
      </c>
      <c r="AT1073" s="5">
        <v>0</v>
      </c>
      <c r="AU1073" s="5">
        <v>0</v>
      </c>
      <c r="AV1073" s="5">
        <v>2.9</v>
      </c>
      <c r="AW1073" s="5">
        <v>3.4</v>
      </c>
      <c r="AX1073">
        <v>232</v>
      </c>
      <c r="AY1073">
        <v>1088</v>
      </c>
      <c r="AZ1073">
        <v>11.7</v>
      </c>
      <c r="BA1073">
        <v>11.9</v>
      </c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1">
        <f t="shared" ref="T1074:T1137" si="55">MAX($P1074,$Q1074)</f>
        <v>0</v>
      </c>
      <c r="U1074" s="94">
        <f t="shared" si="54"/>
        <v>-3</v>
      </c>
      <c r="V1074" s="90" t="str">
        <f t="shared" si="53"/>
        <v/>
      </c>
      <c r="W1074" s="94" t="str">
        <f t="shared" ref="W1074:W1137" si="56">IF($T1074&gt;$B1074+2,1,"")</f>
        <v/>
      </c>
      <c r="X1074" s="91"/>
      <c r="Z1074" s="5"/>
      <c r="AA1074"/>
      <c r="AC1074" s="373"/>
      <c r="AD1074" s="54">
        <v>0.73958333333362503</v>
      </c>
      <c r="AK1074" s="307"/>
      <c r="AL1074" s="5">
        <v>11.3</v>
      </c>
      <c r="AM1074" s="5">
        <v>92</v>
      </c>
      <c r="AN1074" s="5">
        <v>10.1</v>
      </c>
      <c r="AO1074" s="5">
        <v>11.3</v>
      </c>
      <c r="AP1074" s="5">
        <v>0</v>
      </c>
      <c r="AQ1074" s="5">
        <v>0</v>
      </c>
      <c r="AR1074" s="5">
        <v>1029.3</v>
      </c>
      <c r="AS1074" s="5">
        <v>20</v>
      </c>
      <c r="AT1074" s="5">
        <v>0</v>
      </c>
      <c r="AU1074" s="5">
        <v>0</v>
      </c>
      <c r="AV1074" s="5">
        <v>2.9</v>
      </c>
      <c r="AW1074" s="5">
        <v>3.4</v>
      </c>
      <c r="AX1074">
        <v>232</v>
      </c>
      <c r="AY1074">
        <v>1088</v>
      </c>
      <c r="AZ1074">
        <v>11.6</v>
      </c>
      <c r="BA1074">
        <v>11.9</v>
      </c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1">
        <f t="shared" si="55"/>
        <v>0</v>
      </c>
      <c r="U1075" s="94">
        <f t="shared" si="54"/>
        <v>-3</v>
      </c>
      <c r="V1075" s="90" t="str">
        <f t="shared" si="53"/>
        <v/>
      </c>
      <c r="W1075" s="94" t="str">
        <f t="shared" si="56"/>
        <v/>
      </c>
      <c r="X1075" s="91"/>
      <c r="Z1075" s="5"/>
      <c r="AA1075"/>
      <c r="AC1075" s="373"/>
      <c r="AD1075" s="54">
        <v>0.74027777777807002</v>
      </c>
      <c r="AK1075" s="307"/>
      <c r="AL1075" s="5">
        <v>11.3</v>
      </c>
      <c r="AM1075" s="5">
        <v>92</v>
      </c>
      <c r="AN1075" s="5">
        <v>10.1</v>
      </c>
      <c r="AO1075" s="5">
        <v>11.3</v>
      </c>
      <c r="AP1075" s="5">
        <v>0</v>
      </c>
      <c r="AQ1075" s="5">
        <v>0</v>
      </c>
      <c r="AR1075" s="5">
        <v>1029.4000000000001</v>
      </c>
      <c r="AS1075" s="5">
        <v>10</v>
      </c>
      <c r="AT1075" s="5">
        <v>0</v>
      </c>
      <c r="AU1075" s="5">
        <v>0</v>
      </c>
      <c r="AV1075" s="5">
        <v>2.9</v>
      </c>
      <c r="AW1075" s="5">
        <v>3.4</v>
      </c>
      <c r="AX1075">
        <v>232</v>
      </c>
      <c r="AY1075">
        <v>1088</v>
      </c>
      <c r="AZ1075">
        <v>11.6</v>
      </c>
      <c r="BA1075">
        <v>11.8</v>
      </c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1">
        <f t="shared" si="55"/>
        <v>0</v>
      </c>
      <c r="U1076" s="94">
        <f t="shared" si="54"/>
        <v>-3</v>
      </c>
      <c r="V1076" s="90" t="str">
        <f t="shared" si="53"/>
        <v/>
      </c>
      <c r="W1076" s="94" t="str">
        <f t="shared" si="56"/>
        <v/>
      </c>
      <c r="X1076" s="91"/>
      <c r="Z1076" s="5"/>
      <c r="AA1076"/>
      <c r="AC1076" s="373"/>
      <c r="AD1076" s="54">
        <v>0.74097222222251502</v>
      </c>
      <c r="AK1076" s="307"/>
      <c r="AL1076" s="5">
        <v>11.3</v>
      </c>
      <c r="AM1076" s="5">
        <v>92</v>
      </c>
      <c r="AN1076" s="5">
        <v>10.1</v>
      </c>
      <c r="AO1076" s="5">
        <v>11.3</v>
      </c>
      <c r="AP1076" s="5">
        <v>0</v>
      </c>
      <c r="AQ1076" s="5">
        <v>0</v>
      </c>
      <c r="AR1076" s="5">
        <v>1029.4000000000001</v>
      </c>
      <c r="AS1076" s="5">
        <v>10</v>
      </c>
      <c r="AT1076" s="5">
        <v>0</v>
      </c>
      <c r="AU1076" s="5">
        <v>0</v>
      </c>
      <c r="AV1076" s="5">
        <v>2.9</v>
      </c>
      <c r="AW1076" s="5">
        <v>3.4</v>
      </c>
      <c r="AX1076">
        <v>232</v>
      </c>
      <c r="AY1076">
        <v>1088</v>
      </c>
      <c r="AZ1076">
        <v>11.6</v>
      </c>
      <c r="BA1076">
        <v>11.8</v>
      </c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1">
        <f t="shared" si="55"/>
        <v>0</v>
      </c>
      <c r="U1077" s="94">
        <f t="shared" si="54"/>
        <v>-3</v>
      </c>
      <c r="V1077" s="90" t="str">
        <f t="shared" si="53"/>
        <v/>
      </c>
      <c r="W1077" s="94" t="str">
        <f t="shared" si="56"/>
        <v/>
      </c>
      <c r="X1077" s="91"/>
      <c r="Z1077" s="5"/>
      <c r="AA1077"/>
      <c r="AC1077" s="373"/>
      <c r="AD1077" s="54">
        <v>0.74166666666696002</v>
      </c>
      <c r="AK1077" s="307"/>
      <c r="AL1077" s="5">
        <v>11.3</v>
      </c>
      <c r="AM1077" s="5">
        <v>92</v>
      </c>
      <c r="AN1077" s="5">
        <v>10.1</v>
      </c>
      <c r="AO1077" s="5">
        <v>11.3</v>
      </c>
      <c r="AP1077" s="5">
        <v>0</v>
      </c>
      <c r="AQ1077" s="5">
        <v>0</v>
      </c>
      <c r="AR1077" s="5">
        <v>1029.4000000000001</v>
      </c>
      <c r="AS1077" s="5">
        <v>0</v>
      </c>
      <c r="AT1077" s="5">
        <v>0</v>
      </c>
      <c r="AU1077" s="5">
        <v>0</v>
      </c>
      <c r="AV1077" s="5">
        <v>2.9</v>
      </c>
      <c r="AW1077" s="5">
        <v>3.4</v>
      </c>
      <c r="AX1077">
        <v>232</v>
      </c>
      <c r="AY1077">
        <v>1088</v>
      </c>
      <c r="AZ1077">
        <v>11.6</v>
      </c>
      <c r="BA1077">
        <v>11.8</v>
      </c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1">
        <f t="shared" si="55"/>
        <v>0</v>
      </c>
      <c r="U1078" s="94">
        <f t="shared" si="54"/>
        <v>-3</v>
      </c>
      <c r="V1078" s="90" t="str">
        <f t="shared" si="53"/>
        <v/>
      </c>
      <c r="W1078" s="94" t="str">
        <f t="shared" si="56"/>
        <v/>
      </c>
      <c r="X1078" s="91"/>
      <c r="Z1078" s="5"/>
      <c r="AA1078"/>
      <c r="AC1078" s="373"/>
      <c r="AD1078" s="54">
        <v>0.74236111111140501</v>
      </c>
      <c r="AK1078" s="307"/>
      <c r="AL1078" s="5">
        <v>11.3</v>
      </c>
      <c r="AM1078" s="5">
        <v>92</v>
      </c>
      <c r="AN1078" s="5">
        <v>10.1</v>
      </c>
      <c r="AO1078" s="5">
        <v>11.3</v>
      </c>
      <c r="AP1078" s="5">
        <v>0</v>
      </c>
      <c r="AQ1078" s="5">
        <v>0</v>
      </c>
      <c r="AR1078" s="5">
        <v>1029.4000000000001</v>
      </c>
      <c r="AS1078" s="5">
        <v>0</v>
      </c>
      <c r="AT1078" s="5">
        <v>0</v>
      </c>
      <c r="AU1078" s="5">
        <v>0</v>
      </c>
      <c r="AV1078" s="5">
        <v>2.9</v>
      </c>
      <c r="AW1078" s="5">
        <v>3.4</v>
      </c>
      <c r="AX1078">
        <v>232</v>
      </c>
      <c r="AY1078">
        <v>1088</v>
      </c>
      <c r="AZ1078">
        <v>11.6</v>
      </c>
      <c r="BA1078">
        <v>11.8</v>
      </c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1">
        <f t="shared" si="55"/>
        <v>0</v>
      </c>
      <c r="U1079" s="94">
        <f t="shared" si="54"/>
        <v>-3</v>
      </c>
      <c r="V1079" s="90" t="str">
        <f t="shared" si="53"/>
        <v/>
      </c>
      <c r="W1079" s="94" t="str">
        <f t="shared" si="56"/>
        <v/>
      </c>
      <c r="X1079" s="91"/>
      <c r="Z1079" s="5"/>
      <c r="AA1079"/>
      <c r="AC1079" s="373"/>
      <c r="AD1079" s="54">
        <v>0.74305555555585001</v>
      </c>
      <c r="AK1079" s="307"/>
      <c r="AL1079" s="5">
        <v>11.3</v>
      </c>
      <c r="AM1079" s="5">
        <v>92</v>
      </c>
      <c r="AN1079" s="5">
        <v>10.1</v>
      </c>
      <c r="AO1079" s="5">
        <v>11.3</v>
      </c>
      <c r="AP1079" s="5">
        <v>0</v>
      </c>
      <c r="AQ1079" s="5">
        <v>0</v>
      </c>
      <c r="AR1079" s="5">
        <v>1029.3</v>
      </c>
      <c r="AS1079" s="5">
        <v>0</v>
      </c>
      <c r="AT1079" s="5">
        <v>0</v>
      </c>
      <c r="AU1079" s="5">
        <v>0</v>
      </c>
      <c r="AV1079" s="5">
        <v>2.9</v>
      </c>
      <c r="AW1079" s="5">
        <v>3.4</v>
      </c>
      <c r="AX1079">
        <v>232</v>
      </c>
      <c r="AY1079">
        <v>1088</v>
      </c>
      <c r="AZ1079">
        <v>11.6</v>
      </c>
      <c r="BA1079">
        <v>11.8</v>
      </c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1">
        <f t="shared" si="55"/>
        <v>0</v>
      </c>
      <c r="U1080" s="94">
        <f t="shared" si="54"/>
        <v>-3</v>
      </c>
      <c r="V1080" s="90" t="str">
        <f t="shared" si="53"/>
        <v/>
      </c>
      <c r="W1080" s="94" t="str">
        <f t="shared" si="56"/>
        <v/>
      </c>
      <c r="X1080" s="91"/>
      <c r="Z1080" s="5"/>
      <c r="AA1080"/>
      <c r="AC1080" s="373"/>
      <c r="AD1080" s="54">
        <v>0.74375000000029501</v>
      </c>
      <c r="AK1080" s="307"/>
      <c r="AL1080" s="5">
        <v>11.3</v>
      </c>
      <c r="AM1080" s="5">
        <v>92</v>
      </c>
      <c r="AN1080" s="5">
        <v>10.1</v>
      </c>
      <c r="AO1080" s="5">
        <v>11.3</v>
      </c>
      <c r="AP1080" s="5">
        <v>0</v>
      </c>
      <c r="AQ1080" s="5">
        <v>0</v>
      </c>
      <c r="AR1080" s="5">
        <v>1029.4000000000001</v>
      </c>
      <c r="AS1080" s="5">
        <v>0</v>
      </c>
      <c r="AT1080" s="5">
        <v>0</v>
      </c>
      <c r="AU1080" s="5">
        <v>0</v>
      </c>
      <c r="AV1080" s="5">
        <v>2.9</v>
      </c>
      <c r="AW1080" s="5">
        <v>3.4</v>
      </c>
      <c r="AX1080">
        <v>232</v>
      </c>
      <c r="AY1080">
        <v>1088</v>
      </c>
      <c r="AZ1080">
        <v>11.6</v>
      </c>
      <c r="BA1080">
        <v>11.8</v>
      </c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1">
        <f t="shared" si="55"/>
        <v>0</v>
      </c>
      <c r="U1081" s="94">
        <f t="shared" si="54"/>
        <v>-3</v>
      </c>
      <c r="V1081" s="90" t="str">
        <f t="shared" si="53"/>
        <v/>
      </c>
      <c r="W1081" s="94" t="str">
        <f t="shared" si="56"/>
        <v/>
      </c>
      <c r="X1081" s="91"/>
      <c r="Z1081" s="5"/>
      <c r="AA1081"/>
      <c r="AC1081" s="373"/>
      <c r="AD1081" s="54">
        <v>0.74444444444474001</v>
      </c>
      <c r="AK1081" s="307"/>
      <c r="AL1081" s="5">
        <v>11.3</v>
      </c>
      <c r="AM1081" s="5">
        <v>92</v>
      </c>
      <c r="AN1081" s="5">
        <v>10.1</v>
      </c>
      <c r="AO1081" s="5">
        <v>11.3</v>
      </c>
      <c r="AP1081" s="5">
        <v>0</v>
      </c>
      <c r="AQ1081" s="5">
        <v>0</v>
      </c>
      <c r="AR1081" s="5">
        <v>1029.2</v>
      </c>
      <c r="AS1081" s="5">
        <v>0</v>
      </c>
      <c r="AT1081" s="5">
        <v>0</v>
      </c>
      <c r="AU1081" s="5">
        <v>0</v>
      </c>
      <c r="AV1081" s="5">
        <v>2.9</v>
      </c>
      <c r="AW1081" s="5">
        <v>3.4</v>
      </c>
      <c r="AX1081">
        <v>232</v>
      </c>
      <c r="AY1081">
        <v>1088</v>
      </c>
      <c r="AZ1081">
        <v>11.6</v>
      </c>
      <c r="BA1081">
        <v>11.8</v>
      </c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1">
        <f t="shared" si="55"/>
        <v>0</v>
      </c>
      <c r="U1082" s="94">
        <f t="shared" si="54"/>
        <v>-3</v>
      </c>
      <c r="V1082" s="90" t="str">
        <f t="shared" si="53"/>
        <v/>
      </c>
      <c r="W1082" s="94" t="str">
        <f t="shared" si="56"/>
        <v/>
      </c>
      <c r="X1082" s="91"/>
      <c r="Z1082" s="5"/>
      <c r="AA1082"/>
      <c r="AC1082" s="373"/>
      <c r="AD1082" s="54">
        <v>0.745138888889185</v>
      </c>
      <c r="AK1082" s="307"/>
      <c r="AL1082" s="5">
        <v>11.3</v>
      </c>
      <c r="AM1082" s="5">
        <v>92</v>
      </c>
      <c r="AN1082" s="5">
        <v>10.1</v>
      </c>
      <c r="AO1082" s="5">
        <v>11.3</v>
      </c>
      <c r="AP1082" s="5">
        <v>0</v>
      </c>
      <c r="AQ1082" s="5">
        <v>0</v>
      </c>
      <c r="AR1082" s="5">
        <v>1029.4000000000001</v>
      </c>
      <c r="AS1082" s="5">
        <v>0</v>
      </c>
      <c r="AT1082" s="5">
        <v>0</v>
      </c>
      <c r="AU1082" s="5">
        <v>0</v>
      </c>
      <c r="AV1082" s="5">
        <v>2.9</v>
      </c>
      <c r="AW1082" s="5">
        <v>3.4</v>
      </c>
      <c r="AX1082">
        <v>232</v>
      </c>
      <c r="AY1082">
        <v>1088</v>
      </c>
      <c r="AZ1082">
        <v>11.6</v>
      </c>
      <c r="BA1082">
        <v>11.8</v>
      </c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1">
        <f t="shared" si="55"/>
        <v>0</v>
      </c>
      <c r="U1083" s="94">
        <f t="shared" si="54"/>
        <v>-3</v>
      </c>
      <c r="V1083" s="90" t="str">
        <f t="shared" si="53"/>
        <v/>
      </c>
      <c r="W1083" s="94" t="str">
        <f t="shared" si="56"/>
        <v/>
      </c>
      <c r="X1083" s="91"/>
      <c r="Z1083" s="5"/>
      <c r="AA1083"/>
      <c r="AC1083" s="373"/>
      <c r="AD1083" s="54">
        <v>0.74583333333363</v>
      </c>
      <c r="AK1083" s="307"/>
      <c r="AL1083" s="5">
        <v>11.3</v>
      </c>
      <c r="AM1083" s="5">
        <v>92</v>
      </c>
      <c r="AN1083" s="5">
        <v>10.1</v>
      </c>
      <c r="AO1083" s="5">
        <v>11.3</v>
      </c>
      <c r="AP1083" s="5">
        <v>0</v>
      </c>
      <c r="AQ1083" s="5">
        <v>0</v>
      </c>
      <c r="AR1083" s="5">
        <v>1029.4000000000001</v>
      </c>
      <c r="AS1083" s="5">
        <v>0</v>
      </c>
      <c r="AT1083" s="5">
        <v>0</v>
      </c>
      <c r="AU1083" s="5">
        <v>0</v>
      </c>
      <c r="AV1083" s="5">
        <v>2.9</v>
      </c>
      <c r="AW1083" s="5">
        <v>3.4</v>
      </c>
      <c r="AX1083">
        <v>232</v>
      </c>
      <c r="AY1083">
        <v>1088</v>
      </c>
      <c r="AZ1083">
        <v>11.6</v>
      </c>
      <c r="BA1083">
        <v>11.8</v>
      </c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1">
        <f t="shared" si="55"/>
        <v>0</v>
      </c>
      <c r="U1084" s="94">
        <f t="shared" si="54"/>
        <v>-3</v>
      </c>
      <c r="V1084" s="90" t="str">
        <f t="shared" si="53"/>
        <v/>
      </c>
      <c r="W1084" s="94" t="str">
        <f t="shared" si="56"/>
        <v/>
      </c>
      <c r="X1084" s="91"/>
      <c r="Z1084" s="5"/>
      <c r="AA1084"/>
      <c r="AC1084" s="373"/>
      <c r="AD1084" s="54">
        <v>0.746527777778075</v>
      </c>
      <c r="AK1084" s="307"/>
      <c r="AL1084" s="5">
        <v>11.3</v>
      </c>
      <c r="AM1084" s="5">
        <v>92</v>
      </c>
      <c r="AN1084" s="5">
        <v>10.1</v>
      </c>
      <c r="AO1084" s="5">
        <v>11.3</v>
      </c>
      <c r="AP1084" s="5">
        <v>0</v>
      </c>
      <c r="AQ1084" s="5">
        <v>0</v>
      </c>
      <c r="AR1084" s="5">
        <v>1029.5</v>
      </c>
      <c r="AS1084" s="5">
        <v>0</v>
      </c>
      <c r="AT1084" s="5">
        <v>0</v>
      </c>
      <c r="AU1084" s="5">
        <v>0</v>
      </c>
      <c r="AV1084" s="5">
        <v>2.9</v>
      </c>
      <c r="AW1084" s="5">
        <v>3.4</v>
      </c>
      <c r="AX1084">
        <v>232</v>
      </c>
      <c r="AY1084">
        <v>1088</v>
      </c>
      <c r="AZ1084">
        <v>11.6</v>
      </c>
      <c r="BA1084">
        <v>11.8</v>
      </c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1">
        <f t="shared" si="55"/>
        <v>0</v>
      </c>
      <c r="U1085" s="94">
        <f t="shared" si="54"/>
        <v>-3</v>
      </c>
      <c r="V1085" s="90" t="str">
        <f t="shared" si="53"/>
        <v/>
      </c>
      <c r="W1085" s="94" t="str">
        <f t="shared" si="56"/>
        <v/>
      </c>
      <c r="X1085" s="91"/>
      <c r="Z1085" s="5"/>
      <c r="AA1085"/>
      <c r="AC1085" s="373"/>
      <c r="AD1085" s="54">
        <v>0.74722222222251999</v>
      </c>
      <c r="AK1085" s="307"/>
      <c r="AL1085" s="5">
        <v>11.3</v>
      </c>
      <c r="AM1085" s="5">
        <v>92</v>
      </c>
      <c r="AN1085" s="5">
        <v>10.1</v>
      </c>
      <c r="AO1085" s="5">
        <v>11.3</v>
      </c>
      <c r="AP1085" s="5">
        <v>0</v>
      </c>
      <c r="AQ1085" s="5">
        <v>0</v>
      </c>
      <c r="AR1085" s="5">
        <v>1029.3</v>
      </c>
      <c r="AS1085" s="5">
        <v>0</v>
      </c>
      <c r="AT1085" s="5">
        <v>0</v>
      </c>
      <c r="AU1085" s="5">
        <v>0</v>
      </c>
      <c r="AV1085" s="5">
        <v>2.9</v>
      </c>
      <c r="AW1085" s="5">
        <v>3.4</v>
      </c>
      <c r="AX1085">
        <v>232</v>
      </c>
      <c r="AY1085">
        <v>1088</v>
      </c>
      <c r="AZ1085">
        <v>11.6</v>
      </c>
      <c r="BA1085">
        <v>11.8</v>
      </c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1">
        <f t="shared" si="55"/>
        <v>0</v>
      </c>
      <c r="U1086" s="94">
        <f t="shared" si="54"/>
        <v>-3</v>
      </c>
      <c r="V1086" s="90" t="str">
        <f t="shared" si="53"/>
        <v/>
      </c>
      <c r="W1086" s="94" t="str">
        <f t="shared" si="56"/>
        <v/>
      </c>
      <c r="X1086" s="91"/>
      <c r="Z1086" s="5"/>
      <c r="AA1086"/>
      <c r="AC1086" s="373"/>
      <c r="AD1086" s="54">
        <v>0.74791666666696499</v>
      </c>
      <c r="AK1086" s="307"/>
      <c r="AL1086" s="5">
        <v>11.3</v>
      </c>
      <c r="AM1086" s="5">
        <v>92</v>
      </c>
      <c r="AN1086" s="5">
        <v>10.1</v>
      </c>
      <c r="AO1086" s="5">
        <v>11.3</v>
      </c>
      <c r="AP1086" s="5">
        <v>0</v>
      </c>
      <c r="AQ1086" s="5">
        <v>0</v>
      </c>
      <c r="AR1086" s="5">
        <v>1029.4000000000001</v>
      </c>
      <c r="AS1086" s="5">
        <v>0</v>
      </c>
      <c r="AT1086" s="5">
        <v>0</v>
      </c>
      <c r="AU1086" s="5">
        <v>0</v>
      </c>
      <c r="AV1086" s="5">
        <v>2.9</v>
      </c>
      <c r="AW1086" s="5">
        <v>3.4</v>
      </c>
      <c r="AX1086">
        <v>232</v>
      </c>
      <c r="AY1086">
        <v>1088</v>
      </c>
      <c r="AZ1086">
        <v>11.5</v>
      </c>
      <c r="BA1086">
        <v>11.8</v>
      </c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1">
        <f t="shared" si="55"/>
        <v>0</v>
      </c>
      <c r="U1087" s="94">
        <f t="shared" si="54"/>
        <v>-3</v>
      </c>
      <c r="V1087" s="90" t="str">
        <f t="shared" si="53"/>
        <v/>
      </c>
      <c r="W1087" s="94" t="str">
        <f t="shared" si="56"/>
        <v/>
      </c>
      <c r="X1087" s="91"/>
      <c r="Z1087" s="5"/>
      <c r="AA1087"/>
      <c r="AC1087" s="373"/>
      <c r="AD1087" s="54">
        <v>0.74861111111140999</v>
      </c>
      <c r="AK1087" s="307"/>
      <c r="AL1087" s="5">
        <v>11.3</v>
      </c>
      <c r="AM1087" s="5">
        <v>92</v>
      </c>
      <c r="AN1087" s="5">
        <v>10.1</v>
      </c>
      <c r="AO1087" s="5">
        <v>11.3</v>
      </c>
      <c r="AP1087" s="5">
        <v>0</v>
      </c>
      <c r="AQ1087" s="5">
        <v>0</v>
      </c>
      <c r="AR1087" s="5">
        <v>1029.5</v>
      </c>
      <c r="AS1087" s="5">
        <v>0</v>
      </c>
      <c r="AT1087" s="5">
        <v>0</v>
      </c>
      <c r="AU1087" s="5">
        <v>0</v>
      </c>
      <c r="AV1087" s="5">
        <v>2.9</v>
      </c>
      <c r="AW1087" s="5">
        <v>3.4</v>
      </c>
      <c r="AX1087">
        <v>232</v>
      </c>
      <c r="AY1087">
        <v>1088</v>
      </c>
      <c r="AZ1087">
        <v>11.5</v>
      </c>
      <c r="BA1087">
        <v>11.8</v>
      </c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1">
        <f t="shared" si="55"/>
        <v>0</v>
      </c>
      <c r="U1088" s="94">
        <f t="shared" si="54"/>
        <v>-3</v>
      </c>
      <c r="V1088" s="90" t="str">
        <f t="shared" si="53"/>
        <v/>
      </c>
      <c r="W1088" s="94" t="str">
        <f t="shared" si="56"/>
        <v/>
      </c>
      <c r="X1088" s="91"/>
      <c r="Z1088" s="5"/>
      <c r="AA1088"/>
      <c r="AC1088" s="373"/>
      <c r="AD1088" s="54">
        <v>0.74930555555585499</v>
      </c>
      <c r="AK1088" s="307"/>
      <c r="AL1088" s="5">
        <v>11.3</v>
      </c>
      <c r="AM1088" s="5">
        <v>92</v>
      </c>
      <c r="AN1088" s="5">
        <v>10.1</v>
      </c>
      <c r="AO1088" s="5">
        <v>11.3</v>
      </c>
      <c r="AP1088" s="5">
        <v>0</v>
      </c>
      <c r="AQ1088" s="5">
        <v>0</v>
      </c>
      <c r="AR1088" s="5">
        <v>1029.3</v>
      </c>
      <c r="AS1088" s="5">
        <v>0</v>
      </c>
      <c r="AT1088" s="5">
        <v>0</v>
      </c>
      <c r="AU1088" s="5">
        <v>0</v>
      </c>
      <c r="AV1088" s="5">
        <v>2.9</v>
      </c>
      <c r="AW1088" s="5">
        <v>3.4</v>
      </c>
      <c r="AX1088">
        <v>232</v>
      </c>
      <c r="AY1088">
        <v>1088</v>
      </c>
      <c r="AZ1088">
        <v>11.5</v>
      </c>
      <c r="BA1088">
        <v>11.7</v>
      </c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1">
        <f t="shared" si="55"/>
        <v>0</v>
      </c>
      <c r="U1089" s="94">
        <f t="shared" si="54"/>
        <v>-3</v>
      </c>
      <c r="V1089" s="90" t="str">
        <f t="shared" si="53"/>
        <v/>
      </c>
      <c r="W1089" s="94" t="str">
        <f t="shared" si="56"/>
        <v/>
      </c>
      <c r="X1089" s="91"/>
      <c r="Z1089" s="5"/>
      <c r="AA1089"/>
      <c r="AC1089" s="373"/>
      <c r="AD1089" s="54">
        <v>0.75000000000029998</v>
      </c>
      <c r="AK1089" s="307"/>
      <c r="AL1089" s="5">
        <v>11.3</v>
      </c>
      <c r="AM1089" s="5">
        <v>92</v>
      </c>
      <c r="AN1089" s="5">
        <v>10.1</v>
      </c>
      <c r="AO1089" s="5">
        <v>11.3</v>
      </c>
      <c r="AP1089" s="5">
        <v>0</v>
      </c>
      <c r="AQ1089" s="5">
        <v>0</v>
      </c>
      <c r="AR1089" s="5">
        <v>1029.5999999999999</v>
      </c>
      <c r="AS1089" s="5">
        <v>0</v>
      </c>
      <c r="AT1089" s="5">
        <v>0</v>
      </c>
      <c r="AU1089" s="5">
        <v>0</v>
      </c>
      <c r="AV1089" s="5">
        <v>2.9</v>
      </c>
      <c r="AW1089" s="5">
        <v>3.4</v>
      </c>
      <c r="AX1089">
        <v>232</v>
      </c>
      <c r="AY1089">
        <v>1088</v>
      </c>
      <c r="AZ1089">
        <v>11.6</v>
      </c>
      <c r="BA1089">
        <v>11.7</v>
      </c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1">
        <f t="shared" si="55"/>
        <v>0</v>
      </c>
      <c r="U1090" s="94">
        <f t="shared" si="54"/>
        <v>-3</v>
      </c>
      <c r="V1090" s="90" t="str">
        <f t="shared" si="53"/>
        <v/>
      </c>
      <c r="W1090" s="94" t="str">
        <f t="shared" si="56"/>
        <v/>
      </c>
      <c r="X1090" s="91"/>
      <c r="Z1090" s="5"/>
      <c r="AA1090"/>
      <c r="AC1090" s="373"/>
      <c r="AD1090" s="54">
        <v>0.75069444444474498</v>
      </c>
      <c r="AK1090" s="307"/>
      <c r="AL1090" s="5">
        <v>11.3</v>
      </c>
      <c r="AM1090" s="5">
        <v>92</v>
      </c>
      <c r="AN1090" s="5">
        <v>10.1</v>
      </c>
      <c r="AO1090" s="5">
        <v>11.3</v>
      </c>
      <c r="AP1090" s="5">
        <v>0</v>
      </c>
      <c r="AQ1090" s="5">
        <v>0</v>
      </c>
      <c r="AR1090" s="5">
        <v>1029.4000000000001</v>
      </c>
      <c r="AS1090" s="5">
        <v>0</v>
      </c>
      <c r="AT1090" s="5">
        <v>0</v>
      </c>
      <c r="AU1090" s="5">
        <v>0</v>
      </c>
      <c r="AV1090" s="5">
        <v>2.9</v>
      </c>
      <c r="AW1090" s="5">
        <v>3.4</v>
      </c>
      <c r="AX1090">
        <v>232</v>
      </c>
      <c r="AY1090">
        <v>1088</v>
      </c>
      <c r="AZ1090">
        <v>11.5</v>
      </c>
      <c r="BA1090">
        <v>11.8</v>
      </c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1">
        <f t="shared" si="55"/>
        <v>0</v>
      </c>
      <c r="U1091" s="94">
        <f t="shared" si="54"/>
        <v>-3</v>
      </c>
      <c r="V1091" s="90" t="str">
        <f t="shared" si="53"/>
        <v/>
      </c>
      <c r="W1091" s="94" t="str">
        <f t="shared" si="56"/>
        <v/>
      </c>
      <c r="X1091" s="91"/>
      <c r="Z1091" s="5"/>
      <c r="AA1091"/>
      <c r="AC1091" s="373"/>
      <c r="AD1091" s="54">
        <v>0.75138888888918998</v>
      </c>
      <c r="AK1091" s="307"/>
      <c r="AL1091" s="5">
        <v>11.3</v>
      </c>
      <c r="AM1091" s="5">
        <v>92</v>
      </c>
      <c r="AN1091" s="5">
        <v>10.1</v>
      </c>
      <c r="AO1091" s="5">
        <v>11.3</v>
      </c>
      <c r="AP1091" s="5">
        <v>0</v>
      </c>
      <c r="AQ1091" s="5">
        <v>0</v>
      </c>
      <c r="AR1091" s="5">
        <v>1029.4000000000001</v>
      </c>
      <c r="AS1091" s="5">
        <v>0</v>
      </c>
      <c r="AT1091" s="5">
        <v>0</v>
      </c>
      <c r="AU1091" s="5">
        <v>0</v>
      </c>
      <c r="AV1091" s="5">
        <v>2.9</v>
      </c>
      <c r="AW1091" s="5">
        <v>3.4</v>
      </c>
      <c r="AX1091">
        <v>232</v>
      </c>
      <c r="AY1091">
        <v>1088</v>
      </c>
      <c r="AZ1091">
        <v>11.5</v>
      </c>
      <c r="BA1091">
        <v>11.7</v>
      </c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1">
        <f t="shared" si="55"/>
        <v>0</v>
      </c>
      <c r="U1092" s="94">
        <f t="shared" si="54"/>
        <v>-3</v>
      </c>
      <c r="V1092" s="90" t="str">
        <f t="shared" si="53"/>
        <v/>
      </c>
      <c r="W1092" s="94" t="str">
        <f t="shared" si="56"/>
        <v/>
      </c>
      <c r="X1092" s="91"/>
      <c r="Z1092" s="5"/>
      <c r="AA1092"/>
      <c r="AC1092" s="373"/>
      <c r="AD1092" s="54">
        <v>0.75208333333363497</v>
      </c>
      <c r="AK1092" s="307"/>
      <c r="AL1092" s="5">
        <v>11.3</v>
      </c>
      <c r="AM1092" s="5">
        <v>92</v>
      </c>
      <c r="AN1092" s="5">
        <v>10.1</v>
      </c>
      <c r="AO1092" s="5">
        <v>11.3</v>
      </c>
      <c r="AP1092" s="5">
        <v>0</v>
      </c>
      <c r="AQ1092" s="5">
        <v>0</v>
      </c>
      <c r="AR1092" s="5">
        <v>1029.4000000000001</v>
      </c>
      <c r="AS1092" s="5">
        <v>0</v>
      </c>
      <c r="AT1092" s="5">
        <v>0</v>
      </c>
      <c r="AU1092" s="5">
        <v>0</v>
      </c>
      <c r="AV1092" s="5">
        <v>2.9</v>
      </c>
      <c r="AW1092" s="5">
        <v>3.4</v>
      </c>
      <c r="AX1092">
        <v>232</v>
      </c>
      <c r="AY1092">
        <v>1088</v>
      </c>
      <c r="AZ1092">
        <v>11.5</v>
      </c>
      <c r="BA1092">
        <v>11.7</v>
      </c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1">
        <f t="shared" si="55"/>
        <v>0</v>
      </c>
      <c r="U1093" s="94">
        <f t="shared" si="54"/>
        <v>-3</v>
      </c>
      <c r="V1093" s="90" t="str">
        <f t="shared" si="53"/>
        <v/>
      </c>
      <c r="W1093" s="94" t="str">
        <f t="shared" si="56"/>
        <v/>
      </c>
      <c r="X1093" s="91"/>
      <c r="Z1093" s="5"/>
      <c r="AA1093"/>
      <c r="AC1093" s="373"/>
      <c r="AD1093" s="54">
        <v>0.75277777777807997</v>
      </c>
      <c r="AK1093" s="307"/>
      <c r="AL1093" s="5">
        <v>11.2</v>
      </c>
      <c r="AM1093" s="5">
        <v>92</v>
      </c>
      <c r="AN1093" s="5">
        <v>10</v>
      </c>
      <c r="AO1093" s="5">
        <v>11.2</v>
      </c>
      <c r="AP1093" s="5">
        <v>0</v>
      </c>
      <c r="AQ1093" s="5">
        <v>0</v>
      </c>
      <c r="AR1093" s="5">
        <v>1029.5</v>
      </c>
      <c r="AS1093" s="5">
        <v>0</v>
      </c>
      <c r="AT1093" s="5">
        <v>0</v>
      </c>
      <c r="AU1093" s="5">
        <v>0</v>
      </c>
      <c r="AV1093" s="5">
        <v>2.9</v>
      </c>
      <c r="AW1093" s="5">
        <v>3.4</v>
      </c>
      <c r="AX1093">
        <v>232</v>
      </c>
      <c r="AY1093">
        <v>1088</v>
      </c>
      <c r="AZ1093">
        <v>11.5</v>
      </c>
      <c r="BA1093">
        <v>11.7</v>
      </c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1">
        <f t="shared" si="55"/>
        <v>0</v>
      </c>
      <c r="U1094" s="94">
        <f t="shared" si="54"/>
        <v>-3</v>
      </c>
      <c r="V1094" s="90" t="str">
        <f t="shared" si="53"/>
        <v/>
      </c>
      <c r="W1094" s="94" t="str">
        <f t="shared" si="56"/>
        <v/>
      </c>
      <c r="X1094" s="91"/>
      <c r="Z1094" s="5"/>
      <c r="AA1094"/>
      <c r="AC1094" s="373"/>
      <c r="AD1094" s="54">
        <v>0.75347222222252497</v>
      </c>
      <c r="AK1094" s="307"/>
      <c r="AL1094" s="5">
        <v>11.2</v>
      </c>
      <c r="AM1094" s="5">
        <v>92</v>
      </c>
      <c r="AN1094" s="5">
        <v>10</v>
      </c>
      <c r="AO1094" s="5">
        <v>11.2</v>
      </c>
      <c r="AP1094" s="5">
        <v>0</v>
      </c>
      <c r="AQ1094" s="5">
        <v>0</v>
      </c>
      <c r="AR1094" s="5">
        <v>1029.5</v>
      </c>
      <c r="AS1094" s="5">
        <v>0</v>
      </c>
      <c r="AT1094" s="5">
        <v>0</v>
      </c>
      <c r="AU1094" s="5">
        <v>0</v>
      </c>
      <c r="AV1094" s="5">
        <v>2.9</v>
      </c>
      <c r="AW1094" s="5">
        <v>3.4</v>
      </c>
      <c r="AX1094">
        <v>232</v>
      </c>
      <c r="AY1094">
        <v>1088</v>
      </c>
      <c r="AZ1094">
        <v>11.5</v>
      </c>
      <c r="BA1094">
        <v>11.7</v>
      </c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1">
        <f t="shared" si="55"/>
        <v>0</v>
      </c>
      <c r="U1095" s="94">
        <f t="shared" si="54"/>
        <v>-3</v>
      </c>
      <c r="V1095" s="90" t="str">
        <f t="shared" si="53"/>
        <v/>
      </c>
      <c r="W1095" s="94" t="str">
        <f t="shared" si="56"/>
        <v/>
      </c>
      <c r="X1095" s="91"/>
      <c r="Z1095" s="5"/>
      <c r="AA1095"/>
      <c r="AC1095" s="373"/>
      <c r="AD1095" s="54">
        <v>0.75416666666696996</v>
      </c>
      <c r="AK1095" s="307"/>
      <c r="AL1095" s="5">
        <v>11.2</v>
      </c>
      <c r="AM1095" s="5">
        <v>92</v>
      </c>
      <c r="AN1095" s="5">
        <v>10</v>
      </c>
      <c r="AO1095" s="5">
        <v>11.2</v>
      </c>
      <c r="AP1095" s="5">
        <v>2.5</v>
      </c>
      <c r="AQ1095" s="5">
        <v>2.5</v>
      </c>
      <c r="AR1095" s="5">
        <v>1029.4000000000001</v>
      </c>
      <c r="AS1095" s="5">
        <v>0</v>
      </c>
      <c r="AT1095" s="5">
        <v>0</v>
      </c>
      <c r="AU1095" s="5">
        <v>0</v>
      </c>
      <c r="AV1095" s="5">
        <v>2.9</v>
      </c>
      <c r="AW1095" s="5">
        <v>3.4</v>
      </c>
      <c r="AX1095">
        <v>232</v>
      </c>
      <c r="AY1095">
        <v>1088</v>
      </c>
      <c r="AZ1095">
        <v>11.5</v>
      </c>
      <c r="BA1095">
        <v>11.7</v>
      </c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1">
        <f t="shared" si="55"/>
        <v>0</v>
      </c>
      <c r="U1096" s="94">
        <f t="shared" si="54"/>
        <v>-3</v>
      </c>
      <c r="V1096" s="90" t="str">
        <f t="shared" si="53"/>
        <v/>
      </c>
      <c r="W1096" s="94" t="str">
        <f t="shared" si="56"/>
        <v/>
      </c>
      <c r="X1096" s="91"/>
      <c r="Z1096" s="5"/>
      <c r="AA1096"/>
      <c r="AC1096" s="373"/>
      <c r="AD1096" s="54">
        <v>0.75486111111141496</v>
      </c>
      <c r="AK1096" s="307"/>
      <c r="AL1096" s="5">
        <v>11.2</v>
      </c>
      <c r="AM1096" s="5">
        <v>92</v>
      </c>
      <c r="AN1096" s="5">
        <v>10</v>
      </c>
      <c r="AO1096" s="5">
        <v>11.2</v>
      </c>
      <c r="AP1096" s="5">
        <v>0</v>
      </c>
      <c r="AQ1096" s="5">
        <v>0</v>
      </c>
      <c r="AR1096" s="5">
        <v>1029.5999999999999</v>
      </c>
      <c r="AS1096" s="5">
        <v>0</v>
      </c>
      <c r="AT1096" s="5">
        <v>0</v>
      </c>
      <c r="AU1096" s="5">
        <v>0</v>
      </c>
      <c r="AV1096" s="5">
        <v>2.9</v>
      </c>
      <c r="AW1096" s="5">
        <v>3.4</v>
      </c>
      <c r="AX1096">
        <v>232</v>
      </c>
      <c r="AY1096">
        <v>1088</v>
      </c>
      <c r="AZ1096">
        <v>11.5</v>
      </c>
      <c r="BA1096">
        <v>11.7</v>
      </c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1">
        <f t="shared" si="55"/>
        <v>0</v>
      </c>
      <c r="U1097" s="94">
        <f t="shared" si="54"/>
        <v>-3</v>
      </c>
      <c r="V1097" s="90" t="str">
        <f t="shared" si="53"/>
        <v/>
      </c>
      <c r="W1097" s="94" t="str">
        <f t="shared" si="56"/>
        <v/>
      </c>
      <c r="X1097" s="91"/>
      <c r="Z1097" s="5"/>
      <c r="AA1097"/>
      <c r="AC1097" s="373"/>
      <c r="AD1097" s="54">
        <v>0.75555555555585996</v>
      </c>
      <c r="AK1097" s="307"/>
      <c r="AL1097" s="5">
        <v>11.2</v>
      </c>
      <c r="AM1097" s="5">
        <v>92</v>
      </c>
      <c r="AN1097" s="5">
        <v>10</v>
      </c>
      <c r="AO1097" s="5">
        <v>11.2</v>
      </c>
      <c r="AP1097" s="5">
        <v>0</v>
      </c>
      <c r="AQ1097" s="5">
        <v>0</v>
      </c>
      <c r="AR1097" s="5">
        <v>1029.3</v>
      </c>
      <c r="AS1097" s="5">
        <v>0</v>
      </c>
      <c r="AT1097" s="5">
        <v>0</v>
      </c>
      <c r="AU1097" s="5">
        <v>0</v>
      </c>
      <c r="AV1097" s="5">
        <v>2.9</v>
      </c>
      <c r="AW1097" s="5">
        <v>3.4</v>
      </c>
      <c r="AX1097">
        <v>232</v>
      </c>
      <c r="AY1097">
        <v>1088</v>
      </c>
      <c r="AZ1097">
        <v>11.5</v>
      </c>
      <c r="BA1097">
        <v>11.7</v>
      </c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1">
        <f t="shared" si="55"/>
        <v>0</v>
      </c>
      <c r="U1098" s="94">
        <f t="shared" si="54"/>
        <v>-3</v>
      </c>
      <c r="V1098" s="90" t="str">
        <f t="shared" si="53"/>
        <v/>
      </c>
      <c r="W1098" s="94" t="str">
        <f t="shared" si="56"/>
        <v/>
      </c>
      <c r="X1098" s="91"/>
      <c r="Z1098" s="5"/>
      <c r="AA1098"/>
      <c r="AC1098" s="373"/>
      <c r="AD1098" s="54">
        <v>0.75625000000030496</v>
      </c>
      <c r="AK1098" s="307"/>
      <c r="AL1098" s="5">
        <v>11.2</v>
      </c>
      <c r="AM1098" s="5">
        <v>92</v>
      </c>
      <c r="AN1098" s="5">
        <v>10</v>
      </c>
      <c r="AO1098" s="5">
        <v>11.2</v>
      </c>
      <c r="AP1098" s="5">
        <v>0</v>
      </c>
      <c r="AQ1098" s="5">
        <v>0</v>
      </c>
      <c r="AR1098" s="5">
        <v>1029.5999999999999</v>
      </c>
      <c r="AS1098" s="5">
        <v>0</v>
      </c>
      <c r="AT1098" s="5">
        <v>0</v>
      </c>
      <c r="AU1098" s="5">
        <v>0</v>
      </c>
      <c r="AV1098" s="5">
        <v>2.9</v>
      </c>
      <c r="AW1098" s="5">
        <v>3.4</v>
      </c>
      <c r="AX1098">
        <v>232</v>
      </c>
      <c r="AY1098">
        <v>1088</v>
      </c>
      <c r="AZ1098">
        <v>11.5</v>
      </c>
      <c r="BA1098">
        <v>11.7</v>
      </c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1">
        <f t="shared" si="55"/>
        <v>0</v>
      </c>
      <c r="U1099" s="94">
        <f t="shared" si="54"/>
        <v>-3</v>
      </c>
      <c r="V1099" s="90" t="str">
        <f t="shared" ref="V1099:V1162" si="57">IF($K1099&gt;0,1,"")</f>
        <v/>
      </c>
      <c r="W1099" s="94" t="str">
        <f t="shared" si="56"/>
        <v/>
      </c>
      <c r="X1099" s="91"/>
      <c r="Z1099" s="5"/>
      <c r="AA1099"/>
      <c r="AC1099" s="373"/>
      <c r="AD1099" s="54">
        <v>0.75694444444474995</v>
      </c>
      <c r="AK1099" s="307"/>
      <c r="AL1099" s="5">
        <v>11.2</v>
      </c>
      <c r="AM1099" s="5">
        <v>92</v>
      </c>
      <c r="AN1099" s="5">
        <v>10</v>
      </c>
      <c r="AO1099" s="5">
        <v>11.2</v>
      </c>
      <c r="AP1099" s="5">
        <v>0</v>
      </c>
      <c r="AQ1099" s="5">
        <v>0</v>
      </c>
      <c r="AR1099" s="5">
        <v>1029.4000000000001</v>
      </c>
      <c r="AS1099" s="5">
        <v>0</v>
      </c>
      <c r="AT1099" s="5">
        <v>0</v>
      </c>
      <c r="AU1099" s="5">
        <v>0</v>
      </c>
      <c r="AV1099" s="5">
        <v>2.9</v>
      </c>
      <c r="AW1099" s="5">
        <v>3.4</v>
      </c>
      <c r="AX1099">
        <v>232</v>
      </c>
      <c r="AY1099">
        <v>1088</v>
      </c>
      <c r="AZ1099">
        <v>11.5</v>
      </c>
      <c r="BA1099">
        <v>11.7</v>
      </c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1">
        <f t="shared" si="55"/>
        <v>0</v>
      </c>
      <c r="U1100" s="94">
        <f t="shared" si="54"/>
        <v>-3</v>
      </c>
      <c r="V1100" s="90" t="str">
        <f t="shared" si="57"/>
        <v/>
      </c>
      <c r="W1100" s="94" t="str">
        <f t="shared" si="56"/>
        <v/>
      </c>
      <c r="X1100" s="91"/>
      <c r="Z1100" s="5"/>
      <c r="AA1100"/>
      <c r="AC1100" s="373"/>
      <c r="AD1100" s="54">
        <v>0.75763888888919495</v>
      </c>
      <c r="AK1100" s="307"/>
      <c r="AL1100" s="5">
        <v>11.2</v>
      </c>
      <c r="AM1100" s="5">
        <v>92</v>
      </c>
      <c r="AN1100" s="5">
        <v>10</v>
      </c>
      <c r="AO1100" s="5">
        <v>11.2</v>
      </c>
      <c r="AP1100" s="5">
        <v>0</v>
      </c>
      <c r="AQ1100" s="5">
        <v>0</v>
      </c>
      <c r="AR1100" s="5">
        <v>1029.5999999999999</v>
      </c>
      <c r="AS1100" s="5">
        <v>0</v>
      </c>
      <c r="AT1100" s="5">
        <v>0</v>
      </c>
      <c r="AU1100" s="5">
        <v>0</v>
      </c>
      <c r="AV1100" s="5">
        <v>2.9</v>
      </c>
      <c r="AW1100" s="5">
        <v>3.4</v>
      </c>
      <c r="AX1100">
        <v>232</v>
      </c>
      <c r="AY1100">
        <v>1088</v>
      </c>
      <c r="AZ1100">
        <v>11.5</v>
      </c>
      <c r="BA1100">
        <v>11.7</v>
      </c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1">
        <f t="shared" si="55"/>
        <v>0</v>
      </c>
      <c r="U1101" s="94">
        <f t="shared" si="54"/>
        <v>-3</v>
      </c>
      <c r="V1101" s="90" t="str">
        <f t="shared" si="57"/>
        <v/>
      </c>
      <c r="W1101" s="94" t="str">
        <f t="shared" si="56"/>
        <v/>
      </c>
      <c r="X1101" s="91"/>
      <c r="Z1101" s="5"/>
      <c r="AA1101"/>
      <c r="AC1101" s="373"/>
      <c r="AD1101" s="54">
        <v>0.75833333333363995</v>
      </c>
      <c r="AK1101" s="307"/>
      <c r="AL1101" s="5">
        <v>11.2</v>
      </c>
      <c r="AM1101" s="5">
        <v>92</v>
      </c>
      <c r="AN1101" s="5">
        <v>10</v>
      </c>
      <c r="AO1101" s="5">
        <v>11.2</v>
      </c>
      <c r="AP1101" s="5">
        <v>0</v>
      </c>
      <c r="AQ1101" s="5">
        <v>1.8</v>
      </c>
      <c r="AR1101" s="5">
        <v>1029.5</v>
      </c>
      <c r="AS1101" s="5">
        <v>0</v>
      </c>
      <c r="AT1101" s="5">
        <v>0</v>
      </c>
      <c r="AU1101" s="5">
        <v>0</v>
      </c>
      <c r="AV1101" s="5">
        <v>2.9</v>
      </c>
      <c r="AW1101" s="5">
        <v>3.4</v>
      </c>
      <c r="AX1101">
        <v>232</v>
      </c>
      <c r="AY1101">
        <v>1088</v>
      </c>
      <c r="AZ1101">
        <v>11.5</v>
      </c>
      <c r="BA1101">
        <v>11.7</v>
      </c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1">
        <f t="shared" si="55"/>
        <v>0</v>
      </c>
      <c r="U1102" s="94">
        <f t="shared" si="54"/>
        <v>-3</v>
      </c>
      <c r="V1102" s="90" t="str">
        <f t="shared" si="57"/>
        <v/>
      </c>
      <c r="W1102" s="94" t="str">
        <f t="shared" si="56"/>
        <v/>
      </c>
      <c r="X1102" s="91"/>
      <c r="Z1102" s="5"/>
      <c r="AA1102"/>
      <c r="AC1102" s="373"/>
      <c r="AD1102" s="54">
        <v>0.75902777777808506</v>
      </c>
      <c r="AK1102" s="307"/>
      <c r="AL1102" s="5">
        <v>11.2</v>
      </c>
      <c r="AM1102" s="5">
        <v>92</v>
      </c>
      <c r="AN1102" s="5">
        <v>10</v>
      </c>
      <c r="AO1102" s="5">
        <v>11.2</v>
      </c>
      <c r="AP1102" s="5">
        <v>0</v>
      </c>
      <c r="AQ1102" s="5">
        <v>0</v>
      </c>
      <c r="AR1102" s="5">
        <v>1029.5</v>
      </c>
      <c r="AS1102" s="5">
        <v>0</v>
      </c>
      <c r="AT1102" s="5">
        <v>0</v>
      </c>
      <c r="AU1102" s="5">
        <v>0</v>
      </c>
      <c r="AV1102" s="5">
        <v>2.9</v>
      </c>
      <c r="AW1102" s="5">
        <v>3.4</v>
      </c>
      <c r="AX1102">
        <v>232</v>
      </c>
      <c r="AY1102">
        <v>1088</v>
      </c>
      <c r="AZ1102">
        <v>11.5</v>
      </c>
      <c r="BA1102">
        <v>11.7</v>
      </c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1">
        <f t="shared" si="55"/>
        <v>0</v>
      </c>
      <c r="U1103" s="94">
        <f t="shared" si="54"/>
        <v>-3</v>
      </c>
      <c r="V1103" s="90" t="str">
        <f t="shared" si="57"/>
        <v/>
      </c>
      <c r="W1103" s="94" t="str">
        <f t="shared" si="56"/>
        <v/>
      </c>
      <c r="X1103" s="91"/>
      <c r="Z1103" s="5"/>
      <c r="AA1103"/>
      <c r="AC1103" s="373"/>
      <c r="AD1103" s="54">
        <v>0.75972222222253005</v>
      </c>
      <c r="AK1103" s="307"/>
      <c r="AL1103" s="5">
        <v>11.2</v>
      </c>
      <c r="AM1103" s="5">
        <v>92</v>
      </c>
      <c r="AN1103" s="5">
        <v>10</v>
      </c>
      <c r="AO1103" s="5">
        <v>11.2</v>
      </c>
      <c r="AP1103" s="5">
        <v>0</v>
      </c>
      <c r="AQ1103" s="5">
        <v>0</v>
      </c>
      <c r="AR1103" s="5">
        <v>1029.5999999999999</v>
      </c>
      <c r="AS1103" s="5">
        <v>0</v>
      </c>
      <c r="AT1103" s="5">
        <v>0</v>
      </c>
      <c r="AU1103" s="5">
        <v>0</v>
      </c>
      <c r="AV1103" s="5">
        <v>2.9</v>
      </c>
      <c r="AW1103" s="5">
        <v>3.4</v>
      </c>
      <c r="AX1103">
        <v>232</v>
      </c>
      <c r="AY1103">
        <v>1088</v>
      </c>
      <c r="AZ1103">
        <v>11.5</v>
      </c>
      <c r="BA1103">
        <v>11.7</v>
      </c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1">
        <f t="shared" si="55"/>
        <v>0</v>
      </c>
      <c r="U1104" s="94">
        <f t="shared" ref="U1104:U1167" si="58">(T1104-B1104)-3</f>
        <v>-3</v>
      </c>
      <c r="V1104" s="90" t="str">
        <f t="shared" si="57"/>
        <v/>
      </c>
      <c r="W1104" s="94" t="str">
        <f t="shared" si="56"/>
        <v/>
      </c>
      <c r="X1104" s="91"/>
      <c r="Z1104" s="5"/>
      <c r="AA1104"/>
      <c r="AC1104" s="373"/>
      <c r="AD1104" s="54">
        <v>0.76041666666697505</v>
      </c>
      <c r="AK1104" s="307"/>
      <c r="AL1104" s="5">
        <v>11.2</v>
      </c>
      <c r="AM1104" s="5">
        <v>92</v>
      </c>
      <c r="AN1104" s="5">
        <v>10</v>
      </c>
      <c r="AO1104" s="5">
        <v>11.2</v>
      </c>
      <c r="AP1104" s="5">
        <v>0</v>
      </c>
      <c r="AQ1104" s="5">
        <v>0</v>
      </c>
      <c r="AR1104" s="5">
        <v>1029.5999999999999</v>
      </c>
      <c r="AS1104" s="5">
        <v>0</v>
      </c>
      <c r="AT1104" s="5">
        <v>0</v>
      </c>
      <c r="AU1104" s="5">
        <v>0</v>
      </c>
      <c r="AV1104" s="5">
        <v>2.9</v>
      </c>
      <c r="AW1104" s="5">
        <v>3.4</v>
      </c>
      <c r="AX1104">
        <v>232</v>
      </c>
      <c r="AY1104">
        <v>1088</v>
      </c>
      <c r="AZ1104">
        <v>11.4</v>
      </c>
      <c r="BA1104">
        <v>11.7</v>
      </c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1">
        <f t="shared" si="55"/>
        <v>0</v>
      </c>
      <c r="U1105" s="94">
        <f t="shared" si="58"/>
        <v>-3</v>
      </c>
      <c r="V1105" s="90" t="str">
        <f t="shared" si="57"/>
        <v/>
      </c>
      <c r="W1105" s="94" t="str">
        <f t="shared" si="56"/>
        <v/>
      </c>
      <c r="X1105" s="91"/>
      <c r="Z1105" s="5"/>
      <c r="AA1105"/>
      <c r="AC1105" s="373"/>
      <c r="AD1105" s="54">
        <v>0.76111111111142005</v>
      </c>
      <c r="AK1105" s="307"/>
      <c r="AL1105" s="5">
        <v>11.2</v>
      </c>
      <c r="AM1105" s="5">
        <v>92</v>
      </c>
      <c r="AN1105" s="5">
        <v>10</v>
      </c>
      <c r="AO1105" s="5">
        <v>11.2</v>
      </c>
      <c r="AP1105" s="5">
        <v>0</v>
      </c>
      <c r="AQ1105" s="5">
        <v>0</v>
      </c>
      <c r="AR1105" s="5">
        <v>1029.7</v>
      </c>
      <c r="AS1105" s="5">
        <v>0</v>
      </c>
      <c r="AT1105" s="5">
        <v>0</v>
      </c>
      <c r="AU1105" s="5">
        <v>0</v>
      </c>
      <c r="AV1105" s="5">
        <v>2.9</v>
      </c>
      <c r="AW1105" s="5">
        <v>3.4</v>
      </c>
      <c r="AX1105">
        <v>232</v>
      </c>
      <c r="AY1105">
        <v>1088</v>
      </c>
      <c r="AZ1105">
        <v>11.5</v>
      </c>
      <c r="BA1105">
        <v>11.7</v>
      </c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1">
        <f t="shared" si="55"/>
        <v>0</v>
      </c>
      <c r="U1106" s="94">
        <f t="shared" si="58"/>
        <v>-3</v>
      </c>
      <c r="V1106" s="90" t="str">
        <f t="shared" si="57"/>
        <v/>
      </c>
      <c r="W1106" s="94" t="str">
        <f t="shared" si="56"/>
        <v/>
      </c>
      <c r="X1106" s="91"/>
      <c r="Z1106" s="5"/>
      <c r="AA1106"/>
      <c r="AC1106" s="373"/>
      <c r="AD1106" s="54">
        <v>0.76180555555586504</v>
      </c>
      <c r="AK1106" s="307"/>
      <c r="AL1106" s="5">
        <v>11.3</v>
      </c>
      <c r="AM1106" s="5">
        <v>92</v>
      </c>
      <c r="AN1106" s="5">
        <v>10.1</v>
      </c>
      <c r="AO1106" s="5">
        <v>11.3</v>
      </c>
      <c r="AP1106" s="5">
        <v>0</v>
      </c>
      <c r="AQ1106" s="5">
        <v>0</v>
      </c>
      <c r="AR1106" s="5">
        <v>1029.3</v>
      </c>
      <c r="AS1106" s="5">
        <v>0</v>
      </c>
      <c r="AT1106" s="5">
        <v>0</v>
      </c>
      <c r="AU1106" s="5">
        <v>0</v>
      </c>
      <c r="AV1106" s="5">
        <v>2.9</v>
      </c>
      <c r="AW1106" s="5">
        <v>3.4</v>
      </c>
      <c r="AX1106">
        <v>232</v>
      </c>
      <c r="AY1106">
        <v>1088</v>
      </c>
      <c r="AZ1106">
        <v>11.4</v>
      </c>
      <c r="BA1106">
        <v>11.7</v>
      </c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1">
        <f t="shared" si="55"/>
        <v>0</v>
      </c>
      <c r="U1107" s="94">
        <f t="shared" si="58"/>
        <v>-3</v>
      </c>
      <c r="V1107" s="90" t="str">
        <f t="shared" si="57"/>
        <v/>
      </c>
      <c r="W1107" s="94" t="str">
        <f t="shared" si="56"/>
        <v/>
      </c>
      <c r="X1107" s="91"/>
      <c r="Z1107" s="5"/>
      <c r="AA1107"/>
      <c r="AC1107" s="373"/>
      <c r="AD1107" s="54">
        <v>0.76250000000031004</v>
      </c>
      <c r="AK1107" s="307"/>
      <c r="AL1107" s="5">
        <v>11.3</v>
      </c>
      <c r="AM1107" s="5">
        <v>92</v>
      </c>
      <c r="AN1107" s="5">
        <v>10.1</v>
      </c>
      <c r="AO1107" s="5">
        <v>11.3</v>
      </c>
      <c r="AP1107" s="5">
        <v>0</v>
      </c>
      <c r="AQ1107" s="5">
        <v>0</v>
      </c>
      <c r="AR1107" s="5">
        <v>1029.4000000000001</v>
      </c>
      <c r="AS1107" s="5">
        <v>0</v>
      </c>
      <c r="AT1107" s="5">
        <v>0</v>
      </c>
      <c r="AU1107" s="5">
        <v>0</v>
      </c>
      <c r="AV1107" s="5">
        <v>2.9</v>
      </c>
      <c r="AW1107" s="5">
        <v>3.4</v>
      </c>
      <c r="AX1107">
        <v>232</v>
      </c>
      <c r="AY1107">
        <v>1088</v>
      </c>
      <c r="AZ1107">
        <v>11.4</v>
      </c>
      <c r="BA1107">
        <v>11.7</v>
      </c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1">
        <f t="shared" si="55"/>
        <v>0</v>
      </c>
      <c r="U1108" s="94">
        <f t="shared" si="58"/>
        <v>-3</v>
      </c>
      <c r="V1108" s="90" t="str">
        <f t="shared" si="57"/>
        <v/>
      </c>
      <c r="W1108" s="94" t="str">
        <f t="shared" si="56"/>
        <v/>
      </c>
      <c r="X1108" s="91"/>
      <c r="Z1108" s="5"/>
      <c r="AA1108"/>
      <c r="AC1108" s="373"/>
      <c r="AD1108" s="54">
        <v>0.76319444444475504</v>
      </c>
      <c r="AK1108" s="307"/>
      <c r="AL1108" s="5">
        <v>11.2</v>
      </c>
      <c r="AM1108" s="5">
        <v>92</v>
      </c>
      <c r="AN1108" s="5">
        <v>10</v>
      </c>
      <c r="AO1108" s="5">
        <v>11.2</v>
      </c>
      <c r="AP1108" s="5">
        <v>0</v>
      </c>
      <c r="AQ1108" s="5">
        <v>0</v>
      </c>
      <c r="AR1108" s="5">
        <v>1029.3</v>
      </c>
      <c r="AS1108" s="5">
        <v>0</v>
      </c>
      <c r="AT1108" s="5">
        <v>0</v>
      </c>
      <c r="AU1108" s="5">
        <v>0</v>
      </c>
      <c r="AV1108" s="5">
        <v>2.9</v>
      </c>
      <c r="AW1108" s="5">
        <v>3.4</v>
      </c>
      <c r="AX1108">
        <v>232</v>
      </c>
      <c r="AY1108">
        <v>1088</v>
      </c>
      <c r="AZ1108">
        <v>11.5</v>
      </c>
      <c r="BA1108">
        <v>11.7</v>
      </c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1">
        <f>MAX($P1109,$Q1109)</f>
        <v>0</v>
      </c>
      <c r="U1109" s="94">
        <f t="shared" si="58"/>
        <v>-3</v>
      </c>
      <c r="V1109" s="90" t="str">
        <f t="shared" si="57"/>
        <v/>
      </c>
      <c r="W1109" s="94" t="str">
        <f t="shared" si="56"/>
        <v/>
      </c>
      <c r="X1109" s="91"/>
      <c r="Z1109" s="5"/>
      <c r="AA1109"/>
      <c r="AC1109" s="373"/>
      <c r="AD1109" s="54">
        <v>0.76388888888920004</v>
      </c>
      <c r="AK1109" s="307"/>
      <c r="AL1109" s="5">
        <v>11.2</v>
      </c>
      <c r="AM1109" s="5">
        <v>92</v>
      </c>
      <c r="AN1109" s="5">
        <v>10</v>
      </c>
      <c r="AO1109" s="5">
        <v>11.2</v>
      </c>
      <c r="AP1109" s="5">
        <v>0</v>
      </c>
      <c r="AQ1109" s="5">
        <v>0</v>
      </c>
      <c r="AR1109" s="5">
        <v>1029.5999999999999</v>
      </c>
      <c r="AS1109" s="5">
        <v>0</v>
      </c>
      <c r="AT1109" s="5">
        <v>0</v>
      </c>
      <c r="AU1109" s="5">
        <v>0</v>
      </c>
      <c r="AV1109" s="5">
        <v>2.9</v>
      </c>
      <c r="AW1109" s="5">
        <v>3.4</v>
      </c>
      <c r="AX1109">
        <v>232</v>
      </c>
      <c r="AY1109">
        <v>1088</v>
      </c>
      <c r="AZ1109">
        <v>11.5</v>
      </c>
      <c r="BA1109">
        <v>11.7</v>
      </c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1">
        <f t="shared" si="55"/>
        <v>0</v>
      </c>
      <c r="U1110" s="94">
        <f t="shared" si="58"/>
        <v>-3</v>
      </c>
      <c r="V1110" s="90" t="str">
        <f t="shared" si="57"/>
        <v/>
      </c>
      <c r="W1110" s="94" t="str">
        <f t="shared" si="56"/>
        <v/>
      </c>
      <c r="X1110" s="91"/>
      <c r="Z1110" s="5"/>
      <c r="AA1110"/>
      <c r="AC1110" s="373"/>
      <c r="AD1110" s="54">
        <v>0.76458333333364503</v>
      </c>
      <c r="AK1110" s="307"/>
      <c r="AL1110" s="5">
        <v>11.2</v>
      </c>
      <c r="AM1110" s="5">
        <v>92</v>
      </c>
      <c r="AN1110" s="5">
        <v>10</v>
      </c>
      <c r="AO1110" s="5">
        <v>11.2</v>
      </c>
      <c r="AP1110" s="5">
        <v>0</v>
      </c>
      <c r="AQ1110" s="5">
        <v>0</v>
      </c>
      <c r="AR1110" s="5">
        <v>1029.5</v>
      </c>
      <c r="AS1110" s="5">
        <v>0</v>
      </c>
      <c r="AT1110" s="5">
        <v>0</v>
      </c>
      <c r="AU1110" s="5">
        <v>0</v>
      </c>
      <c r="AV1110" s="5">
        <v>2.9</v>
      </c>
      <c r="AW1110" s="5">
        <v>3.4</v>
      </c>
      <c r="AX1110">
        <v>232</v>
      </c>
      <c r="AY1110">
        <v>1088</v>
      </c>
      <c r="AZ1110">
        <v>11.5</v>
      </c>
      <c r="BA1110">
        <v>11.6</v>
      </c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1">
        <f t="shared" si="55"/>
        <v>0</v>
      </c>
      <c r="U1111" s="94">
        <f t="shared" si="58"/>
        <v>-3</v>
      </c>
      <c r="V1111" s="90" t="str">
        <f t="shared" si="57"/>
        <v/>
      </c>
      <c r="W1111" s="94" t="str">
        <f t="shared" si="56"/>
        <v/>
      </c>
      <c r="X1111" s="91"/>
      <c r="Z1111" s="5"/>
      <c r="AA1111"/>
      <c r="AC1111" s="373"/>
      <c r="AD1111" s="54">
        <v>0.76527777777809003</v>
      </c>
      <c r="AK1111" s="307"/>
      <c r="AL1111" s="5">
        <v>11.2</v>
      </c>
      <c r="AM1111" s="5">
        <v>92</v>
      </c>
      <c r="AN1111" s="5">
        <v>10</v>
      </c>
      <c r="AO1111" s="5">
        <v>11.2</v>
      </c>
      <c r="AP1111" s="5">
        <v>0</v>
      </c>
      <c r="AQ1111" s="5">
        <v>0</v>
      </c>
      <c r="AR1111" s="5">
        <v>1029.4000000000001</v>
      </c>
      <c r="AS1111" s="5">
        <v>0</v>
      </c>
      <c r="AT1111" s="5">
        <v>0</v>
      </c>
      <c r="AU1111" s="5">
        <v>0</v>
      </c>
      <c r="AV1111" s="5">
        <v>2.9</v>
      </c>
      <c r="AW1111" s="5">
        <v>3.4</v>
      </c>
      <c r="AX1111">
        <v>232</v>
      </c>
      <c r="AY1111">
        <v>1088</v>
      </c>
      <c r="AZ1111">
        <v>11.4</v>
      </c>
      <c r="BA1111">
        <v>11.7</v>
      </c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1">
        <f t="shared" si="55"/>
        <v>0</v>
      </c>
      <c r="U1112" s="94">
        <f t="shared" si="58"/>
        <v>-3</v>
      </c>
      <c r="V1112" s="90" t="str">
        <f t="shared" si="57"/>
        <v/>
      </c>
      <c r="W1112" s="94" t="str">
        <f t="shared" si="56"/>
        <v/>
      </c>
      <c r="X1112" s="91"/>
      <c r="Z1112" s="5"/>
      <c r="AA1112"/>
      <c r="AC1112" s="373"/>
      <c r="AD1112" s="54">
        <v>0.76597222222253503</v>
      </c>
      <c r="AK1112" s="307"/>
      <c r="AL1112" s="5">
        <v>11.2</v>
      </c>
      <c r="AM1112" s="5">
        <v>92</v>
      </c>
      <c r="AN1112" s="5">
        <v>10</v>
      </c>
      <c r="AO1112" s="5">
        <v>11.2</v>
      </c>
      <c r="AP1112" s="5">
        <v>0</v>
      </c>
      <c r="AQ1112" s="5">
        <v>0</v>
      </c>
      <c r="AR1112" s="5">
        <v>1029.5</v>
      </c>
      <c r="AS1112" s="5">
        <v>0</v>
      </c>
      <c r="AT1112" s="5">
        <v>0</v>
      </c>
      <c r="AU1112" s="5">
        <v>0</v>
      </c>
      <c r="AV1112" s="5">
        <v>2.9</v>
      </c>
      <c r="AW1112" s="5">
        <v>3.4</v>
      </c>
      <c r="AX1112">
        <v>232</v>
      </c>
      <c r="AY1112">
        <v>1088</v>
      </c>
      <c r="AZ1112">
        <v>11.4</v>
      </c>
      <c r="BA1112">
        <v>11.6</v>
      </c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1">
        <f t="shared" si="55"/>
        <v>0</v>
      </c>
      <c r="U1113" s="94">
        <f t="shared" si="58"/>
        <v>-3</v>
      </c>
      <c r="V1113" s="90" t="str">
        <f t="shared" si="57"/>
        <v/>
      </c>
      <c r="W1113" s="94" t="str">
        <f t="shared" si="56"/>
        <v/>
      </c>
      <c r="X1113" s="91"/>
      <c r="Z1113" s="5"/>
      <c r="AA1113"/>
      <c r="AC1113" s="373"/>
      <c r="AD1113" s="54">
        <v>0.76666666666698002</v>
      </c>
      <c r="AK1113" s="307"/>
      <c r="AL1113" s="5">
        <v>11.2</v>
      </c>
      <c r="AM1113" s="5">
        <v>92</v>
      </c>
      <c r="AN1113" s="5">
        <v>10</v>
      </c>
      <c r="AO1113" s="5">
        <v>11.2</v>
      </c>
      <c r="AP1113" s="5">
        <v>0</v>
      </c>
      <c r="AQ1113" s="5">
        <v>0</v>
      </c>
      <c r="AR1113" s="5">
        <v>1029.3</v>
      </c>
      <c r="AS1113" s="5">
        <v>0</v>
      </c>
      <c r="AT1113" s="5">
        <v>0</v>
      </c>
      <c r="AU1113" s="5">
        <v>0</v>
      </c>
      <c r="AV1113" s="5">
        <v>2.9</v>
      </c>
      <c r="AW1113" s="5">
        <v>3.4</v>
      </c>
      <c r="AX1113">
        <v>232</v>
      </c>
      <c r="AY1113">
        <v>1088</v>
      </c>
      <c r="AZ1113">
        <v>11.4</v>
      </c>
      <c r="BA1113">
        <v>11.6</v>
      </c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1">
        <f t="shared" si="55"/>
        <v>0</v>
      </c>
      <c r="U1114" s="94">
        <f t="shared" si="58"/>
        <v>-3</v>
      </c>
      <c r="V1114" s="90" t="str">
        <f t="shared" si="57"/>
        <v/>
      </c>
      <c r="W1114" s="94" t="str">
        <f t="shared" si="56"/>
        <v/>
      </c>
      <c r="X1114" s="91"/>
      <c r="Z1114" s="5"/>
      <c r="AA1114"/>
      <c r="AC1114" s="373"/>
      <c r="AD1114" s="54">
        <v>0.76736111111142502</v>
      </c>
      <c r="AK1114" s="307"/>
      <c r="AL1114" s="5">
        <v>11.2</v>
      </c>
      <c r="AM1114" s="5">
        <v>92</v>
      </c>
      <c r="AN1114" s="5">
        <v>10</v>
      </c>
      <c r="AO1114" s="5">
        <v>11.2</v>
      </c>
      <c r="AP1114" s="5">
        <v>0</v>
      </c>
      <c r="AQ1114" s="5">
        <v>0</v>
      </c>
      <c r="AR1114" s="5">
        <v>1029.5999999999999</v>
      </c>
      <c r="AS1114" s="5">
        <v>0</v>
      </c>
      <c r="AT1114" s="5">
        <v>0</v>
      </c>
      <c r="AU1114" s="5">
        <v>0</v>
      </c>
      <c r="AV1114" s="5">
        <v>2.9</v>
      </c>
      <c r="AW1114" s="5">
        <v>3.4</v>
      </c>
      <c r="AX1114">
        <v>232</v>
      </c>
      <c r="AY1114">
        <v>1088</v>
      </c>
      <c r="AZ1114">
        <v>11.4</v>
      </c>
      <c r="BA1114">
        <v>11.6</v>
      </c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1">
        <f t="shared" si="55"/>
        <v>0</v>
      </c>
      <c r="U1115" s="94">
        <f t="shared" si="58"/>
        <v>-3</v>
      </c>
      <c r="V1115" s="90" t="str">
        <f t="shared" si="57"/>
        <v/>
      </c>
      <c r="W1115" s="94" t="str">
        <f t="shared" si="56"/>
        <v/>
      </c>
      <c r="X1115" s="91"/>
      <c r="Z1115" s="5"/>
      <c r="AA1115"/>
      <c r="AC1115" s="373"/>
      <c r="AD1115" s="54">
        <v>0.76805555555587002</v>
      </c>
      <c r="AK1115" s="307"/>
      <c r="AL1115" s="5">
        <v>11.2</v>
      </c>
      <c r="AM1115" s="5">
        <v>92</v>
      </c>
      <c r="AN1115" s="5">
        <v>10</v>
      </c>
      <c r="AO1115" s="5">
        <v>11.2</v>
      </c>
      <c r="AP1115" s="5">
        <v>0</v>
      </c>
      <c r="AQ1115" s="5">
        <v>0</v>
      </c>
      <c r="AR1115" s="5">
        <v>1029.5</v>
      </c>
      <c r="AS1115" s="5">
        <v>0</v>
      </c>
      <c r="AT1115" s="5">
        <v>0</v>
      </c>
      <c r="AU1115" s="5">
        <v>0</v>
      </c>
      <c r="AV1115" s="5">
        <v>2.9</v>
      </c>
      <c r="AW1115" s="5">
        <v>3.4</v>
      </c>
      <c r="AX1115">
        <v>232</v>
      </c>
      <c r="AY1115">
        <v>1088</v>
      </c>
      <c r="AZ1115">
        <v>11.4</v>
      </c>
      <c r="BA1115">
        <v>11.6</v>
      </c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1">
        <f t="shared" si="55"/>
        <v>0</v>
      </c>
      <c r="U1116" s="94">
        <f t="shared" si="58"/>
        <v>-3</v>
      </c>
      <c r="V1116" s="90" t="str">
        <f t="shared" si="57"/>
        <v/>
      </c>
      <c r="W1116" s="94" t="str">
        <f t="shared" si="56"/>
        <v/>
      </c>
      <c r="X1116" s="91"/>
      <c r="Z1116" s="5"/>
      <c r="AA1116"/>
      <c r="AC1116" s="373"/>
      <c r="AD1116" s="54">
        <v>0.76875000000031501</v>
      </c>
      <c r="AK1116" s="307"/>
      <c r="AL1116" s="5">
        <v>11.2</v>
      </c>
      <c r="AM1116" s="5">
        <v>92</v>
      </c>
      <c r="AN1116" s="5">
        <v>10</v>
      </c>
      <c r="AO1116" s="5">
        <v>11.2</v>
      </c>
      <c r="AP1116" s="5">
        <v>0</v>
      </c>
      <c r="AQ1116" s="5">
        <v>0</v>
      </c>
      <c r="AR1116" s="5">
        <v>1029.5</v>
      </c>
      <c r="AS1116" s="5">
        <v>0</v>
      </c>
      <c r="AT1116" s="5">
        <v>0</v>
      </c>
      <c r="AU1116" s="5">
        <v>0</v>
      </c>
      <c r="AV1116" s="5">
        <v>2.9</v>
      </c>
      <c r="AW1116" s="5">
        <v>3.4</v>
      </c>
      <c r="AX1116">
        <v>232</v>
      </c>
      <c r="AY1116">
        <v>1088</v>
      </c>
      <c r="AZ1116">
        <v>11.4</v>
      </c>
      <c r="BA1116">
        <v>11.6</v>
      </c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1">
        <f t="shared" si="55"/>
        <v>0</v>
      </c>
      <c r="U1117" s="94">
        <f t="shared" si="58"/>
        <v>-3</v>
      </c>
      <c r="V1117" s="90" t="str">
        <f t="shared" si="57"/>
        <v/>
      </c>
      <c r="W1117" s="94" t="str">
        <f t="shared" si="56"/>
        <v/>
      </c>
      <c r="X1117" s="91"/>
      <c r="Z1117" s="5"/>
      <c r="AA1117"/>
      <c r="AC1117" s="373"/>
      <c r="AD1117" s="54">
        <v>0.76944444444476001</v>
      </c>
      <c r="AK1117" s="307"/>
      <c r="AL1117" s="5">
        <v>11.2</v>
      </c>
      <c r="AM1117" s="5">
        <v>92</v>
      </c>
      <c r="AN1117" s="5">
        <v>10</v>
      </c>
      <c r="AO1117" s="5">
        <v>11.2</v>
      </c>
      <c r="AP1117" s="5">
        <v>0</v>
      </c>
      <c r="AQ1117" s="5">
        <v>0</v>
      </c>
      <c r="AR1117" s="5">
        <v>1029.3</v>
      </c>
      <c r="AS1117" s="5">
        <v>0</v>
      </c>
      <c r="AT1117" s="5">
        <v>0</v>
      </c>
      <c r="AU1117" s="5">
        <v>0</v>
      </c>
      <c r="AV1117" s="5">
        <v>2.9</v>
      </c>
      <c r="AW1117" s="5">
        <v>3.4</v>
      </c>
      <c r="AX1117">
        <v>232</v>
      </c>
      <c r="AY1117">
        <v>1088</v>
      </c>
      <c r="AZ1117">
        <v>11.4</v>
      </c>
      <c r="BA1117">
        <v>11.6</v>
      </c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1">
        <f t="shared" si="55"/>
        <v>0</v>
      </c>
      <c r="U1118" s="94">
        <f t="shared" si="58"/>
        <v>-3</v>
      </c>
      <c r="V1118" s="90" t="str">
        <f t="shared" si="57"/>
        <v/>
      </c>
      <c r="W1118" s="94" t="str">
        <f t="shared" si="56"/>
        <v/>
      </c>
      <c r="X1118" s="91"/>
      <c r="Z1118" s="5"/>
      <c r="AA1118"/>
      <c r="AC1118" s="373"/>
      <c r="AD1118" s="54">
        <v>0.77013888888920501</v>
      </c>
      <c r="AK1118" s="307"/>
      <c r="AL1118" s="5">
        <v>11.2</v>
      </c>
      <c r="AM1118" s="5">
        <v>92</v>
      </c>
      <c r="AN1118" s="5">
        <v>10</v>
      </c>
      <c r="AO1118" s="5">
        <v>11.2</v>
      </c>
      <c r="AP1118" s="5">
        <v>0</v>
      </c>
      <c r="AQ1118" s="5">
        <v>0</v>
      </c>
      <c r="AR1118" s="5">
        <v>1029.4000000000001</v>
      </c>
      <c r="AS1118" s="5">
        <v>0</v>
      </c>
      <c r="AT1118" s="5">
        <v>0</v>
      </c>
      <c r="AU1118" s="5">
        <v>0</v>
      </c>
      <c r="AV1118" s="5">
        <v>2.9</v>
      </c>
      <c r="AW1118" s="5">
        <v>3.4</v>
      </c>
      <c r="AX1118">
        <v>232</v>
      </c>
      <c r="AY1118">
        <v>1088</v>
      </c>
      <c r="AZ1118">
        <v>11.4</v>
      </c>
      <c r="BA1118">
        <v>11.6</v>
      </c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1">
        <f t="shared" si="55"/>
        <v>0</v>
      </c>
      <c r="U1119" s="94">
        <f t="shared" si="58"/>
        <v>-3</v>
      </c>
      <c r="V1119" s="90" t="str">
        <f t="shared" si="57"/>
        <v/>
      </c>
      <c r="W1119" s="94" t="str">
        <f t="shared" si="56"/>
        <v/>
      </c>
      <c r="X1119" s="91"/>
      <c r="Z1119" s="5"/>
      <c r="AA1119"/>
      <c r="AC1119" s="373"/>
      <c r="AD1119" s="54">
        <v>0.77083333333365001</v>
      </c>
      <c r="AK1119" s="307"/>
      <c r="AL1119" s="5">
        <v>11.2</v>
      </c>
      <c r="AM1119" s="5">
        <v>92</v>
      </c>
      <c r="AN1119" s="5">
        <v>10</v>
      </c>
      <c r="AO1119" s="5">
        <v>11.2</v>
      </c>
      <c r="AP1119" s="5">
        <v>0</v>
      </c>
      <c r="AQ1119" s="5">
        <v>0</v>
      </c>
      <c r="AR1119" s="5">
        <v>1029.4000000000001</v>
      </c>
      <c r="AS1119" s="5">
        <v>0</v>
      </c>
      <c r="AT1119" s="5">
        <v>0</v>
      </c>
      <c r="AU1119" s="5">
        <v>0</v>
      </c>
      <c r="AV1119" s="5">
        <v>2.9</v>
      </c>
      <c r="AW1119" s="5">
        <v>3.4</v>
      </c>
      <c r="AX1119">
        <v>232</v>
      </c>
      <c r="AY1119">
        <v>1088</v>
      </c>
      <c r="AZ1119">
        <v>11.4</v>
      </c>
      <c r="BA1119">
        <v>11.6</v>
      </c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1">
        <f t="shared" si="55"/>
        <v>0</v>
      </c>
      <c r="U1120" s="94">
        <f t="shared" si="58"/>
        <v>-3</v>
      </c>
      <c r="V1120" s="90" t="str">
        <f t="shared" si="57"/>
        <v/>
      </c>
      <c r="W1120" s="94" t="str">
        <f t="shared" si="56"/>
        <v/>
      </c>
      <c r="X1120" s="91"/>
      <c r="Z1120" s="5"/>
      <c r="AA1120"/>
      <c r="AC1120" s="373"/>
      <c r="AD1120" s="54">
        <v>0.771527777778095</v>
      </c>
      <c r="AK1120" s="307"/>
      <c r="AL1120" s="5">
        <v>11.2</v>
      </c>
      <c r="AM1120" s="5">
        <v>92</v>
      </c>
      <c r="AN1120" s="5">
        <v>10</v>
      </c>
      <c r="AO1120" s="5">
        <v>11.2</v>
      </c>
      <c r="AP1120" s="5">
        <v>0</v>
      </c>
      <c r="AQ1120" s="5">
        <v>0</v>
      </c>
      <c r="AR1120" s="5">
        <v>1029.5999999999999</v>
      </c>
      <c r="AS1120" s="5">
        <v>0</v>
      </c>
      <c r="AT1120" s="5">
        <v>0</v>
      </c>
      <c r="AU1120" s="5">
        <v>0</v>
      </c>
      <c r="AV1120" s="5">
        <v>2.9</v>
      </c>
      <c r="AW1120" s="5">
        <v>3.4</v>
      </c>
      <c r="AX1120">
        <v>232</v>
      </c>
      <c r="AY1120">
        <v>1088</v>
      </c>
      <c r="AZ1120">
        <v>11.4</v>
      </c>
      <c r="BA1120">
        <v>11.6</v>
      </c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1">
        <f t="shared" si="55"/>
        <v>0</v>
      </c>
      <c r="U1121" s="94">
        <f t="shared" si="58"/>
        <v>-3</v>
      </c>
      <c r="V1121" s="90" t="str">
        <f t="shared" si="57"/>
        <v/>
      </c>
      <c r="W1121" s="94" t="str">
        <f t="shared" si="56"/>
        <v/>
      </c>
      <c r="X1121" s="91"/>
      <c r="Z1121" s="5"/>
      <c r="AA1121"/>
      <c r="AC1121" s="373"/>
      <c r="AD1121" s="54">
        <v>0.77222222222254</v>
      </c>
      <c r="AK1121" s="307"/>
      <c r="AL1121" s="5">
        <v>11.2</v>
      </c>
      <c r="AM1121" s="5">
        <v>92</v>
      </c>
      <c r="AN1121" s="5">
        <v>10</v>
      </c>
      <c r="AO1121" s="5">
        <v>11.2</v>
      </c>
      <c r="AP1121" s="5">
        <v>0</v>
      </c>
      <c r="AQ1121" s="5">
        <v>0</v>
      </c>
      <c r="AR1121" s="5">
        <v>1029.5</v>
      </c>
      <c r="AS1121" s="5">
        <v>0</v>
      </c>
      <c r="AT1121" s="5">
        <v>0</v>
      </c>
      <c r="AU1121" s="5">
        <v>0</v>
      </c>
      <c r="AV1121" s="5">
        <v>2.9</v>
      </c>
      <c r="AW1121" s="5">
        <v>3.4</v>
      </c>
      <c r="AX1121">
        <v>232</v>
      </c>
      <c r="AY1121">
        <v>1088</v>
      </c>
      <c r="AZ1121">
        <v>11.4</v>
      </c>
      <c r="BA1121">
        <v>11.6</v>
      </c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1">
        <f t="shared" si="55"/>
        <v>0</v>
      </c>
      <c r="U1122" s="94">
        <f t="shared" si="58"/>
        <v>-3</v>
      </c>
      <c r="V1122" s="90" t="str">
        <f t="shared" si="57"/>
        <v/>
      </c>
      <c r="W1122" s="94" t="str">
        <f t="shared" si="56"/>
        <v/>
      </c>
      <c r="X1122" s="91"/>
      <c r="Z1122" s="5"/>
      <c r="AA1122"/>
      <c r="AC1122" s="373"/>
      <c r="AD1122" s="54">
        <v>0.772916666666985</v>
      </c>
      <c r="AK1122" s="307"/>
      <c r="AL1122" s="5">
        <v>11.2</v>
      </c>
      <c r="AM1122" s="5">
        <v>92</v>
      </c>
      <c r="AN1122" s="5">
        <v>10</v>
      </c>
      <c r="AO1122" s="5">
        <v>11.2</v>
      </c>
      <c r="AP1122" s="5">
        <v>0</v>
      </c>
      <c r="AQ1122" s="5">
        <v>0</v>
      </c>
      <c r="AR1122" s="5">
        <v>1029.5</v>
      </c>
      <c r="AS1122" s="5">
        <v>0</v>
      </c>
      <c r="AT1122" s="5">
        <v>0</v>
      </c>
      <c r="AU1122" s="5">
        <v>0</v>
      </c>
      <c r="AV1122" s="5">
        <v>2.9</v>
      </c>
      <c r="AW1122" s="5">
        <v>3.4</v>
      </c>
      <c r="AX1122">
        <v>232</v>
      </c>
      <c r="AY1122">
        <v>1088</v>
      </c>
      <c r="AZ1122">
        <v>11.4</v>
      </c>
      <c r="BA1122">
        <v>11.6</v>
      </c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1">
        <f t="shared" si="55"/>
        <v>0</v>
      </c>
      <c r="U1123" s="94">
        <f t="shared" si="58"/>
        <v>-3</v>
      </c>
      <c r="V1123" s="90" t="str">
        <f t="shared" si="57"/>
        <v/>
      </c>
      <c r="W1123" s="94" t="str">
        <f t="shared" si="56"/>
        <v/>
      </c>
      <c r="X1123" s="91"/>
      <c r="Z1123" s="5"/>
      <c r="AA1123"/>
      <c r="AC1123" s="373"/>
      <c r="AD1123" s="54">
        <v>0.77361111111142999</v>
      </c>
      <c r="AK1123" s="307"/>
      <c r="AL1123" s="5">
        <v>11.2</v>
      </c>
      <c r="AM1123" s="5">
        <v>92</v>
      </c>
      <c r="AN1123" s="5">
        <v>10</v>
      </c>
      <c r="AO1123" s="5">
        <v>11.2</v>
      </c>
      <c r="AP1123" s="5">
        <v>0</v>
      </c>
      <c r="AQ1123" s="5">
        <v>0</v>
      </c>
      <c r="AR1123" s="5">
        <v>1029.2</v>
      </c>
      <c r="AS1123" s="5">
        <v>0</v>
      </c>
      <c r="AT1123" s="5">
        <v>0</v>
      </c>
      <c r="AU1123" s="5">
        <v>0</v>
      </c>
      <c r="AV1123" s="5">
        <v>2.9</v>
      </c>
      <c r="AW1123" s="5">
        <v>3.4</v>
      </c>
      <c r="AX1123">
        <v>232</v>
      </c>
      <c r="AY1123">
        <v>1088</v>
      </c>
      <c r="AZ1123">
        <v>11.4</v>
      </c>
      <c r="BA1123">
        <v>11.6</v>
      </c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1">
        <f t="shared" si="55"/>
        <v>0</v>
      </c>
      <c r="U1124" s="94">
        <f t="shared" si="58"/>
        <v>-3</v>
      </c>
      <c r="V1124" s="90" t="str">
        <f t="shared" si="57"/>
        <v/>
      </c>
      <c r="W1124" s="94" t="str">
        <f t="shared" si="56"/>
        <v/>
      </c>
      <c r="X1124" s="91"/>
      <c r="Z1124" s="5"/>
      <c r="AA1124"/>
      <c r="AC1124" s="373"/>
      <c r="AD1124" s="54">
        <v>0.77430555555587499</v>
      </c>
      <c r="AK1124" s="307"/>
      <c r="AL1124" s="5">
        <v>11.2</v>
      </c>
      <c r="AM1124" s="5">
        <v>92</v>
      </c>
      <c r="AN1124" s="5">
        <v>10</v>
      </c>
      <c r="AO1124" s="5">
        <v>11.2</v>
      </c>
      <c r="AP1124" s="5">
        <v>0</v>
      </c>
      <c r="AQ1124" s="5">
        <v>0</v>
      </c>
      <c r="AR1124" s="5">
        <v>1029.4000000000001</v>
      </c>
      <c r="AS1124" s="5">
        <v>0</v>
      </c>
      <c r="AT1124" s="5">
        <v>0</v>
      </c>
      <c r="AU1124" s="5">
        <v>0</v>
      </c>
      <c r="AV1124" s="5">
        <v>2.9</v>
      </c>
      <c r="AW1124" s="5">
        <v>3.4</v>
      </c>
      <c r="AX1124">
        <v>232</v>
      </c>
      <c r="AY1124">
        <v>1088</v>
      </c>
      <c r="AZ1124">
        <v>11.4</v>
      </c>
      <c r="BA1124">
        <v>11.6</v>
      </c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1">
        <f t="shared" si="55"/>
        <v>0</v>
      </c>
      <c r="U1125" s="94">
        <f t="shared" si="58"/>
        <v>-3</v>
      </c>
      <c r="V1125" s="90" t="str">
        <f t="shared" si="57"/>
        <v/>
      </c>
      <c r="W1125" s="94" t="str">
        <f t="shared" si="56"/>
        <v/>
      </c>
      <c r="X1125" s="91"/>
      <c r="Z1125" s="5"/>
      <c r="AA1125"/>
      <c r="AC1125" s="373"/>
      <c r="AD1125" s="54">
        <v>0.77500000000031999</v>
      </c>
      <c r="AK1125" s="307"/>
      <c r="AL1125" s="5">
        <v>11.2</v>
      </c>
      <c r="AM1125" s="5">
        <v>92</v>
      </c>
      <c r="AN1125" s="5">
        <v>10</v>
      </c>
      <c r="AO1125" s="5">
        <v>11.2</v>
      </c>
      <c r="AP1125" s="5">
        <v>0</v>
      </c>
      <c r="AQ1125" s="5">
        <v>0</v>
      </c>
      <c r="AR1125" s="5">
        <v>1029.7</v>
      </c>
      <c r="AS1125" s="5">
        <v>0</v>
      </c>
      <c r="AT1125" s="5">
        <v>0</v>
      </c>
      <c r="AU1125" s="5">
        <v>0</v>
      </c>
      <c r="AV1125" s="5">
        <v>2.9</v>
      </c>
      <c r="AW1125" s="5">
        <v>3.4</v>
      </c>
      <c r="AX1125">
        <v>232</v>
      </c>
      <c r="AY1125">
        <v>1088</v>
      </c>
      <c r="AZ1125">
        <v>11.4</v>
      </c>
      <c r="BA1125">
        <v>11.6</v>
      </c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1">
        <f t="shared" si="55"/>
        <v>0</v>
      </c>
      <c r="U1126" s="94">
        <f t="shared" si="58"/>
        <v>-3</v>
      </c>
      <c r="V1126" s="90" t="str">
        <f t="shared" si="57"/>
        <v/>
      </c>
      <c r="W1126" s="94" t="str">
        <f t="shared" si="56"/>
        <v/>
      </c>
      <c r="X1126" s="91"/>
      <c r="Z1126" s="5"/>
      <c r="AA1126"/>
      <c r="AC1126" s="373"/>
      <c r="AD1126" s="54">
        <v>0.77569444444476499</v>
      </c>
      <c r="AK1126" s="307"/>
      <c r="AL1126" s="5">
        <v>11.2</v>
      </c>
      <c r="AM1126" s="5">
        <v>92</v>
      </c>
      <c r="AN1126" s="5">
        <v>10</v>
      </c>
      <c r="AO1126" s="5">
        <v>11.2</v>
      </c>
      <c r="AP1126" s="5">
        <v>0</v>
      </c>
      <c r="AQ1126" s="5">
        <v>0</v>
      </c>
      <c r="AR1126" s="5">
        <v>1029.5</v>
      </c>
      <c r="AS1126" s="5">
        <v>0</v>
      </c>
      <c r="AT1126" s="5">
        <v>0</v>
      </c>
      <c r="AU1126" s="5">
        <v>0</v>
      </c>
      <c r="AV1126" s="5">
        <v>2.9</v>
      </c>
      <c r="AW1126" s="5">
        <v>3.4</v>
      </c>
      <c r="AX1126">
        <v>232</v>
      </c>
      <c r="AY1126">
        <v>1088</v>
      </c>
      <c r="AZ1126">
        <v>11.4</v>
      </c>
      <c r="BA1126">
        <v>11.6</v>
      </c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1">
        <f t="shared" si="55"/>
        <v>0</v>
      </c>
      <c r="U1127" s="94">
        <f t="shared" si="58"/>
        <v>-3</v>
      </c>
      <c r="V1127" s="90" t="str">
        <f t="shared" si="57"/>
        <v/>
      </c>
      <c r="W1127" s="94" t="str">
        <f t="shared" si="56"/>
        <v/>
      </c>
      <c r="X1127" s="91"/>
      <c r="Z1127" s="5"/>
      <c r="AA1127"/>
      <c r="AC1127" s="373"/>
      <c r="AD1127" s="54">
        <v>0.77638888888920998</v>
      </c>
      <c r="AK1127" s="307"/>
      <c r="AL1127" s="5">
        <v>11.2</v>
      </c>
      <c r="AM1127" s="5">
        <v>92</v>
      </c>
      <c r="AN1127" s="5">
        <v>10</v>
      </c>
      <c r="AO1127" s="5">
        <v>11.2</v>
      </c>
      <c r="AP1127" s="5">
        <v>0</v>
      </c>
      <c r="AQ1127" s="5">
        <v>0</v>
      </c>
      <c r="AR1127" s="5">
        <v>1029.5999999999999</v>
      </c>
      <c r="AS1127" s="5">
        <v>0</v>
      </c>
      <c r="AT1127" s="5">
        <v>0</v>
      </c>
      <c r="AU1127" s="5">
        <v>0</v>
      </c>
      <c r="AV1127" s="5">
        <v>2.9</v>
      </c>
      <c r="AW1127" s="5">
        <v>3.4</v>
      </c>
      <c r="AX1127">
        <v>232</v>
      </c>
      <c r="AY1127">
        <v>1088</v>
      </c>
      <c r="AZ1127">
        <v>11.4</v>
      </c>
      <c r="BA1127">
        <v>11.6</v>
      </c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1">
        <f t="shared" si="55"/>
        <v>0</v>
      </c>
      <c r="U1128" s="94">
        <f t="shared" si="58"/>
        <v>-3</v>
      </c>
      <c r="V1128" s="90" t="str">
        <f t="shared" si="57"/>
        <v/>
      </c>
      <c r="W1128" s="94" t="str">
        <f t="shared" si="56"/>
        <v/>
      </c>
      <c r="X1128" s="91"/>
      <c r="Z1128" s="5"/>
      <c r="AA1128"/>
      <c r="AC1128" s="373"/>
      <c r="AD1128" s="54">
        <v>0.77708333333365498</v>
      </c>
      <c r="AK1128" s="307"/>
      <c r="AL1128" s="5">
        <v>11.3</v>
      </c>
      <c r="AM1128" s="5">
        <v>92</v>
      </c>
      <c r="AN1128" s="5">
        <v>10.1</v>
      </c>
      <c r="AO1128" s="5">
        <v>11.3</v>
      </c>
      <c r="AP1128" s="5">
        <v>0</v>
      </c>
      <c r="AQ1128" s="5">
        <v>0</v>
      </c>
      <c r="AR1128" s="5">
        <v>1029.5</v>
      </c>
      <c r="AS1128" s="5">
        <v>0</v>
      </c>
      <c r="AT1128" s="5">
        <v>0</v>
      </c>
      <c r="AU1128" s="5">
        <v>0</v>
      </c>
      <c r="AV1128" s="5">
        <v>2.9</v>
      </c>
      <c r="AW1128" s="5">
        <v>3.4</v>
      </c>
      <c r="AX1128">
        <v>232</v>
      </c>
      <c r="AY1128">
        <v>1088</v>
      </c>
      <c r="AZ1128">
        <v>11.4</v>
      </c>
      <c r="BA1128">
        <v>11.6</v>
      </c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1">
        <f t="shared" si="55"/>
        <v>0</v>
      </c>
      <c r="U1129" s="94">
        <f t="shared" si="58"/>
        <v>-3</v>
      </c>
      <c r="V1129" s="90" t="str">
        <f t="shared" si="57"/>
        <v/>
      </c>
      <c r="W1129" s="94" t="str">
        <f t="shared" si="56"/>
        <v/>
      </c>
      <c r="X1129" s="91"/>
      <c r="Z1129" s="5"/>
      <c r="AA1129"/>
      <c r="AC1129" s="373"/>
      <c r="AD1129" s="54">
        <v>0.77777777777809998</v>
      </c>
      <c r="AK1129" s="307"/>
      <c r="AL1129" s="5">
        <v>11.2</v>
      </c>
      <c r="AM1129" s="5">
        <v>92</v>
      </c>
      <c r="AN1129" s="5">
        <v>10</v>
      </c>
      <c r="AO1129" s="5">
        <v>11.2</v>
      </c>
      <c r="AP1129" s="5">
        <v>0</v>
      </c>
      <c r="AQ1129" s="5">
        <v>0</v>
      </c>
      <c r="AR1129" s="5">
        <v>1029.5999999999999</v>
      </c>
      <c r="AS1129" s="5">
        <v>0</v>
      </c>
      <c r="AT1129" s="5">
        <v>0</v>
      </c>
      <c r="AU1129" s="5">
        <v>0</v>
      </c>
      <c r="AV1129" s="5">
        <v>2.9</v>
      </c>
      <c r="AW1129" s="5">
        <v>3.4</v>
      </c>
      <c r="AX1129">
        <v>232</v>
      </c>
      <c r="AY1129">
        <v>1088</v>
      </c>
      <c r="AZ1129">
        <v>11.4</v>
      </c>
      <c r="BA1129">
        <v>11.6</v>
      </c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1">
        <f t="shared" si="55"/>
        <v>0</v>
      </c>
      <c r="U1130" s="94">
        <f t="shared" si="58"/>
        <v>-3</v>
      </c>
      <c r="V1130" s="90" t="str">
        <f t="shared" si="57"/>
        <v/>
      </c>
      <c r="W1130" s="94" t="str">
        <f t="shared" si="56"/>
        <v/>
      </c>
      <c r="X1130" s="91"/>
      <c r="Z1130" s="5"/>
      <c r="AA1130"/>
      <c r="AC1130" s="373"/>
      <c r="AD1130" s="54">
        <v>0.77847222222254497</v>
      </c>
      <c r="AK1130" s="307"/>
      <c r="AL1130" s="5">
        <v>11.2</v>
      </c>
      <c r="AM1130" s="5">
        <v>92</v>
      </c>
      <c r="AN1130" s="5">
        <v>10</v>
      </c>
      <c r="AO1130" s="5">
        <v>11.2</v>
      </c>
      <c r="AP1130" s="5">
        <v>0</v>
      </c>
      <c r="AQ1130" s="5">
        <v>0</v>
      </c>
      <c r="AR1130" s="5">
        <v>1029.7</v>
      </c>
      <c r="AS1130" s="5">
        <v>0</v>
      </c>
      <c r="AT1130" s="5">
        <v>0</v>
      </c>
      <c r="AU1130" s="5">
        <v>0</v>
      </c>
      <c r="AV1130" s="5">
        <v>2.9</v>
      </c>
      <c r="AW1130" s="5">
        <v>3.4</v>
      </c>
      <c r="AX1130">
        <v>232</v>
      </c>
      <c r="AY1130">
        <v>1088</v>
      </c>
      <c r="AZ1130">
        <v>11.4</v>
      </c>
      <c r="BA1130">
        <v>11.6</v>
      </c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1">
        <f t="shared" si="55"/>
        <v>0</v>
      </c>
      <c r="U1131" s="94">
        <f t="shared" si="58"/>
        <v>-3</v>
      </c>
      <c r="V1131" s="90" t="str">
        <f t="shared" si="57"/>
        <v/>
      </c>
      <c r="W1131" s="94" t="str">
        <f t="shared" si="56"/>
        <v/>
      </c>
      <c r="X1131" s="91"/>
      <c r="Z1131" s="5"/>
      <c r="AA1131"/>
      <c r="AC1131" s="373"/>
      <c r="AD1131" s="54">
        <v>0.77916666666698997</v>
      </c>
      <c r="AK1131" s="307"/>
      <c r="AL1131" s="5">
        <v>11.2</v>
      </c>
      <c r="AM1131" s="5">
        <v>92</v>
      </c>
      <c r="AN1131" s="5">
        <v>10</v>
      </c>
      <c r="AO1131" s="5">
        <v>11.2</v>
      </c>
      <c r="AP1131" s="5">
        <v>0</v>
      </c>
      <c r="AQ1131" s="5">
        <v>0</v>
      </c>
      <c r="AR1131" s="5">
        <v>1029.7</v>
      </c>
      <c r="AS1131" s="5">
        <v>0</v>
      </c>
      <c r="AT1131" s="5">
        <v>0</v>
      </c>
      <c r="AU1131" s="5">
        <v>0</v>
      </c>
      <c r="AV1131" s="5">
        <v>2.9</v>
      </c>
      <c r="AW1131" s="5">
        <v>3.4</v>
      </c>
      <c r="AX1131">
        <v>232</v>
      </c>
      <c r="AY1131">
        <v>1088</v>
      </c>
      <c r="AZ1131">
        <v>11.4</v>
      </c>
      <c r="BA1131">
        <v>11.6</v>
      </c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1">
        <f t="shared" si="55"/>
        <v>0</v>
      </c>
      <c r="U1132" s="94">
        <f t="shared" si="58"/>
        <v>-3</v>
      </c>
      <c r="V1132" s="90" t="str">
        <f t="shared" si="57"/>
        <v/>
      </c>
      <c r="W1132" s="94" t="str">
        <f t="shared" si="56"/>
        <v/>
      </c>
      <c r="X1132" s="91"/>
      <c r="Z1132" s="5"/>
      <c r="AA1132"/>
      <c r="AC1132" s="373"/>
      <c r="AD1132" s="54">
        <v>0.77986111111143497</v>
      </c>
      <c r="AK1132" s="307"/>
      <c r="AL1132" s="5">
        <v>11.2</v>
      </c>
      <c r="AM1132" s="5">
        <v>92</v>
      </c>
      <c r="AN1132" s="5">
        <v>10</v>
      </c>
      <c r="AO1132" s="5">
        <v>11.2</v>
      </c>
      <c r="AP1132" s="5">
        <v>0</v>
      </c>
      <c r="AQ1132" s="5">
        <v>0</v>
      </c>
      <c r="AR1132" s="5">
        <v>1029.5999999999999</v>
      </c>
      <c r="AS1132" s="5">
        <v>0</v>
      </c>
      <c r="AT1132" s="5">
        <v>0</v>
      </c>
      <c r="AU1132" s="5">
        <v>0</v>
      </c>
      <c r="AV1132" s="5">
        <v>2.9</v>
      </c>
      <c r="AW1132" s="5">
        <v>3.4</v>
      </c>
      <c r="AX1132">
        <v>232</v>
      </c>
      <c r="AY1132">
        <v>1088</v>
      </c>
      <c r="AZ1132">
        <v>11.4</v>
      </c>
      <c r="BA1132">
        <v>11.6</v>
      </c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1">
        <f t="shared" si="55"/>
        <v>0</v>
      </c>
      <c r="U1133" s="94">
        <f t="shared" si="58"/>
        <v>-3</v>
      </c>
      <c r="V1133" s="90" t="str">
        <f t="shared" si="57"/>
        <v/>
      </c>
      <c r="W1133" s="94" t="str">
        <f t="shared" si="56"/>
        <v/>
      </c>
      <c r="X1133" s="91"/>
      <c r="Z1133" s="5"/>
      <c r="AA1133"/>
      <c r="AC1133" s="373"/>
      <c r="AD1133" s="54">
        <v>0.78055555555587997</v>
      </c>
      <c r="AK1133" s="307"/>
      <c r="AL1133" s="5">
        <v>11.2</v>
      </c>
      <c r="AM1133" s="5">
        <v>92</v>
      </c>
      <c r="AN1133" s="5">
        <v>10</v>
      </c>
      <c r="AO1133" s="5">
        <v>11.2</v>
      </c>
      <c r="AP1133" s="5">
        <v>0</v>
      </c>
      <c r="AQ1133" s="5">
        <v>0</v>
      </c>
      <c r="AR1133" s="5">
        <v>1029.7</v>
      </c>
      <c r="AS1133" s="5">
        <v>0</v>
      </c>
      <c r="AT1133" s="5">
        <v>0</v>
      </c>
      <c r="AU1133" s="5">
        <v>0</v>
      </c>
      <c r="AV1133" s="5">
        <v>2.9</v>
      </c>
      <c r="AW1133" s="5">
        <v>3.4</v>
      </c>
      <c r="AX1133">
        <v>232</v>
      </c>
      <c r="AY1133">
        <v>1088</v>
      </c>
      <c r="AZ1133">
        <v>11.4</v>
      </c>
      <c r="BA1133">
        <v>11.6</v>
      </c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1">
        <f t="shared" si="55"/>
        <v>0</v>
      </c>
      <c r="U1134" s="94">
        <f t="shared" si="58"/>
        <v>-3</v>
      </c>
      <c r="V1134" s="90" t="str">
        <f t="shared" si="57"/>
        <v/>
      </c>
      <c r="W1134" s="94" t="str">
        <f t="shared" si="56"/>
        <v/>
      </c>
      <c r="X1134" s="91"/>
      <c r="Z1134" s="5"/>
      <c r="AA1134"/>
      <c r="AC1134" s="373"/>
      <c r="AD1134" s="54">
        <v>0.78125000000032496</v>
      </c>
      <c r="AK1134" s="307"/>
      <c r="AL1134" s="5">
        <v>11.2</v>
      </c>
      <c r="AM1134" s="5">
        <v>92</v>
      </c>
      <c r="AN1134" s="5">
        <v>10</v>
      </c>
      <c r="AO1134" s="5">
        <v>11.2</v>
      </c>
      <c r="AP1134" s="5">
        <v>0</v>
      </c>
      <c r="AQ1134" s="5">
        <v>0</v>
      </c>
      <c r="AR1134" s="5">
        <v>1029.5</v>
      </c>
      <c r="AS1134" s="5">
        <v>0</v>
      </c>
      <c r="AT1134" s="5">
        <v>0</v>
      </c>
      <c r="AU1134" s="5">
        <v>0</v>
      </c>
      <c r="AV1134" s="5">
        <v>2.9</v>
      </c>
      <c r="AW1134" s="5">
        <v>3.4</v>
      </c>
      <c r="AX1134">
        <v>232</v>
      </c>
      <c r="AY1134">
        <v>1088</v>
      </c>
      <c r="AZ1134">
        <v>11.4</v>
      </c>
      <c r="BA1134">
        <v>11.6</v>
      </c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1">
        <f t="shared" si="55"/>
        <v>0</v>
      </c>
      <c r="U1135" s="94">
        <f t="shared" si="58"/>
        <v>-3</v>
      </c>
      <c r="V1135" s="90" t="str">
        <f t="shared" si="57"/>
        <v/>
      </c>
      <c r="W1135" s="94" t="str">
        <f t="shared" si="56"/>
        <v/>
      </c>
      <c r="X1135" s="91"/>
      <c r="Z1135" s="5"/>
      <c r="AA1135"/>
      <c r="AC1135" s="373"/>
      <c r="AD1135" s="54">
        <v>0.78194444444476996</v>
      </c>
      <c r="AK1135" s="307"/>
      <c r="AL1135" s="5">
        <v>11.2</v>
      </c>
      <c r="AM1135" s="5">
        <v>92</v>
      </c>
      <c r="AN1135" s="5">
        <v>10</v>
      </c>
      <c r="AO1135" s="5">
        <v>11.2</v>
      </c>
      <c r="AP1135" s="5">
        <v>0</v>
      </c>
      <c r="AQ1135" s="5">
        <v>0</v>
      </c>
      <c r="AR1135" s="5">
        <v>1029.5</v>
      </c>
      <c r="AS1135" s="5">
        <v>0</v>
      </c>
      <c r="AT1135" s="5">
        <v>0</v>
      </c>
      <c r="AU1135" s="5">
        <v>0</v>
      </c>
      <c r="AV1135" s="5">
        <v>2.9</v>
      </c>
      <c r="AW1135" s="5">
        <v>3.4</v>
      </c>
      <c r="AX1135">
        <v>232</v>
      </c>
      <c r="AY1135">
        <v>1088</v>
      </c>
      <c r="AZ1135">
        <v>11.4</v>
      </c>
      <c r="BA1135">
        <v>11.6</v>
      </c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1">
        <f t="shared" si="55"/>
        <v>0</v>
      </c>
      <c r="U1136" s="94">
        <f t="shared" si="58"/>
        <v>-3</v>
      </c>
      <c r="V1136" s="90" t="str">
        <f t="shared" si="57"/>
        <v/>
      </c>
      <c r="W1136" s="94" t="str">
        <f t="shared" si="56"/>
        <v/>
      </c>
      <c r="X1136" s="91"/>
      <c r="Z1136" s="5"/>
      <c r="AA1136"/>
      <c r="AC1136" s="373"/>
      <c r="AD1136" s="54">
        <v>0.78263888888921496</v>
      </c>
      <c r="AK1136" s="307"/>
      <c r="AL1136" s="5">
        <v>11.2</v>
      </c>
      <c r="AM1136" s="5">
        <v>92</v>
      </c>
      <c r="AN1136" s="5">
        <v>10</v>
      </c>
      <c r="AO1136" s="5">
        <v>11.2</v>
      </c>
      <c r="AP1136" s="5">
        <v>0</v>
      </c>
      <c r="AQ1136" s="5">
        <v>0</v>
      </c>
      <c r="AR1136" s="5">
        <v>1029.7</v>
      </c>
      <c r="AS1136" s="5">
        <v>0</v>
      </c>
      <c r="AT1136" s="5">
        <v>0</v>
      </c>
      <c r="AU1136" s="5">
        <v>0</v>
      </c>
      <c r="AV1136" s="5">
        <v>2.9</v>
      </c>
      <c r="AW1136" s="5">
        <v>3.4</v>
      </c>
      <c r="AX1136">
        <v>232</v>
      </c>
      <c r="AY1136">
        <v>1088</v>
      </c>
      <c r="AZ1136">
        <v>11.4</v>
      </c>
      <c r="BA1136">
        <v>11.6</v>
      </c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1">
        <f t="shared" si="55"/>
        <v>0</v>
      </c>
      <c r="U1137" s="94">
        <f t="shared" si="58"/>
        <v>-3</v>
      </c>
      <c r="V1137" s="90" t="str">
        <f t="shared" si="57"/>
        <v/>
      </c>
      <c r="W1137" s="94" t="str">
        <f t="shared" si="56"/>
        <v/>
      </c>
      <c r="X1137" s="91"/>
      <c r="Z1137" s="5"/>
      <c r="AA1137"/>
      <c r="AC1137" s="373"/>
      <c r="AD1137" s="54">
        <v>0.78333333333365995</v>
      </c>
      <c r="AK1137" s="307"/>
      <c r="AL1137" s="5">
        <v>11.2</v>
      </c>
      <c r="AM1137" s="5">
        <v>92</v>
      </c>
      <c r="AN1137" s="5">
        <v>10</v>
      </c>
      <c r="AO1137" s="5">
        <v>11.2</v>
      </c>
      <c r="AP1137" s="5">
        <v>0</v>
      </c>
      <c r="AQ1137" s="5">
        <v>1.8</v>
      </c>
      <c r="AR1137" s="5">
        <v>1029.7</v>
      </c>
      <c r="AS1137" s="5">
        <v>0</v>
      </c>
      <c r="AT1137" s="5">
        <v>0</v>
      </c>
      <c r="AU1137" s="5">
        <v>0</v>
      </c>
      <c r="AV1137" s="5">
        <v>2.9</v>
      </c>
      <c r="AW1137" s="5">
        <v>3.4</v>
      </c>
      <c r="AX1137">
        <v>232</v>
      </c>
      <c r="AY1137">
        <v>1088</v>
      </c>
      <c r="AZ1137">
        <v>11.4</v>
      </c>
      <c r="BA1137">
        <v>11.6</v>
      </c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1">
        <f t="shared" ref="T1138:T1201" si="59">MAX($P1138,$Q1138)</f>
        <v>0</v>
      </c>
      <c r="U1138" s="94">
        <f t="shared" si="58"/>
        <v>-3</v>
      </c>
      <c r="V1138" s="90" t="str">
        <f t="shared" si="57"/>
        <v/>
      </c>
      <c r="W1138" s="94" t="str">
        <f t="shared" ref="W1138:W1201" si="60">IF($T1138&gt;$B1138+2,1,"")</f>
        <v/>
      </c>
      <c r="X1138" s="91"/>
      <c r="Z1138" s="5"/>
      <c r="AA1138"/>
      <c r="AC1138" s="373"/>
      <c r="AD1138" s="54">
        <v>0.78402777777810495</v>
      </c>
      <c r="AK1138" s="307"/>
      <c r="AL1138" s="5">
        <v>11.2</v>
      </c>
      <c r="AM1138" s="5">
        <v>92</v>
      </c>
      <c r="AN1138" s="5">
        <v>10</v>
      </c>
      <c r="AO1138" s="5">
        <v>11.2</v>
      </c>
      <c r="AP1138" s="5">
        <v>0</v>
      </c>
      <c r="AQ1138" s="5">
        <v>0</v>
      </c>
      <c r="AR1138" s="5">
        <v>1029.7</v>
      </c>
      <c r="AS1138" s="5">
        <v>0</v>
      </c>
      <c r="AT1138" s="5">
        <v>0</v>
      </c>
      <c r="AU1138" s="5">
        <v>0</v>
      </c>
      <c r="AV1138" s="5">
        <v>2.9</v>
      </c>
      <c r="AW1138" s="5">
        <v>3.4</v>
      </c>
      <c r="AX1138">
        <v>232</v>
      </c>
      <c r="AY1138">
        <v>1088</v>
      </c>
      <c r="AZ1138">
        <v>11.4</v>
      </c>
      <c r="BA1138">
        <v>11.6</v>
      </c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1">
        <f t="shared" si="59"/>
        <v>0</v>
      </c>
      <c r="U1139" s="94">
        <f t="shared" si="58"/>
        <v>-3</v>
      </c>
      <c r="V1139" s="90" t="str">
        <f t="shared" si="57"/>
        <v/>
      </c>
      <c r="W1139" s="94" t="str">
        <f t="shared" si="60"/>
        <v/>
      </c>
      <c r="X1139" s="91"/>
      <c r="Z1139" s="5"/>
      <c r="AA1139"/>
      <c r="AC1139" s="373"/>
      <c r="AD1139" s="54">
        <v>0.78472222222254995</v>
      </c>
      <c r="AK1139" s="307"/>
      <c r="AL1139" s="5">
        <v>11.2</v>
      </c>
      <c r="AM1139" s="5">
        <v>92</v>
      </c>
      <c r="AN1139" s="5">
        <v>10</v>
      </c>
      <c r="AO1139" s="5">
        <v>11.2</v>
      </c>
      <c r="AP1139" s="5">
        <v>0</v>
      </c>
      <c r="AQ1139" s="5">
        <v>1.8</v>
      </c>
      <c r="AR1139" s="5">
        <v>1029.7</v>
      </c>
      <c r="AS1139" s="5">
        <v>0</v>
      </c>
      <c r="AT1139" s="5">
        <v>0</v>
      </c>
      <c r="AU1139" s="5">
        <v>0</v>
      </c>
      <c r="AV1139" s="5">
        <v>2.9</v>
      </c>
      <c r="AW1139" s="5">
        <v>3.4</v>
      </c>
      <c r="AX1139">
        <v>232</v>
      </c>
      <c r="AY1139">
        <v>1088</v>
      </c>
      <c r="AZ1139">
        <v>11.4</v>
      </c>
      <c r="BA1139">
        <v>11.6</v>
      </c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1">
        <f t="shared" si="59"/>
        <v>0</v>
      </c>
      <c r="U1140" s="94">
        <f t="shared" si="58"/>
        <v>-3</v>
      </c>
      <c r="V1140" s="90" t="str">
        <f t="shared" si="57"/>
        <v/>
      </c>
      <c r="W1140" s="94" t="str">
        <f t="shared" si="60"/>
        <v/>
      </c>
      <c r="X1140" s="91"/>
      <c r="Z1140" s="5"/>
      <c r="AA1140"/>
      <c r="AC1140" s="373"/>
      <c r="AD1140" s="54">
        <v>0.78541666666699494</v>
      </c>
      <c r="AK1140" s="307"/>
      <c r="AL1140" s="5">
        <v>11.2</v>
      </c>
      <c r="AM1140" s="5">
        <v>92</v>
      </c>
      <c r="AN1140" s="5">
        <v>10</v>
      </c>
      <c r="AO1140" s="5">
        <v>11.2</v>
      </c>
      <c r="AP1140" s="5">
        <v>0</v>
      </c>
      <c r="AQ1140" s="5">
        <v>0</v>
      </c>
      <c r="AR1140" s="5">
        <v>1029.5999999999999</v>
      </c>
      <c r="AS1140" s="5">
        <v>0</v>
      </c>
      <c r="AT1140" s="5">
        <v>0</v>
      </c>
      <c r="AU1140" s="5">
        <v>0</v>
      </c>
      <c r="AV1140" s="5">
        <v>2.9</v>
      </c>
      <c r="AW1140" s="5">
        <v>3.4</v>
      </c>
      <c r="AX1140">
        <v>232</v>
      </c>
      <c r="AY1140">
        <v>1088</v>
      </c>
      <c r="AZ1140">
        <v>11.4</v>
      </c>
      <c r="BA1140">
        <v>11.6</v>
      </c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1">
        <f t="shared" si="59"/>
        <v>0</v>
      </c>
      <c r="U1141" s="94">
        <f t="shared" si="58"/>
        <v>-3</v>
      </c>
      <c r="V1141" s="90" t="str">
        <f t="shared" si="57"/>
        <v/>
      </c>
      <c r="W1141" s="94" t="str">
        <f t="shared" si="60"/>
        <v/>
      </c>
      <c r="X1141" s="91"/>
      <c r="Z1141" s="5"/>
      <c r="AA1141"/>
      <c r="AC1141" s="373"/>
      <c r="AD1141" s="54">
        <v>0.78611111111144005</v>
      </c>
      <c r="AK1141" s="307"/>
      <c r="AL1141" s="5">
        <v>11.2</v>
      </c>
      <c r="AM1141" s="5">
        <v>92</v>
      </c>
      <c r="AN1141" s="5">
        <v>10</v>
      </c>
      <c r="AO1141" s="5">
        <v>11.2</v>
      </c>
      <c r="AP1141" s="5">
        <v>0</v>
      </c>
      <c r="AQ1141" s="5">
        <v>1.8</v>
      </c>
      <c r="AR1141" s="5">
        <v>1029.7</v>
      </c>
      <c r="AS1141" s="5">
        <v>0</v>
      </c>
      <c r="AT1141" s="5">
        <v>0</v>
      </c>
      <c r="AU1141" s="5">
        <v>0</v>
      </c>
      <c r="AV1141" s="5">
        <v>2.9</v>
      </c>
      <c r="AW1141" s="5">
        <v>3.4</v>
      </c>
      <c r="AX1141">
        <v>232</v>
      </c>
      <c r="AY1141">
        <v>1088</v>
      </c>
      <c r="AZ1141">
        <v>11.4</v>
      </c>
      <c r="BA1141">
        <v>11.6</v>
      </c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1">
        <f t="shared" si="59"/>
        <v>0</v>
      </c>
      <c r="U1142" s="94">
        <f t="shared" si="58"/>
        <v>-3</v>
      </c>
      <c r="V1142" s="90" t="str">
        <f t="shared" si="57"/>
        <v/>
      </c>
      <c r="W1142" s="94" t="str">
        <f t="shared" si="60"/>
        <v/>
      </c>
      <c r="X1142" s="91"/>
      <c r="Z1142" s="5"/>
      <c r="AA1142"/>
      <c r="AC1142" s="373"/>
      <c r="AD1142" s="54">
        <v>0.78680555555588505</v>
      </c>
      <c r="AK1142" s="307"/>
      <c r="AL1142" s="5">
        <v>11.2</v>
      </c>
      <c r="AM1142" s="5">
        <v>92</v>
      </c>
      <c r="AN1142" s="5">
        <v>10</v>
      </c>
      <c r="AO1142" s="5">
        <v>11.2</v>
      </c>
      <c r="AP1142" s="5">
        <v>0</v>
      </c>
      <c r="AQ1142" s="5">
        <v>1.8</v>
      </c>
      <c r="AR1142" s="5">
        <v>1029.9000000000001</v>
      </c>
      <c r="AS1142" s="5">
        <v>0</v>
      </c>
      <c r="AT1142" s="5">
        <v>0</v>
      </c>
      <c r="AU1142" s="5">
        <v>0</v>
      </c>
      <c r="AV1142" s="5">
        <v>2.9</v>
      </c>
      <c r="AW1142" s="5">
        <v>3.4</v>
      </c>
      <c r="AX1142">
        <v>232</v>
      </c>
      <c r="AY1142">
        <v>1088</v>
      </c>
      <c r="AZ1142">
        <v>11.4</v>
      </c>
      <c r="BA1142">
        <v>11.6</v>
      </c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1">
        <f t="shared" si="59"/>
        <v>0</v>
      </c>
      <c r="U1143" s="94">
        <f t="shared" si="58"/>
        <v>-3</v>
      </c>
      <c r="V1143" s="90" t="str">
        <f t="shared" si="57"/>
        <v/>
      </c>
      <c r="W1143" s="94" t="str">
        <f t="shared" si="60"/>
        <v/>
      </c>
      <c r="X1143" s="91"/>
      <c r="Z1143" s="5"/>
      <c r="AA1143"/>
      <c r="AC1143" s="373"/>
      <c r="AD1143" s="54">
        <v>0.78750000000033005</v>
      </c>
      <c r="AK1143" s="307"/>
      <c r="AL1143" s="5">
        <v>11.2</v>
      </c>
      <c r="AM1143" s="5">
        <v>92</v>
      </c>
      <c r="AN1143" s="5">
        <v>10</v>
      </c>
      <c r="AO1143" s="5">
        <v>11.2</v>
      </c>
      <c r="AP1143" s="5">
        <v>1.8</v>
      </c>
      <c r="AQ1143" s="5">
        <v>2.2000000000000002</v>
      </c>
      <c r="AR1143" s="5">
        <v>1029.5999999999999</v>
      </c>
      <c r="AS1143" s="5">
        <v>0</v>
      </c>
      <c r="AT1143" s="5">
        <v>0</v>
      </c>
      <c r="AU1143" s="5">
        <v>0</v>
      </c>
      <c r="AV1143" s="5">
        <v>2.9</v>
      </c>
      <c r="AW1143" s="5">
        <v>3.4</v>
      </c>
      <c r="AX1143">
        <v>232</v>
      </c>
      <c r="AY1143">
        <v>1088</v>
      </c>
      <c r="AZ1143">
        <v>11.4</v>
      </c>
      <c r="BA1143">
        <v>11.6</v>
      </c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1">
        <f t="shared" si="59"/>
        <v>0</v>
      </c>
      <c r="U1144" s="94">
        <f t="shared" si="58"/>
        <v>-3</v>
      </c>
      <c r="V1144" s="90" t="str">
        <f t="shared" si="57"/>
        <v/>
      </c>
      <c r="W1144" s="94" t="str">
        <f t="shared" si="60"/>
        <v/>
      </c>
      <c r="X1144" s="91"/>
      <c r="Z1144" s="5"/>
      <c r="AA1144"/>
      <c r="AC1144" s="373"/>
      <c r="AD1144" s="54">
        <v>0.78819444444477504</v>
      </c>
      <c r="AK1144" s="307"/>
      <c r="AL1144" s="5">
        <v>11.2</v>
      </c>
      <c r="AM1144" s="5">
        <v>92</v>
      </c>
      <c r="AN1144" s="5">
        <v>10</v>
      </c>
      <c r="AO1144" s="5">
        <v>11.2</v>
      </c>
      <c r="AP1144" s="5">
        <v>0</v>
      </c>
      <c r="AQ1144" s="5">
        <v>2.5</v>
      </c>
      <c r="AR1144" s="5">
        <v>1029.7</v>
      </c>
      <c r="AS1144" s="5">
        <v>0</v>
      </c>
      <c r="AT1144" s="5">
        <v>0</v>
      </c>
      <c r="AU1144" s="5">
        <v>0</v>
      </c>
      <c r="AV1144" s="5">
        <v>2.9</v>
      </c>
      <c r="AW1144" s="5">
        <v>3.4</v>
      </c>
      <c r="AX1144">
        <v>232</v>
      </c>
      <c r="AY1144">
        <v>1088</v>
      </c>
      <c r="AZ1144">
        <v>11.4</v>
      </c>
      <c r="BA1144">
        <v>11.6</v>
      </c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1">
        <f t="shared" si="59"/>
        <v>0</v>
      </c>
      <c r="U1145" s="94">
        <f t="shared" si="58"/>
        <v>-3</v>
      </c>
      <c r="V1145" s="90" t="str">
        <f t="shared" si="57"/>
        <v/>
      </c>
      <c r="W1145" s="94" t="str">
        <f t="shared" si="60"/>
        <v/>
      </c>
      <c r="X1145" s="91"/>
      <c r="Z1145" s="5"/>
      <c r="AA1145"/>
      <c r="AC1145" s="373"/>
      <c r="AD1145" s="54">
        <v>0.78888888888922004</v>
      </c>
      <c r="AK1145" s="307"/>
      <c r="AL1145" s="5">
        <v>11.2</v>
      </c>
      <c r="AM1145" s="5">
        <v>92</v>
      </c>
      <c r="AN1145" s="5">
        <v>10</v>
      </c>
      <c r="AO1145" s="5">
        <v>11.2</v>
      </c>
      <c r="AP1145" s="5">
        <v>0</v>
      </c>
      <c r="AQ1145" s="5">
        <v>2.2000000000000002</v>
      </c>
      <c r="AR1145" s="5">
        <v>1029.9000000000001</v>
      </c>
      <c r="AS1145" s="5">
        <v>0</v>
      </c>
      <c r="AT1145" s="5">
        <v>0</v>
      </c>
      <c r="AU1145" s="5">
        <v>0</v>
      </c>
      <c r="AV1145" s="5">
        <v>2.9</v>
      </c>
      <c r="AW1145" s="5">
        <v>3.4</v>
      </c>
      <c r="AX1145">
        <v>232</v>
      </c>
      <c r="AY1145">
        <v>1088</v>
      </c>
      <c r="AZ1145">
        <v>11.4</v>
      </c>
      <c r="BA1145">
        <v>11.6</v>
      </c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1">
        <f t="shared" si="59"/>
        <v>0</v>
      </c>
      <c r="U1146" s="94">
        <f t="shared" si="58"/>
        <v>-3</v>
      </c>
      <c r="V1146" s="90" t="str">
        <f t="shared" si="57"/>
        <v/>
      </c>
      <c r="W1146" s="94" t="str">
        <f t="shared" si="60"/>
        <v/>
      </c>
      <c r="X1146" s="91"/>
      <c r="Z1146" s="5"/>
      <c r="AA1146"/>
      <c r="AC1146" s="373"/>
      <c r="AD1146" s="54">
        <v>0.78958333333366504</v>
      </c>
      <c r="AK1146" s="307"/>
      <c r="AL1146" s="5">
        <v>11.2</v>
      </c>
      <c r="AM1146" s="5">
        <v>92</v>
      </c>
      <c r="AN1146" s="5">
        <v>10</v>
      </c>
      <c r="AO1146" s="5">
        <v>11.2</v>
      </c>
      <c r="AP1146" s="5">
        <v>0</v>
      </c>
      <c r="AQ1146" s="5">
        <v>1.8</v>
      </c>
      <c r="AR1146" s="5">
        <v>1030</v>
      </c>
      <c r="AS1146" s="5">
        <v>0</v>
      </c>
      <c r="AT1146" s="5">
        <v>0</v>
      </c>
      <c r="AU1146" s="5">
        <v>0</v>
      </c>
      <c r="AV1146" s="5">
        <v>2.9</v>
      </c>
      <c r="AW1146" s="5">
        <v>3.4</v>
      </c>
      <c r="AX1146">
        <v>232</v>
      </c>
      <c r="AY1146">
        <v>1088</v>
      </c>
      <c r="AZ1146">
        <v>11.4</v>
      </c>
      <c r="BA1146">
        <v>11.6</v>
      </c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1">
        <f t="shared" si="59"/>
        <v>0</v>
      </c>
      <c r="U1147" s="94">
        <f t="shared" si="58"/>
        <v>-3</v>
      </c>
      <c r="V1147" s="90" t="str">
        <f t="shared" si="57"/>
        <v/>
      </c>
      <c r="W1147" s="94" t="str">
        <f t="shared" si="60"/>
        <v/>
      </c>
      <c r="X1147" s="91"/>
      <c r="Z1147" s="5"/>
      <c r="AA1147"/>
      <c r="AC1147" s="373"/>
      <c r="AD1147" s="54">
        <v>0.79027777777811004</v>
      </c>
      <c r="AK1147" s="307"/>
      <c r="AL1147" s="5">
        <v>11.2</v>
      </c>
      <c r="AM1147" s="5">
        <v>92</v>
      </c>
      <c r="AN1147" s="5">
        <v>10</v>
      </c>
      <c r="AO1147" s="5">
        <v>11.2</v>
      </c>
      <c r="AP1147" s="5">
        <v>0</v>
      </c>
      <c r="AQ1147" s="5">
        <v>2.2000000000000002</v>
      </c>
      <c r="AR1147" s="5">
        <v>1029.7</v>
      </c>
      <c r="AS1147" s="5">
        <v>0</v>
      </c>
      <c r="AT1147" s="5">
        <v>0</v>
      </c>
      <c r="AU1147" s="5">
        <v>0</v>
      </c>
      <c r="AV1147" s="5">
        <v>2.9</v>
      </c>
      <c r="AW1147" s="5">
        <v>3.4</v>
      </c>
      <c r="AX1147">
        <v>232</v>
      </c>
      <c r="AY1147">
        <v>1088</v>
      </c>
      <c r="AZ1147">
        <v>11.4</v>
      </c>
      <c r="BA1147">
        <v>11.6</v>
      </c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1">
        <f t="shared" si="59"/>
        <v>0</v>
      </c>
      <c r="U1148" s="94">
        <f t="shared" si="58"/>
        <v>-3</v>
      </c>
      <c r="V1148" s="90" t="str">
        <f t="shared" si="57"/>
        <v/>
      </c>
      <c r="W1148" s="94" t="str">
        <f t="shared" si="60"/>
        <v/>
      </c>
      <c r="X1148" s="91"/>
      <c r="Z1148" s="5"/>
      <c r="AA1148"/>
      <c r="AC1148" s="373"/>
      <c r="AD1148" s="54">
        <v>0.79097222222255503</v>
      </c>
      <c r="AK1148" s="307"/>
      <c r="AL1148" s="5">
        <v>11.2</v>
      </c>
      <c r="AM1148" s="5">
        <v>92</v>
      </c>
      <c r="AN1148" s="5">
        <v>10</v>
      </c>
      <c r="AO1148" s="5">
        <v>11.2</v>
      </c>
      <c r="AP1148" s="5">
        <v>0</v>
      </c>
      <c r="AQ1148" s="5">
        <v>1.8</v>
      </c>
      <c r="AR1148" s="5">
        <v>1029.8</v>
      </c>
      <c r="AS1148" s="5">
        <v>0</v>
      </c>
      <c r="AT1148" s="5">
        <v>0</v>
      </c>
      <c r="AU1148" s="5">
        <v>0</v>
      </c>
      <c r="AV1148" s="5">
        <v>2.9</v>
      </c>
      <c r="AW1148" s="5">
        <v>3.4</v>
      </c>
      <c r="AX1148">
        <v>232</v>
      </c>
      <c r="AY1148">
        <v>1088</v>
      </c>
      <c r="AZ1148">
        <v>11.4</v>
      </c>
      <c r="BA1148">
        <v>11.6</v>
      </c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1">
        <f t="shared" si="59"/>
        <v>0</v>
      </c>
      <c r="U1149" s="94">
        <f t="shared" si="58"/>
        <v>-3</v>
      </c>
      <c r="V1149" s="90" t="str">
        <f t="shared" si="57"/>
        <v/>
      </c>
      <c r="W1149" s="94" t="str">
        <f t="shared" si="60"/>
        <v/>
      </c>
      <c r="X1149" s="91"/>
      <c r="Z1149" s="5"/>
      <c r="AA1149"/>
      <c r="AC1149" s="373"/>
      <c r="AD1149" s="54">
        <v>0.79166666666700003</v>
      </c>
      <c r="AK1149" s="307"/>
      <c r="AL1149" s="5">
        <v>11.2</v>
      </c>
      <c r="AM1149" s="5">
        <v>92</v>
      </c>
      <c r="AN1149" s="5">
        <v>10</v>
      </c>
      <c r="AO1149" s="5">
        <v>11.2</v>
      </c>
      <c r="AP1149" s="5">
        <v>0</v>
      </c>
      <c r="AQ1149" s="5">
        <v>2.2000000000000002</v>
      </c>
      <c r="AR1149" s="5">
        <v>1029.8</v>
      </c>
      <c r="AS1149" s="5">
        <v>0</v>
      </c>
      <c r="AT1149" s="5">
        <v>0</v>
      </c>
      <c r="AU1149" s="5">
        <v>0</v>
      </c>
      <c r="AV1149" s="5">
        <v>2.9</v>
      </c>
      <c r="AW1149" s="5">
        <v>3.4</v>
      </c>
      <c r="AX1149">
        <v>232</v>
      </c>
      <c r="AY1149">
        <v>1088</v>
      </c>
      <c r="AZ1149">
        <v>11.4</v>
      </c>
      <c r="BA1149">
        <v>11.6</v>
      </c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1">
        <f t="shared" si="59"/>
        <v>0</v>
      </c>
      <c r="U1150" s="94">
        <f t="shared" si="58"/>
        <v>-3</v>
      </c>
      <c r="V1150" s="90" t="str">
        <f t="shared" si="57"/>
        <v/>
      </c>
      <c r="W1150" s="94" t="str">
        <f t="shared" si="60"/>
        <v/>
      </c>
      <c r="X1150" s="91"/>
      <c r="Z1150" s="5"/>
      <c r="AA1150"/>
      <c r="AC1150" s="373"/>
      <c r="AD1150" s="54">
        <v>0.79236111111144503</v>
      </c>
      <c r="AK1150" s="307"/>
      <c r="AL1150" s="5">
        <v>11.2</v>
      </c>
      <c r="AM1150" s="5">
        <v>92</v>
      </c>
      <c r="AN1150" s="5">
        <v>10</v>
      </c>
      <c r="AO1150" s="5">
        <v>11.2</v>
      </c>
      <c r="AP1150" s="5">
        <v>0</v>
      </c>
      <c r="AQ1150" s="5">
        <v>0</v>
      </c>
      <c r="AR1150" s="5">
        <v>1029.7</v>
      </c>
      <c r="AS1150" s="5">
        <v>0</v>
      </c>
      <c r="AT1150" s="5">
        <v>0</v>
      </c>
      <c r="AU1150" s="5">
        <v>0</v>
      </c>
      <c r="AV1150" s="5">
        <v>2.9</v>
      </c>
      <c r="AW1150" s="5">
        <v>3.4</v>
      </c>
      <c r="AX1150">
        <v>232</v>
      </c>
      <c r="AY1150">
        <v>1088</v>
      </c>
      <c r="AZ1150">
        <v>11.4</v>
      </c>
      <c r="BA1150">
        <v>11.5</v>
      </c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1">
        <f t="shared" si="59"/>
        <v>0</v>
      </c>
      <c r="U1151" s="94">
        <f t="shared" si="58"/>
        <v>-3</v>
      </c>
      <c r="V1151" s="90" t="str">
        <f t="shared" si="57"/>
        <v/>
      </c>
      <c r="W1151" s="94" t="str">
        <f t="shared" si="60"/>
        <v/>
      </c>
      <c r="X1151" s="91"/>
      <c r="Z1151" s="5"/>
      <c r="AA1151"/>
      <c r="AC1151" s="373"/>
      <c r="AD1151" s="54">
        <v>0.79305555555589002</v>
      </c>
      <c r="AK1151" s="307"/>
      <c r="AL1151" s="5">
        <v>11.2</v>
      </c>
      <c r="AM1151" s="5">
        <v>92</v>
      </c>
      <c r="AN1151" s="5">
        <v>10</v>
      </c>
      <c r="AO1151" s="5">
        <v>11.2</v>
      </c>
      <c r="AP1151" s="5">
        <v>0</v>
      </c>
      <c r="AQ1151" s="5">
        <v>0</v>
      </c>
      <c r="AR1151" s="5">
        <v>1029.9000000000001</v>
      </c>
      <c r="AS1151" s="5">
        <v>0</v>
      </c>
      <c r="AT1151" s="5">
        <v>0</v>
      </c>
      <c r="AU1151" s="5">
        <v>0</v>
      </c>
      <c r="AV1151" s="5">
        <v>2.9</v>
      </c>
      <c r="AW1151" s="5">
        <v>3.4</v>
      </c>
      <c r="AX1151">
        <v>232</v>
      </c>
      <c r="AY1151">
        <v>1088</v>
      </c>
      <c r="AZ1151">
        <v>11.4</v>
      </c>
      <c r="BA1151">
        <v>11.6</v>
      </c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1">
        <f t="shared" si="59"/>
        <v>0</v>
      </c>
      <c r="U1152" s="94">
        <f t="shared" si="58"/>
        <v>-3</v>
      </c>
      <c r="V1152" s="90" t="str">
        <f t="shared" si="57"/>
        <v/>
      </c>
      <c r="W1152" s="94" t="str">
        <f t="shared" si="60"/>
        <v/>
      </c>
      <c r="X1152" s="91"/>
      <c r="Z1152" s="5"/>
      <c r="AA1152"/>
      <c r="AC1152" s="373"/>
      <c r="AD1152" s="54">
        <v>0.79375000000033502</v>
      </c>
      <c r="AK1152" s="307"/>
      <c r="AL1152" s="5">
        <v>11.2</v>
      </c>
      <c r="AM1152" s="5">
        <v>92</v>
      </c>
      <c r="AN1152" s="5">
        <v>10</v>
      </c>
      <c r="AO1152" s="5">
        <v>11.2</v>
      </c>
      <c r="AP1152" s="5">
        <v>0</v>
      </c>
      <c r="AQ1152" s="5">
        <v>0</v>
      </c>
      <c r="AR1152" s="5">
        <v>1029.8</v>
      </c>
      <c r="AS1152" s="5">
        <v>0</v>
      </c>
      <c r="AT1152" s="5">
        <v>0</v>
      </c>
      <c r="AU1152" s="5">
        <v>0</v>
      </c>
      <c r="AV1152" s="5">
        <v>2.9</v>
      </c>
      <c r="AW1152" s="5">
        <v>3.4</v>
      </c>
      <c r="AX1152">
        <v>232</v>
      </c>
      <c r="AY1152">
        <v>1088</v>
      </c>
      <c r="AZ1152">
        <v>11.4</v>
      </c>
      <c r="BA1152">
        <v>11.5</v>
      </c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1">
        <f t="shared" si="59"/>
        <v>0</v>
      </c>
      <c r="U1153" s="94">
        <f t="shared" si="58"/>
        <v>-3</v>
      </c>
      <c r="V1153" s="90" t="str">
        <f t="shared" si="57"/>
        <v/>
      </c>
      <c r="W1153" s="94" t="str">
        <f t="shared" si="60"/>
        <v/>
      </c>
      <c r="X1153" s="91"/>
      <c r="Z1153" s="5"/>
      <c r="AA1153"/>
      <c r="AC1153" s="373"/>
      <c r="AD1153" s="54">
        <v>0.79444444444478002</v>
      </c>
      <c r="AK1153" s="307"/>
      <c r="AL1153" s="5">
        <v>11.2</v>
      </c>
      <c r="AM1153" s="5">
        <v>92</v>
      </c>
      <c r="AN1153" s="5">
        <v>10</v>
      </c>
      <c r="AO1153" s="5">
        <v>11.2</v>
      </c>
      <c r="AP1153" s="5">
        <v>0</v>
      </c>
      <c r="AQ1153" s="5">
        <v>0</v>
      </c>
      <c r="AR1153" s="5">
        <v>1030</v>
      </c>
      <c r="AS1153" s="5">
        <v>0</v>
      </c>
      <c r="AT1153" s="5">
        <v>0</v>
      </c>
      <c r="AU1153" s="5">
        <v>0</v>
      </c>
      <c r="AV1153" s="5">
        <v>2.9</v>
      </c>
      <c r="AW1153" s="5">
        <v>3.4</v>
      </c>
      <c r="AX1153">
        <v>232</v>
      </c>
      <c r="AY1153">
        <v>1088</v>
      </c>
      <c r="AZ1153">
        <v>11.4</v>
      </c>
      <c r="BA1153">
        <v>11.6</v>
      </c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1">
        <f t="shared" si="59"/>
        <v>0</v>
      </c>
      <c r="U1154" s="94">
        <f t="shared" si="58"/>
        <v>-3</v>
      </c>
      <c r="V1154" s="90" t="str">
        <f t="shared" si="57"/>
        <v/>
      </c>
      <c r="W1154" s="94" t="str">
        <f t="shared" si="60"/>
        <v/>
      </c>
      <c r="X1154" s="91"/>
      <c r="Z1154" s="5"/>
      <c r="AA1154"/>
      <c r="AC1154" s="373"/>
      <c r="AD1154" s="54">
        <v>0.79513888888922502</v>
      </c>
      <c r="AK1154" s="307"/>
      <c r="AL1154" s="5">
        <v>11.2</v>
      </c>
      <c r="AM1154" s="5">
        <v>92</v>
      </c>
      <c r="AN1154" s="5">
        <v>10</v>
      </c>
      <c r="AO1154" s="5">
        <v>11.2</v>
      </c>
      <c r="AP1154" s="5">
        <v>0</v>
      </c>
      <c r="AQ1154" s="5">
        <v>0</v>
      </c>
      <c r="AR1154" s="5">
        <v>1029.9000000000001</v>
      </c>
      <c r="AS1154" s="5">
        <v>0</v>
      </c>
      <c r="AT1154" s="5">
        <v>0</v>
      </c>
      <c r="AU1154" s="5">
        <v>0</v>
      </c>
      <c r="AV1154" s="5">
        <v>2.9</v>
      </c>
      <c r="AW1154" s="5">
        <v>3.4</v>
      </c>
      <c r="AX1154">
        <v>232</v>
      </c>
      <c r="AY1154">
        <v>1088</v>
      </c>
      <c r="AZ1154">
        <v>11.4</v>
      </c>
      <c r="BA1154">
        <v>11.6</v>
      </c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1">
        <f t="shared" si="59"/>
        <v>0</v>
      </c>
      <c r="U1155" s="94">
        <f t="shared" si="58"/>
        <v>-3</v>
      </c>
      <c r="V1155" s="90" t="str">
        <f t="shared" si="57"/>
        <v/>
      </c>
      <c r="W1155" s="94" t="str">
        <f t="shared" si="60"/>
        <v/>
      </c>
      <c r="X1155" s="91"/>
      <c r="Z1155" s="5"/>
      <c r="AA1155"/>
      <c r="AC1155" s="373"/>
      <c r="AD1155" s="54">
        <v>0.79583333333367001</v>
      </c>
      <c r="AK1155" s="307"/>
      <c r="AL1155" s="5">
        <v>11.2</v>
      </c>
      <c r="AM1155" s="5">
        <v>92</v>
      </c>
      <c r="AN1155" s="5">
        <v>10</v>
      </c>
      <c r="AO1155" s="5">
        <v>11.2</v>
      </c>
      <c r="AP1155" s="5">
        <v>0</v>
      </c>
      <c r="AQ1155" s="5">
        <v>0</v>
      </c>
      <c r="AR1155" s="5">
        <v>1029.7</v>
      </c>
      <c r="AS1155" s="5">
        <v>0</v>
      </c>
      <c r="AT1155" s="5">
        <v>0</v>
      </c>
      <c r="AU1155" s="5">
        <v>0</v>
      </c>
      <c r="AV1155" s="5">
        <v>2.9</v>
      </c>
      <c r="AW1155" s="5">
        <v>3.4</v>
      </c>
      <c r="AX1155">
        <v>232</v>
      </c>
      <c r="AY1155">
        <v>1088</v>
      </c>
      <c r="AZ1155">
        <v>11.4</v>
      </c>
      <c r="BA1155">
        <v>11.5</v>
      </c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1">
        <f t="shared" si="59"/>
        <v>0</v>
      </c>
      <c r="U1156" s="94">
        <f t="shared" si="58"/>
        <v>-3</v>
      </c>
      <c r="V1156" s="90" t="str">
        <f t="shared" si="57"/>
        <v/>
      </c>
      <c r="W1156" s="94" t="str">
        <f t="shared" si="60"/>
        <v/>
      </c>
      <c r="X1156" s="91"/>
      <c r="Z1156" s="5"/>
      <c r="AA1156"/>
      <c r="AC1156" s="373"/>
      <c r="AD1156" s="54">
        <v>0.79652777777811501</v>
      </c>
      <c r="AK1156" s="307"/>
      <c r="AL1156" s="5">
        <v>11.2</v>
      </c>
      <c r="AM1156" s="5">
        <v>92</v>
      </c>
      <c r="AN1156" s="5">
        <v>10</v>
      </c>
      <c r="AO1156" s="5">
        <v>11.2</v>
      </c>
      <c r="AP1156" s="5">
        <v>0</v>
      </c>
      <c r="AQ1156" s="5">
        <v>0</v>
      </c>
      <c r="AR1156" s="5">
        <v>1029.9000000000001</v>
      </c>
      <c r="AS1156" s="5">
        <v>0</v>
      </c>
      <c r="AT1156" s="5">
        <v>0</v>
      </c>
      <c r="AU1156" s="5">
        <v>0</v>
      </c>
      <c r="AV1156" s="5">
        <v>2.9</v>
      </c>
      <c r="AW1156" s="5">
        <v>3.4</v>
      </c>
      <c r="AX1156">
        <v>232</v>
      </c>
      <c r="AY1156">
        <v>1088</v>
      </c>
      <c r="AZ1156">
        <v>11.4</v>
      </c>
      <c r="BA1156">
        <v>11.5</v>
      </c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1">
        <f t="shared" si="59"/>
        <v>0</v>
      </c>
      <c r="U1157" s="94">
        <f t="shared" si="58"/>
        <v>-3</v>
      </c>
      <c r="V1157" s="90" t="str">
        <f t="shared" si="57"/>
        <v/>
      </c>
      <c r="W1157" s="94" t="str">
        <f t="shared" si="60"/>
        <v/>
      </c>
      <c r="X1157" s="91"/>
      <c r="Z1157" s="5"/>
      <c r="AA1157"/>
      <c r="AC1157" s="373"/>
      <c r="AD1157" s="54">
        <v>0.79722222222256001</v>
      </c>
      <c r="AK1157" s="307"/>
      <c r="AL1157" s="5">
        <v>11.2</v>
      </c>
      <c r="AM1157" s="5">
        <v>92</v>
      </c>
      <c r="AN1157" s="5">
        <v>10</v>
      </c>
      <c r="AO1157" s="5">
        <v>11.2</v>
      </c>
      <c r="AP1157" s="5">
        <v>0</v>
      </c>
      <c r="AQ1157" s="5">
        <v>0</v>
      </c>
      <c r="AR1157" s="5">
        <v>1029.9000000000001</v>
      </c>
      <c r="AS1157" s="5">
        <v>0</v>
      </c>
      <c r="AT1157" s="5">
        <v>0</v>
      </c>
      <c r="AU1157" s="5">
        <v>0</v>
      </c>
      <c r="AV1157" s="5">
        <v>2.9</v>
      </c>
      <c r="AW1157" s="5">
        <v>3.4</v>
      </c>
      <c r="AX1157">
        <v>232</v>
      </c>
      <c r="AY1157">
        <v>1088</v>
      </c>
      <c r="AZ1157">
        <v>11.4</v>
      </c>
      <c r="BA1157">
        <v>11.5</v>
      </c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1">
        <f t="shared" si="59"/>
        <v>0</v>
      </c>
      <c r="U1158" s="94">
        <f t="shared" si="58"/>
        <v>-3</v>
      </c>
      <c r="V1158" s="90" t="str">
        <f t="shared" si="57"/>
        <v/>
      </c>
      <c r="W1158" s="94" t="str">
        <f t="shared" si="60"/>
        <v/>
      </c>
      <c r="X1158" s="91"/>
      <c r="Z1158" s="5"/>
      <c r="AA1158"/>
      <c r="AC1158" s="373"/>
      <c r="AD1158" s="54">
        <v>0.797916666667005</v>
      </c>
      <c r="AK1158" s="307"/>
      <c r="AL1158" s="5">
        <v>11.2</v>
      </c>
      <c r="AM1158" s="5">
        <v>92</v>
      </c>
      <c r="AN1158" s="5">
        <v>10</v>
      </c>
      <c r="AO1158" s="5">
        <v>11.2</v>
      </c>
      <c r="AP1158" s="5">
        <v>0</v>
      </c>
      <c r="AQ1158" s="5">
        <v>0</v>
      </c>
      <c r="AR1158" s="5">
        <v>1029.8</v>
      </c>
      <c r="AS1158" s="5">
        <v>0</v>
      </c>
      <c r="AT1158" s="5">
        <v>0</v>
      </c>
      <c r="AU1158" s="5">
        <v>0</v>
      </c>
      <c r="AV1158" s="5">
        <v>2.9</v>
      </c>
      <c r="AW1158" s="5">
        <v>3.4</v>
      </c>
      <c r="AX1158">
        <v>232</v>
      </c>
      <c r="AY1158">
        <v>1088</v>
      </c>
      <c r="AZ1158">
        <v>11.4</v>
      </c>
      <c r="BA1158">
        <v>11.5</v>
      </c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1">
        <f t="shared" si="59"/>
        <v>0</v>
      </c>
      <c r="U1159" s="94">
        <f t="shared" si="58"/>
        <v>-3</v>
      </c>
      <c r="V1159" s="90" t="str">
        <f t="shared" si="57"/>
        <v/>
      </c>
      <c r="W1159" s="94" t="str">
        <f t="shared" si="60"/>
        <v/>
      </c>
      <c r="X1159" s="91"/>
      <c r="Z1159" s="5"/>
      <c r="AA1159"/>
      <c r="AC1159" s="373"/>
      <c r="AD1159" s="54">
        <v>0.79861111111145</v>
      </c>
      <c r="AK1159" s="307"/>
      <c r="AL1159" s="5">
        <v>11.2</v>
      </c>
      <c r="AM1159" s="5">
        <v>92</v>
      </c>
      <c r="AN1159" s="5">
        <v>10</v>
      </c>
      <c r="AO1159" s="5">
        <v>11.2</v>
      </c>
      <c r="AP1159" s="5">
        <v>0</v>
      </c>
      <c r="AQ1159" s="5">
        <v>0</v>
      </c>
      <c r="AR1159" s="5">
        <v>1030.0999999999999</v>
      </c>
      <c r="AS1159" s="5">
        <v>0</v>
      </c>
      <c r="AT1159" s="5">
        <v>0</v>
      </c>
      <c r="AU1159" s="5">
        <v>0</v>
      </c>
      <c r="AV1159" s="5">
        <v>2.9</v>
      </c>
      <c r="AW1159" s="5">
        <v>3.4</v>
      </c>
      <c r="AX1159">
        <v>232</v>
      </c>
      <c r="AY1159">
        <v>1088</v>
      </c>
      <c r="AZ1159">
        <v>11.4</v>
      </c>
      <c r="BA1159">
        <v>11.5</v>
      </c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1">
        <f t="shared" si="59"/>
        <v>0</v>
      </c>
      <c r="U1160" s="94">
        <f t="shared" si="58"/>
        <v>-3</v>
      </c>
      <c r="V1160" s="90" t="str">
        <f t="shared" si="57"/>
        <v/>
      </c>
      <c r="W1160" s="94" t="str">
        <f t="shared" si="60"/>
        <v/>
      </c>
      <c r="X1160" s="91"/>
      <c r="Z1160" s="5"/>
      <c r="AA1160"/>
      <c r="AC1160" s="373"/>
      <c r="AD1160" s="54">
        <v>0.799305555555895</v>
      </c>
      <c r="AK1160" s="307"/>
      <c r="AL1160" s="5">
        <v>11.2</v>
      </c>
      <c r="AM1160" s="5">
        <v>92</v>
      </c>
      <c r="AN1160" s="5">
        <v>10</v>
      </c>
      <c r="AO1160" s="5">
        <v>11.2</v>
      </c>
      <c r="AP1160" s="5">
        <v>2.2000000000000002</v>
      </c>
      <c r="AQ1160" s="5">
        <v>2.2000000000000002</v>
      </c>
      <c r="AR1160" s="5">
        <v>1029.8</v>
      </c>
      <c r="AS1160" s="5">
        <v>0</v>
      </c>
      <c r="AT1160" s="5">
        <v>0</v>
      </c>
      <c r="AU1160" s="5">
        <v>0</v>
      </c>
      <c r="AV1160" s="5">
        <v>2.9</v>
      </c>
      <c r="AW1160" s="5">
        <v>3.4</v>
      </c>
      <c r="AX1160">
        <v>232</v>
      </c>
      <c r="AY1160">
        <v>1088</v>
      </c>
      <c r="AZ1160">
        <v>11.4</v>
      </c>
      <c r="BA1160">
        <v>11.5</v>
      </c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1">
        <f t="shared" si="59"/>
        <v>0</v>
      </c>
      <c r="U1161" s="94">
        <f t="shared" si="58"/>
        <v>-3</v>
      </c>
      <c r="V1161" s="90" t="str">
        <f t="shared" si="57"/>
        <v/>
      </c>
      <c r="W1161" s="94" t="str">
        <f t="shared" si="60"/>
        <v/>
      </c>
      <c r="X1161" s="91"/>
      <c r="Z1161" s="5"/>
      <c r="AA1161"/>
      <c r="AC1161" s="373"/>
      <c r="AD1161" s="54">
        <v>0.80000000000033999</v>
      </c>
      <c r="AK1161" s="307"/>
      <c r="AL1161" s="5">
        <v>11.2</v>
      </c>
      <c r="AM1161" s="5">
        <v>92</v>
      </c>
      <c r="AN1161" s="5">
        <v>10</v>
      </c>
      <c r="AO1161" s="5">
        <v>11.2</v>
      </c>
      <c r="AP1161" s="5">
        <v>0</v>
      </c>
      <c r="AQ1161" s="5">
        <v>2.5</v>
      </c>
      <c r="AR1161" s="5">
        <v>1029.8</v>
      </c>
      <c r="AS1161" s="5">
        <v>0</v>
      </c>
      <c r="AT1161" s="5">
        <v>0</v>
      </c>
      <c r="AU1161" s="5">
        <v>0</v>
      </c>
      <c r="AV1161" s="5">
        <v>2.9</v>
      </c>
      <c r="AW1161" s="5">
        <v>3.4</v>
      </c>
      <c r="AX1161">
        <v>232</v>
      </c>
      <c r="AY1161">
        <v>1088</v>
      </c>
      <c r="AZ1161">
        <v>11.4</v>
      </c>
      <c r="BA1161">
        <v>11.5</v>
      </c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1">
        <f t="shared" si="59"/>
        <v>0</v>
      </c>
      <c r="U1162" s="94">
        <f t="shared" si="58"/>
        <v>-3</v>
      </c>
      <c r="V1162" s="90" t="str">
        <f t="shared" si="57"/>
        <v/>
      </c>
      <c r="W1162" s="94" t="str">
        <f t="shared" si="60"/>
        <v/>
      </c>
      <c r="X1162" s="91"/>
      <c r="Z1162" s="5"/>
      <c r="AA1162"/>
      <c r="AC1162" s="373"/>
      <c r="AD1162" s="54">
        <v>0.80069444444478499</v>
      </c>
      <c r="AK1162" s="307"/>
      <c r="AL1162" s="5">
        <v>11.2</v>
      </c>
      <c r="AM1162" s="5">
        <v>92</v>
      </c>
      <c r="AN1162" s="5">
        <v>10</v>
      </c>
      <c r="AO1162" s="5">
        <v>11.2</v>
      </c>
      <c r="AP1162" s="5">
        <v>0</v>
      </c>
      <c r="AQ1162" s="5">
        <v>0</v>
      </c>
      <c r="AR1162" s="5">
        <v>1029.9000000000001</v>
      </c>
      <c r="AS1162" s="5">
        <v>0</v>
      </c>
      <c r="AT1162" s="5">
        <v>0</v>
      </c>
      <c r="AU1162" s="5">
        <v>0</v>
      </c>
      <c r="AV1162" s="5">
        <v>2.9</v>
      </c>
      <c r="AW1162" s="5">
        <v>3.4</v>
      </c>
      <c r="AX1162">
        <v>232</v>
      </c>
      <c r="AY1162">
        <v>1088</v>
      </c>
      <c r="AZ1162">
        <v>11.4</v>
      </c>
      <c r="BA1162">
        <v>11.5</v>
      </c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1">
        <f t="shared" si="59"/>
        <v>0</v>
      </c>
      <c r="U1163" s="94">
        <f t="shared" si="58"/>
        <v>-3</v>
      </c>
      <c r="V1163" s="90" t="str">
        <f t="shared" ref="V1163:V1226" si="61">IF($K1163&gt;0,1,"")</f>
        <v/>
      </c>
      <c r="W1163" s="94" t="str">
        <f t="shared" si="60"/>
        <v/>
      </c>
      <c r="X1163" s="91"/>
      <c r="Z1163" s="5"/>
      <c r="AA1163"/>
      <c r="AC1163" s="373"/>
      <c r="AD1163" s="54">
        <v>0.80138888888922999</v>
      </c>
      <c r="AK1163" s="307"/>
      <c r="AL1163" s="5">
        <v>11.2</v>
      </c>
      <c r="AM1163" s="5">
        <v>92</v>
      </c>
      <c r="AN1163" s="5">
        <v>10</v>
      </c>
      <c r="AO1163" s="5">
        <v>11.2</v>
      </c>
      <c r="AP1163" s="5">
        <v>0</v>
      </c>
      <c r="AQ1163" s="5">
        <v>0</v>
      </c>
      <c r="AR1163" s="5">
        <v>1029.9000000000001</v>
      </c>
      <c r="AS1163" s="5">
        <v>0</v>
      </c>
      <c r="AT1163" s="5">
        <v>0</v>
      </c>
      <c r="AU1163" s="5">
        <v>0</v>
      </c>
      <c r="AV1163" s="5">
        <v>2.9</v>
      </c>
      <c r="AW1163" s="5">
        <v>3.4</v>
      </c>
      <c r="AX1163">
        <v>232</v>
      </c>
      <c r="AY1163">
        <v>1088</v>
      </c>
      <c r="AZ1163">
        <v>11.4</v>
      </c>
      <c r="BA1163">
        <v>11.5</v>
      </c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1">
        <f t="shared" si="59"/>
        <v>0</v>
      </c>
      <c r="U1164" s="94">
        <f t="shared" si="58"/>
        <v>-3</v>
      </c>
      <c r="V1164" s="90" t="str">
        <f t="shared" si="61"/>
        <v/>
      </c>
      <c r="W1164" s="94" t="str">
        <f t="shared" si="60"/>
        <v/>
      </c>
      <c r="X1164" s="91"/>
      <c r="Z1164" s="5"/>
      <c r="AA1164"/>
      <c r="AC1164" s="373"/>
      <c r="AD1164" s="54">
        <v>0.80208333333367499</v>
      </c>
      <c r="AK1164" s="307"/>
      <c r="AL1164" s="5">
        <v>11.2</v>
      </c>
      <c r="AM1164" s="5">
        <v>92</v>
      </c>
      <c r="AN1164" s="5">
        <v>10</v>
      </c>
      <c r="AO1164" s="5">
        <v>11.2</v>
      </c>
      <c r="AP1164" s="5">
        <v>0</v>
      </c>
      <c r="AQ1164" s="5">
        <v>0</v>
      </c>
      <c r="AR1164" s="5">
        <v>1029.8</v>
      </c>
      <c r="AS1164" s="5">
        <v>0</v>
      </c>
      <c r="AT1164" s="5">
        <v>0</v>
      </c>
      <c r="AU1164" s="5">
        <v>0</v>
      </c>
      <c r="AV1164" s="5">
        <v>2.9</v>
      </c>
      <c r="AW1164" s="5">
        <v>3.4</v>
      </c>
      <c r="AX1164">
        <v>232</v>
      </c>
      <c r="AY1164">
        <v>1088</v>
      </c>
      <c r="AZ1164">
        <v>11.4</v>
      </c>
      <c r="BA1164">
        <v>11.5</v>
      </c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1">
        <f t="shared" si="59"/>
        <v>0</v>
      </c>
      <c r="U1165" s="94">
        <f t="shared" si="58"/>
        <v>-3</v>
      </c>
      <c r="V1165" s="90" t="str">
        <f t="shared" si="61"/>
        <v/>
      </c>
      <c r="W1165" s="94" t="str">
        <f t="shared" si="60"/>
        <v/>
      </c>
      <c r="X1165" s="91"/>
      <c r="Z1165" s="5"/>
      <c r="AA1165"/>
      <c r="AC1165" s="373"/>
      <c r="AD1165" s="54">
        <v>0.80277777777811998</v>
      </c>
      <c r="AK1165" s="307"/>
      <c r="AL1165" s="5">
        <v>11.2</v>
      </c>
      <c r="AM1165" s="5">
        <v>92</v>
      </c>
      <c r="AN1165" s="5">
        <v>10</v>
      </c>
      <c r="AO1165" s="5">
        <v>11.2</v>
      </c>
      <c r="AP1165" s="5">
        <v>0</v>
      </c>
      <c r="AQ1165" s="5">
        <v>0</v>
      </c>
      <c r="AR1165" s="5">
        <v>1030</v>
      </c>
      <c r="AS1165" s="5">
        <v>0</v>
      </c>
      <c r="AT1165" s="5">
        <v>0</v>
      </c>
      <c r="AU1165" s="5">
        <v>0</v>
      </c>
      <c r="AV1165" s="5">
        <v>2.9</v>
      </c>
      <c r="AW1165" s="5">
        <v>3.4</v>
      </c>
      <c r="AX1165">
        <v>232</v>
      </c>
      <c r="AY1165">
        <v>1088</v>
      </c>
      <c r="AZ1165">
        <v>11.4</v>
      </c>
      <c r="BA1165">
        <v>11.5</v>
      </c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1">
        <f t="shared" si="59"/>
        <v>0</v>
      </c>
      <c r="U1166" s="94">
        <f t="shared" si="58"/>
        <v>-3</v>
      </c>
      <c r="V1166" s="90" t="str">
        <f t="shared" si="61"/>
        <v/>
      </c>
      <c r="W1166" s="94" t="str">
        <f t="shared" si="60"/>
        <v/>
      </c>
      <c r="X1166" s="91"/>
      <c r="Z1166" s="5"/>
      <c r="AA1166"/>
      <c r="AC1166" s="373"/>
      <c r="AD1166" s="54">
        <v>0.80347222222256498</v>
      </c>
      <c r="AK1166" s="307"/>
      <c r="AL1166" s="5">
        <v>11.2</v>
      </c>
      <c r="AM1166" s="5">
        <v>92</v>
      </c>
      <c r="AN1166" s="5">
        <v>10</v>
      </c>
      <c r="AO1166" s="5">
        <v>11.2</v>
      </c>
      <c r="AP1166" s="5">
        <v>0</v>
      </c>
      <c r="AQ1166" s="5">
        <v>0</v>
      </c>
      <c r="AR1166" s="5">
        <v>1030</v>
      </c>
      <c r="AS1166" s="5">
        <v>0</v>
      </c>
      <c r="AT1166" s="5">
        <v>0</v>
      </c>
      <c r="AU1166" s="5">
        <v>0</v>
      </c>
      <c r="AV1166" s="5">
        <v>2.9</v>
      </c>
      <c r="AW1166" s="5">
        <v>3.4</v>
      </c>
      <c r="AX1166">
        <v>232</v>
      </c>
      <c r="AY1166">
        <v>1088</v>
      </c>
      <c r="AZ1166">
        <v>11.4</v>
      </c>
      <c r="BA1166">
        <v>11.5</v>
      </c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1">
        <f t="shared" si="59"/>
        <v>0</v>
      </c>
      <c r="U1167" s="94">
        <f t="shared" si="58"/>
        <v>-3</v>
      </c>
      <c r="V1167" s="90" t="str">
        <f t="shared" si="61"/>
        <v/>
      </c>
      <c r="W1167" s="94" t="str">
        <f t="shared" si="60"/>
        <v/>
      </c>
      <c r="X1167" s="91"/>
      <c r="Z1167" s="5"/>
      <c r="AA1167"/>
      <c r="AC1167" s="373"/>
      <c r="AD1167" s="54">
        <v>0.80416666666700998</v>
      </c>
      <c r="AK1167" s="307"/>
      <c r="AL1167" s="5">
        <v>11.1</v>
      </c>
      <c r="AM1167" s="5">
        <v>92</v>
      </c>
      <c r="AN1167" s="5">
        <v>9.9</v>
      </c>
      <c r="AO1167" s="5">
        <v>11.1</v>
      </c>
      <c r="AP1167" s="5">
        <v>0</v>
      </c>
      <c r="AQ1167" s="5">
        <v>0</v>
      </c>
      <c r="AR1167" s="5">
        <v>1029.8</v>
      </c>
      <c r="AS1167" s="5">
        <v>0</v>
      </c>
      <c r="AT1167" s="5">
        <v>0</v>
      </c>
      <c r="AU1167" s="5">
        <v>0</v>
      </c>
      <c r="AV1167" s="5">
        <v>2.9</v>
      </c>
      <c r="AW1167" s="5">
        <v>3.4</v>
      </c>
      <c r="AX1167">
        <v>232</v>
      </c>
      <c r="AY1167">
        <v>1088</v>
      </c>
      <c r="AZ1167">
        <v>11.4</v>
      </c>
      <c r="BA1167">
        <v>11.5</v>
      </c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1">
        <f t="shared" si="59"/>
        <v>0</v>
      </c>
      <c r="U1168" s="94">
        <f t="shared" ref="U1168:U1231" si="62">(T1168-B1168)-3</f>
        <v>-3</v>
      </c>
      <c r="V1168" s="90" t="str">
        <f t="shared" si="61"/>
        <v/>
      </c>
      <c r="W1168" s="94" t="str">
        <f t="shared" si="60"/>
        <v/>
      </c>
      <c r="X1168" s="91"/>
      <c r="Z1168" s="5"/>
      <c r="AA1168"/>
      <c r="AC1168" s="373"/>
      <c r="AD1168" s="54">
        <v>0.80486111111145497</v>
      </c>
      <c r="AK1168" s="307"/>
      <c r="AL1168" s="5">
        <v>11.1</v>
      </c>
      <c r="AM1168" s="5">
        <v>92</v>
      </c>
      <c r="AN1168" s="5">
        <v>9.9</v>
      </c>
      <c r="AO1168" s="5">
        <v>11.1</v>
      </c>
      <c r="AP1168" s="5">
        <v>0</v>
      </c>
      <c r="AQ1168" s="5">
        <v>0</v>
      </c>
      <c r="AR1168" s="5">
        <v>1029.9000000000001</v>
      </c>
      <c r="AS1168" s="5">
        <v>0</v>
      </c>
      <c r="AT1168" s="5">
        <v>0</v>
      </c>
      <c r="AU1168" s="5">
        <v>0</v>
      </c>
      <c r="AV1168" s="5">
        <v>2.9</v>
      </c>
      <c r="AW1168" s="5">
        <v>3.4</v>
      </c>
      <c r="AX1168">
        <v>232</v>
      </c>
      <c r="AY1168">
        <v>1088</v>
      </c>
      <c r="AZ1168">
        <v>11.3</v>
      </c>
      <c r="BA1168">
        <v>11.5</v>
      </c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1">
        <f t="shared" si="59"/>
        <v>0</v>
      </c>
      <c r="U1169" s="94">
        <f t="shared" si="62"/>
        <v>-3</v>
      </c>
      <c r="V1169" s="90" t="str">
        <f t="shared" si="61"/>
        <v/>
      </c>
      <c r="W1169" s="94" t="str">
        <f t="shared" si="60"/>
        <v/>
      </c>
      <c r="X1169" s="91"/>
      <c r="Z1169" s="5"/>
      <c r="AA1169"/>
      <c r="AC1169" s="373"/>
      <c r="AD1169" s="54">
        <v>0.80555555555589997</v>
      </c>
      <c r="AK1169" s="307"/>
      <c r="AL1169" s="5">
        <v>11.1</v>
      </c>
      <c r="AM1169" s="5">
        <v>92</v>
      </c>
      <c r="AN1169" s="5">
        <v>9.9</v>
      </c>
      <c r="AO1169" s="5">
        <v>11.1</v>
      </c>
      <c r="AP1169" s="5">
        <v>0</v>
      </c>
      <c r="AQ1169" s="5">
        <v>0</v>
      </c>
      <c r="AR1169" s="5">
        <v>1029.8</v>
      </c>
      <c r="AS1169" s="5">
        <v>0</v>
      </c>
      <c r="AT1169" s="5">
        <v>0</v>
      </c>
      <c r="AU1169" s="5">
        <v>0</v>
      </c>
      <c r="AV1169" s="5">
        <v>2.9</v>
      </c>
      <c r="AW1169" s="5">
        <v>3.4</v>
      </c>
      <c r="AX1169">
        <v>232</v>
      </c>
      <c r="AY1169">
        <v>1088</v>
      </c>
      <c r="AZ1169">
        <v>11.3</v>
      </c>
      <c r="BA1169">
        <v>11.5</v>
      </c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1">
        <f t="shared" si="59"/>
        <v>0</v>
      </c>
      <c r="U1170" s="94">
        <f t="shared" si="62"/>
        <v>-3</v>
      </c>
      <c r="V1170" s="90" t="str">
        <f t="shared" si="61"/>
        <v/>
      </c>
      <c r="W1170" s="94" t="str">
        <f t="shared" si="60"/>
        <v/>
      </c>
      <c r="X1170" s="91"/>
      <c r="Z1170" s="5"/>
      <c r="AA1170"/>
      <c r="AC1170" s="373"/>
      <c r="AD1170" s="54">
        <v>0.80625000000034497</v>
      </c>
      <c r="AK1170" s="307"/>
      <c r="AL1170" s="5">
        <v>11.1</v>
      </c>
      <c r="AM1170" s="5">
        <v>92</v>
      </c>
      <c r="AN1170" s="5">
        <v>9.9</v>
      </c>
      <c r="AO1170" s="5">
        <v>11.1</v>
      </c>
      <c r="AP1170" s="5">
        <v>0</v>
      </c>
      <c r="AQ1170" s="5">
        <v>0</v>
      </c>
      <c r="AR1170" s="5">
        <v>1030</v>
      </c>
      <c r="AS1170" s="5">
        <v>0</v>
      </c>
      <c r="AT1170" s="5">
        <v>0</v>
      </c>
      <c r="AU1170" s="5">
        <v>0</v>
      </c>
      <c r="AV1170" s="5">
        <v>2.9</v>
      </c>
      <c r="AW1170" s="5">
        <v>3.4</v>
      </c>
      <c r="AX1170">
        <v>232</v>
      </c>
      <c r="AY1170">
        <v>1088</v>
      </c>
      <c r="AZ1170">
        <v>11.4</v>
      </c>
      <c r="BA1170">
        <v>11.5</v>
      </c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1">
        <f t="shared" si="59"/>
        <v>0</v>
      </c>
      <c r="U1171" s="94">
        <f t="shared" si="62"/>
        <v>-3</v>
      </c>
      <c r="V1171" s="90" t="str">
        <f t="shared" si="61"/>
        <v/>
      </c>
      <c r="W1171" s="94" t="str">
        <f t="shared" si="60"/>
        <v/>
      </c>
      <c r="X1171" s="91"/>
      <c r="Z1171" s="5"/>
      <c r="AA1171"/>
      <c r="AC1171" s="373"/>
      <c r="AD1171" s="54">
        <v>0.80694444444478997</v>
      </c>
      <c r="AK1171" s="307"/>
      <c r="AL1171" s="5">
        <v>11.1</v>
      </c>
      <c r="AM1171" s="5">
        <v>92</v>
      </c>
      <c r="AN1171" s="5">
        <v>9.9</v>
      </c>
      <c r="AO1171" s="5">
        <v>11.1</v>
      </c>
      <c r="AP1171" s="5">
        <v>0</v>
      </c>
      <c r="AQ1171" s="5">
        <v>0</v>
      </c>
      <c r="AR1171" s="5">
        <v>1029.9000000000001</v>
      </c>
      <c r="AS1171" s="5">
        <v>0</v>
      </c>
      <c r="AT1171" s="5">
        <v>0</v>
      </c>
      <c r="AU1171" s="5">
        <v>0</v>
      </c>
      <c r="AV1171" s="5">
        <v>2.9</v>
      </c>
      <c r="AW1171" s="5">
        <v>3.4</v>
      </c>
      <c r="AX1171">
        <v>232</v>
      </c>
      <c r="AY1171">
        <v>1088</v>
      </c>
      <c r="AZ1171">
        <v>11.4</v>
      </c>
      <c r="BA1171">
        <v>11.5</v>
      </c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1">
        <f t="shared" si="59"/>
        <v>0</v>
      </c>
      <c r="U1172" s="94">
        <f t="shared" si="62"/>
        <v>-3</v>
      </c>
      <c r="V1172" s="90" t="str">
        <f t="shared" si="61"/>
        <v/>
      </c>
      <c r="W1172" s="94" t="str">
        <f t="shared" si="60"/>
        <v/>
      </c>
      <c r="X1172" s="91"/>
      <c r="Z1172" s="5"/>
      <c r="AA1172"/>
      <c r="AC1172" s="373"/>
      <c r="AD1172" s="54">
        <v>0.80763888888923496</v>
      </c>
      <c r="AK1172" s="307"/>
      <c r="AL1172" s="5">
        <v>11.1</v>
      </c>
      <c r="AM1172" s="5">
        <v>92</v>
      </c>
      <c r="AN1172" s="5">
        <v>9.9</v>
      </c>
      <c r="AO1172" s="5">
        <v>11.1</v>
      </c>
      <c r="AP1172" s="5">
        <v>0</v>
      </c>
      <c r="AQ1172" s="5">
        <v>0</v>
      </c>
      <c r="AR1172" s="5">
        <v>1029.9000000000001</v>
      </c>
      <c r="AS1172" s="5">
        <v>0</v>
      </c>
      <c r="AT1172" s="5">
        <v>0</v>
      </c>
      <c r="AU1172" s="5">
        <v>0</v>
      </c>
      <c r="AV1172" s="5">
        <v>2.9</v>
      </c>
      <c r="AW1172" s="5">
        <v>3.4</v>
      </c>
      <c r="AX1172">
        <v>232</v>
      </c>
      <c r="AY1172">
        <v>1088</v>
      </c>
      <c r="AZ1172">
        <v>11.3</v>
      </c>
      <c r="BA1172">
        <v>11.5</v>
      </c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1">
        <f t="shared" si="59"/>
        <v>0</v>
      </c>
      <c r="U1173" s="94">
        <f t="shared" si="62"/>
        <v>-3</v>
      </c>
      <c r="V1173" s="90" t="str">
        <f t="shared" si="61"/>
        <v/>
      </c>
      <c r="W1173" s="94" t="str">
        <f t="shared" si="60"/>
        <v/>
      </c>
      <c r="X1173" s="91"/>
      <c r="Z1173" s="5"/>
      <c r="AA1173"/>
      <c r="AC1173" s="373"/>
      <c r="AD1173" s="54">
        <v>0.80833333333367996</v>
      </c>
      <c r="AK1173" s="307"/>
      <c r="AL1173" s="5">
        <v>11.1</v>
      </c>
      <c r="AM1173" s="5">
        <v>92</v>
      </c>
      <c r="AN1173" s="5">
        <v>9.9</v>
      </c>
      <c r="AO1173" s="5">
        <v>11.1</v>
      </c>
      <c r="AP1173" s="5">
        <v>0</v>
      </c>
      <c r="AQ1173" s="5">
        <v>0</v>
      </c>
      <c r="AR1173" s="5">
        <v>1029.8</v>
      </c>
      <c r="AS1173" s="5">
        <v>0</v>
      </c>
      <c r="AT1173" s="5">
        <v>0</v>
      </c>
      <c r="AU1173" s="5">
        <v>0</v>
      </c>
      <c r="AV1173" s="5">
        <v>2.9</v>
      </c>
      <c r="AW1173" s="5">
        <v>3.4</v>
      </c>
      <c r="AX1173">
        <v>232</v>
      </c>
      <c r="AY1173">
        <v>1088</v>
      </c>
      <c r="AZ1173">
        <v>11.3</v>
      </c>
      <c r="BA1173">
        <v>11.5</v>
      </c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1">
        <f t="shared" si="59"/>
        <v>0</v>
      </c>
      <c r="U1174" s="94">
        <f t="shared" si="62"/>
        <v>-3</v>
      </c>
      <c r="V1174" s="90" t="str">
        <f t="shared" si="61"/>
        <v/>
      </c>
      <c r="W1174" s="94" t="str">
        <f t="shared" si="60"/>
        <v/>
      </c>
      <c r="X1174" s="91"/>
      <c r="Z1174" s="5"/>
      <c r="AA1174"/>
      <c r="AC1174" s="373"/>
      <c r="AD1174" s="54">
        <v>0.80902777777812496</v>
      </c>
      <c r="AK1174" s="307"/>
      <c r="AL1174" s="5">
        <v>11.1</v>
      </c>
      <c r="AM1174" s="5">
        <v>92</v>
      </c>
      <c r="AN1174" s="5">
        <v>9.9</v>
      </c>
      <c r="AO1174" s="5">
        <v>11.1</v>
      </c>
      <c r="AP1174" s="5">
        <v>0</v>
      </c>
      <c r="AQ1174" s="5">
        <v>0</v>
      </c>
      <c r="AR1174" s="5">
        <v>1030.2</v>
      </c>
      <c r="AS1174" s="5">
        <v>0</v>
      </c>
      <c r="AT1174" s="5">
        <v>0</v>
      </c>
      <c r="AU1174" s="5">
        <v>0</v>
      </c>
      <c r="AV1174" s="5">
        <v>2.9</v>
      </c>
      <c r="AW1174" s="5">
        <v>3.4</v>
      </c>
      <c r="AX1174">
        <v>232</v>
      </c>
      <c r="AY1174">
        <v>1088</v>
      </c>
      <c r="AZ1174">
        <v>11.3</v>
      </c>
      <c r="BA1174">
        <v>11.5</v>
      </c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1">
        <f t="shared" si="59"/>
        <v>0</v>
      </c>
      <c r="U1175" s="94">
        <f t="shared" si="62"/>
        <v>-3</v>
      </c>
      <c r="V1175" s="90" t="str">
        <f t="shared" si="61"/>
        <v/>
      </c>
      <c r="W1175" s="94" t="str">
        <f t="shared" si="60"/>
        <v/>
      </c>
      <c r="X1175" s="91"/>
      <c r="Z1175" s="5"/>
      <c r="AA1175"/>
      <c r="AC1175" s="373"/>
      <c r="AD1175" s="54">
        <v>0.80972222222256995</v>
      </c>
      <c r="AK1175" s="307"/>
      <c r="AL1175" s="5">
        <v>11.1</v>
      </c>
      <c r="AM1175" s="5">
        <v>92</v>
      </c>
      <c r="AN1175" s="5">
        <v>9.9</v>
      </c>
      <c r="AO1175" s="5">
        <v>11.1</v>
      </c>
      <c r="AP1175" s="5">
        <v>0</v>
      </c>
      <c r="AQ1175" s="5">
        <v>0</v>
      </c>
      <c r="AR1175" s="5">
        <v>1030</v>
      </c>
      <c r="AS1175" s="5">
        <v>0</v>
      </c>
      <c r="AT1175" s="5">
        <v>0</v>
      </c>
      <c r="AU1175" s="5">
        <v>0</v>
      </c>
      <c r="AV1175" s="5">
        <v>2.9</v>
      </c>
      <c r="AW1175" s="5">
        <v>3.4</v>
      </c>
      <c r="AX1175">
        <v>232</v>
      </c>
      <c r="AY1175">
        <v>1088</v>
      </c>
      <c r="AZ1175">
        <v>11.3</v>
      </c>
      <c r="BA1175">
        <v>11.5</v>
      </c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1">
        <f t="shared" si="59"/>
        <v>0</v>
      </c>
      <c r="U1176" s="94">
        <f t="shared" si="62"/>
        <v>-3</v>
      </c>
      <c r="V1176" s="90" t="str">
        <f t="shared" si="61"/>
        <v/>
      </c>
      <c r="W1176" s="94" t="str">
        <f t="shared" si="60"/>
        <v/>
      </c>
      <c r="X1176" s="91"/>
      <c r="Z1176" s="5"/>
      <c r="AA1176"/>
      <c r="AC1176" s="373"/>
      <c r="AD1176" s="54">
        <v>0.81041666666701495</v>
      </c>
      <c r="AK1176" s="307"/>
      <c r="AL1176" s="5">
        <v>11.1</v>
      </c>
      <c r="AM1176" s="5">
        <v>92</v>
      </c>
      <c r="AN1176" s="5">
        <v>9.9</v>
      </c>
      <c r="AO1176" s="5">
        <v>11.1</v>
      </c>
      <c r="AP1176" s="5">
        <v>0</v>
      </c>
      <c r="AQ1176" s="5">
        <v>0</v>
      </c>
      <c r="AR1176" s="5">
        <v>1030.2</v>
      </c>
      <c r="AS1176" s="5">
        <v>0</v>
      </c>
      <c r="AT1176" s="5">
        <v>0</v>
      </c>
      <c r="AU1176" s="5">
        <v>0</v>
      </c>
      <c r="AV1176" s="5">
        <v>2.9</v>
      </c>
      <c r="AW1176" s="5">
        <v>3.4</v>
      </c>
      <c r="AX1176">
        <v>232</v>
      </c>
      <c r="AY1176">
        <v>1088</v>
      </c>
      <c r="AZ1176">
        <v>11.3</v>
      </c>
      <c r="BA1176">
        <v>11.5</v>
      </c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1">
        <f t="shared" si="59"/>
        <v>0</v>
      </c>
      <c r="U1177" s="94">
        <f t="shared" si="62"/>
        <v>-3</v>
      </c>
      <c r="V1177" s="90" t="str">
        <f t="shared" si="61"/>
        <v/>
      </c>
      <c r="W1177" s="94" t="str">
        <f t="shared" si="60"/>
        <v/>
      </c>
      <c r="X1177" s="91"/>
      <c r="Z1177" s="5"/>
      <c r="AA1177"/>
      <c r="AC1177" s="373"/>
      <c r="AD1177" s="54">
        <v>0.81111111111145995</v>
      </c>
      <c r="AK1177" s="307"/>
      <c r="AL1177" s="5">
        <v>11.1</v>
      </c>
      <c r="AM1177" s="5">
        <v>92</v>
      </c>
      <c r="AN1177" s="5">
        <v>9.9</v>
      </c>
      <c r="AO1177" s="5">
        <v>11.1</v>
      </c>
      <c r="AP1177" s="5">
        <v>0</v>
      </c>
      <c r="AQ1177" s="5">
        <v>0</v>
      </c>
      <c r="AR1177" s="5">
        <v>1030</v>
      </c>
      <c r="AS1177" s="5">
        <v>0</v>
      </c>
      <c r="AT1177" s="5">
        <v>0</v>
      </c>
      <c r="AU1177" s="5">
        <v>0</v>
      </c>
      <c r="AV1177" s="5">
        <v>2.9</v>
      </c>
      <c r="AW1177" s="5">
        <v>3.4</v>
      </c>
      <c r="AX1177">
        <v>232</v>
      </c>
      <c r="AY1177">
        <v>1088</v>
      </c>
      <c r="AZ1177">
        <v>11.3</v>
      </c>
      <c r="BA1177">
        <v>11.5</v>
      </c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1">
        <f t="shared" si="59"/>
        <v>0</v>
      </c>
      <c r="U1178" s="94">
        <f t="shared" si="62"/>
        <v>-3</v>
      </c>
      <c r="V1178" s="90" t="str">
        <f t="shared" si="61"/>
        <v/>
      </c>
      <c r="W1178" s="94" t="str">
        <f t="shared" si="60"/>
        <v/>
      </c>
      <c r="X1178" s="91"/>
      <c r="Z1178" s="5"/>
      <c r="AA1178"/>
      <c r="AB1178" s="373"/>
      <c r="AC1178" s="373"/>
      <c r="AD1178" s="54">
        <v>0.81180555555590495</v>
      </c>
      <c r="AK1178" s="307"/>
      <c r="AL1178" s="5">
        <v>11.1</v>
      </c>
      <c r="AM1178" s="5">
        <v>92</v>
      </c>
      <c r="AN1178" s="5">
        <v>9.9</v>
      </c>
      <c r="AO1178" s="5">
        <v>11.1</v>
      </c>
      <c r="AP1178" s="5">
        <v>0</v>
      </c>
      <c r="AQ1178" s="5">
        <v>0</v>
      </c>
      <c r="AR1178" s="5">
        <v>1030.0999999999999</v>
      </c>
      <c r="AS1178" s="5">
        <v>0</v>
      </c>
      <c r="AT1178" s="5">
        <v>0</v>
      </c>
      <c r="AU1178" s="5">
        <v>0</v>
      </c>
      <c r="AV1178" s="5">
        <v>2.9</v>
      </c>
      <c r="AW1178" s="5">
        <v>3.4</v>
      </c>
      <c r="AX1178">
        <v>232</v>
      </c>
      <c r="AY1178">
        <v>1088</v>
      </c>
      <c r="AZ1178">
        <v>11.3</v>
      </c>
      <c r="BA1178">
        <v>11.5</v>
      </c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1">
        <f t="shared" si="59"/>
        <v>0</v>
      </c>
      <c r="U1179" s="94">
        <f t="shared" si="62"/>
        <v>-3</v>
      </c>
      <c r="V1179" s="90" t="str">
        <f t="shared" si="61"/>
        <v/>
      </c>
      <c r="W1179" s="94" t="str">
        <f t="shared" si="60"/>
        <v/>
      </c>
      <c r="X1179" s="91"/>
      <c r="Z1179" s="5"/>
      <c r="AA1179"/>
      <c r="AB1179" s="373"/>
      <c r="AC1179" s="373"/>
      <c r="AD1179" s="54">
        <v>0.81250000000035005</v>
      </c>
      <c r="AK1179" s="307"/>
      <c r="AL1179" s="5">
        <v>11.1</v>
      </c>
      <c r="AM1179" s="5">
        <v>92</v>
      </c>
      <c r="AN1179" s="5">
        <v>9.9</v>
      </c>
      <c r="AO1179" s="5">
        <v>11.1</v>
      </c>
      <c r="AP1179" s="5">
        <v>0</v>
      </c>
      <c r="AQ1179" s="5">
        <v>0</v>
      </c>
      <c r="AR1179" s="5">
        <v>1029.8</v>
      </c>
      <c r="AS1179" s="5">
        <v>0</v>
      </c>
      <c r="AT1179" s="5">
        <v>0</v>
      </c>
      <c r="AU1179" s="5">
        <v>0</v>
      </c>
      <c r="AV1179" s="5">
        <v>2.9</v>
      </c>
      <c r="AW1179" s="5">
        <v>3.4</v>
      </c>
      <c r="AX1179">
        <v>232</v>
      </c>
      <c r="AY1179">
        <v>1088</v>
      </c>
      <c r="AZ1179">
        <v>11.3</v>
      </c>
      <c r="BA1179">
        <v>11.5</v>
      </c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1">
        <f t="shared" si="59"/>
        <v>0</v>
      </c>
      <c r="U1180" s="94">
        <f t="shared" si="62"/>
        <v>-3</v>
      </c>
      <c r="V1180" s="90" t="str">
        <f t="shared" si="61"/>
        <v/>
      </c>
      <c r="W1180" s="94" t="str">
        <f t="shared" si="60"/>
        <v/>
      </c>
      <c r="X1180" s="91"/>
      <c r="Z1180" s="5"/>
      <c r="AA1180"/>
      <c r="AB1180" s="373"/>
      <c r="AD1180" s="54">
        <v>0.81319444444479505</v>
      </c>
      <c r="AK1180" s="307"/>
      <c r="AL1180" s="5">
        <v>11.1</v>
      </c>
      <c r="AM1180" s="5">
        <v>92</v>
      </c>
      <c r="AN1180" s="5">
        <v>9.9</v>
      </c>
      <c r="AO1180" s="5">
        <v>11.1</v>
      </c>
      <c r="AP1180" s="5">
        <v>0</v>
      </c>
      <c r="AQ1180" s="5">
        <v>0</v>
      </c>
      <c r="AR1180" s="5">
        <v>1029.8</v>
      </c>
      <c r="AS1180" s="5">
        <v>0</v>
      </c>
      <c r="AT1180" s="5">
        <v>0</v>
      </c>
      <c r="AU1180" s="5">
        <v>0</v>
      </c>
      <c r="AV1180" s="5">
        <v>2.9</v>
      </c>
      <c r="AW1180" s="5">
        <v>3.4</v>
      </c>
      <c r="AX1180">
        <v>232</v>
      </c>
      <c r="AY1180">
        <v>1088</v>
      </c>
      <c r="AZ1180">
        <v>11.3</v>
      </c>
      <c r="BA1180">
        <v>11.5</v>
      </c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1">
        <f t="shared" si="59"/>
        <v>0</v>
      </c>
      <c r="U1181" s="94">
        <f t="shared" si="62"/>
        <v>-3</v>
      </c>
      <c r="V1181" s="90" t="str">
        <f t="shared" si="61"/>
        <v/>
      </c>
      <c r="W1181" s="94" t="str">
        <f t="shared" si="60"/>
        <v/>
      </c>
      <c r="X1181" s="91"/>
      <c r="Z1181" s="5"/>
      <c r="AA1181"/>
      <c r="AB1181" s="373"/>
      <c r="AD1181" s="54">
        <v>0.81388888888924005</v>
      </c>
      <c r="AK1181" s="307"/>
      <c r="AL1181" s="5">
        <v>11.1</v>
      </c>
      <c r="AM1181" s="5">
        <v>92</v>
      </c>
      <c r="AN1181" s="5">
        <v>9.9</v>
      </c>
      <c r="AO1181" s="5">
        <v>11.1</v>
      </c>
      <c r="AP1181" s="5">
        <v>0</v>
      </c>
      <c r="AQ1181" s="5">
        <v>0</v>
      </c>
      <c r="AR1181" s="5">
        <v>1029.9000000000001</v>
      </c>
      <c r="AS1181" s="5">
        <v>0</v>
      </c>
      <c r="AT1181" s="5">
        <v>0</v>
      </c>
      <c r="AU1181" s="5">
        <v>0</v>
      </c>
      <c r="AV1181" s="5">
        <v>2.9</v>
      </c>
      <c r="AW1181" s="5">
        <v>3.4</v>
      </c>
      <c r="AX1181">
        <v>232</v>
      </c>
      <c r="AY1181">
        <v>1088</v>
      </c>
      <c r="AZ1181">
        <v>11.3</v>
      </c>
      <c r="BA1181">
        <v>11.5</v>
      </c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1">
        <f t="shared" si="59"/>
        <v>0</v>
      </c>
      <c r="U1182" s="94">
        <f t="shared" si="62"/>
        <v>-3</v>
      </c>
      <c r="V1182" s="90" t="str">
        <f t="shared" si="61"/>
        <v/>
      </c>
      <c r="W1182" s="94" t="str">
        <f t="shared" si="60"/>
        <v/>
      </c>
      <c r="X1182" s="91"/>
      <c r="Z1182" s="5"/>
      <c r="AA1182"/>
      <c r="AB1182" s="373"/>
      <c r="AD1182" s="54">
        <v>0.81458333333368504</v>
      </c>
      <c r="AK1182" s="307"/>
      <c r="AL1182" s="5">
        <v>11.1</v>
      </c>
      <c r="AM1182" s="5">
        <v>92</v>
      </c>
      <c r="AN1182" s="5">
        <v>9.9</v>
      </c>
      <c r="AO1182" s="5">
        <v>11.1</v>
      </c>
      <c r="AP1182" s="5">
        <v>0</v>
      </c>
      <c r="AQ1182" s="5">
        <v>2.2000000000000002</v>
      </c>
      <c r="AR1182" s="5">
        <v>1029.9000000000001</v>
      </c>
      <c r="AS1182" s="5">
        <v>0</v>
      </c>
      <c r="AT1182" s="5">
        <v>0</v>
      </c>
      <c r="AU1182" s="5">
        <v>0</v>
      </c>
      <c r="AV1182" s="5">
        <v>2.9</v>
      </c>
      <c r="AW1182" s="5">
        <v>3.4</v>
      </c>
      <c r="AX1182">
        <v>232</v>
      </c>
      <c r="AY1182">
        <v>1088</v>
      </c>
      <c r="AZ1182">
        <v>11.3</v>
      </c>
      <c r="BA1182">
        <v>11.5</v>
      </c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1">
        <f t="shared" si="59"/>
        <v>0</v>
      </c>
      <c r="U1183" s="94">
        <f t="shared" si="62"/>
        <v>-3</v>
      </c>
      <c r="V1183" s="90" t="str">
        <f t="shared" si="61"/>
        <v/>
      </c>
      <c r="W1183" s="94" t="str">
        <f t="shared" si="60"/>
        <v/>
      </c>
      <c r="X1183" s="91"/>
      <c r="Z1183" s="5"/>
      <c r="AA1183"/>
      <c r="AB1183" s="373"/>
      <c r="AD1183" s="54">
        <v>0.81527777777813004</v>
      </c>
      <c r="AK1183" s="307"/>
      <c r="AL1183" s="5">
        <v>11.1</v>
      </c>
      <c r="AM1183" s="5">
        <v>92</v>
      </c>
      <c r="AN1183" s="5">
        <v>9.9</v>
      </c>
      <c r="AO1183" s="5">
        <v>11.1</v>
      </c>
      <c r="AP1183" s="5">
        <v>0</v>
      </c>
      <c r="AQ1183" s="5">
        <v>0</v>
      </c>
      <c r="AR1183" s="5">
        <v>1029.9000000000001</v>
      </c>
      <c r="AS1183" s="5">
        <v>0</v>
      </c>
      <c r="AT1183" s="5">
        <v>0</v>
      </c>
      <c r="AU1183" s="5">
        <v>0</v>
      </c>
      <c r="AV1183" s="5">
        <v>2.9</v>
      </c>
      <c r="AW1183" s="5">
        <v>3.4</v>
      </c>
      <c r="AX1183">
        <v>232</v>
      </c>
      <c r="AY1183">
        <v>1088</v>
      </c>
      <c r="AZ1183">
        <v>11.3</v>
      </c>
      <c r="BA1183">
        <v>11.4</v>
      </c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1">
        <f t="shared" si="59"/>
        <v>0</v>
      </c>
      <c r="U1184" s="94">
        <f t="shared" si="62"/>
        <v>-3</v>
      </c>
      <c r="V1184" s="90" t="str">
        <f t="shared" si="61"/>
        <v/>
      </c>
      <c r="W1184" s="94" t="str">
        <f t="shared" si="60"/>
        <v/>
      </c>
      <c r="X1184" s="91"/>
      <c r="Z1184" s="5"/>
      <c r="AA1184"/>
      <c r="AB1184" s="373"/>
      <c r="AD1184" s="54">
        <v>0.81597222222257504</v>
      </c>
      <c r="AK1184" s="307"/>
      <c r="AL1184" s="5">
        <v>11.1</v>
      </c>
      <c r="AM1184" s="5">
        <v>92</v>
      </c>
      <c r="AN1184" s="5">
        <v>9.9</v>
      </c>
      <c r="AO1184" s="5">
        <v>11.1</v>
      </c>
      <c r="AP1184" s="5">
        <v>0</v>
      </c>
      <c r="AQ1184" s="5">
        <v>0</v>
      </c>
      <c r="AR1184" s="5">
        <v>1030.2</v>
      </c>
      <c r="AS1184" s="5">
        <v>0</v>
      </c>
      <c r="AT1184" s="5">
        <v>0</v>
      </c>
      <c r="AU1184" s="5">
        <v>0</v>
      </c>
      <c r="AV1184" s="5">
        <v>2.9</v>
      </c>
      <c r="AW1184" s="5">
        <v>3.4</v>
      </c>
      <c r="AX1184">
        <v>232</v>
      </c>
      <c r="AY1184">
        <v>1088</v>
      </c>
      <c r="AZ1184">
        <v>11.3</v>
      </c>
      <c r="BA1184">
        <v>11.5</v>
      </c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1">
        <f t="shared" si="59"/>
        <v>0</v>
      </c>
      <c r="U1185" s="94">
        <f t="shared" si="62"/>
        <v>-3</v>
      </c>
      <c r="V1185" s="90" t="str">
        <f t="shared" si="61"/>
        <v/>
      </c>
      <c r="W1185" s="94" t="str">
        <f t="shared" si="60"/>
        <v/>
      </c>
      <c r="X1185" s="91"/>
      <c r="Z1185" s="5"/>
      <c r="AA1185"/>
      <c r="AB1185" s="373"/>
      <c r="AD1185" s="54">
        <v>0.81666666666702004</v>
      </c>
      <c r="AK1185" s="307"/>
      <c r="AL1185" s="5">
        <v>11.1</v>
      </c>
      <c r="AM1185" s="5">
        <v>92</v>
      </c>
      <c r="AN1185" s="5">
        <v>9.9</v>
      </c>
      <c r="AO1185" s="5">
        <v>11.1</v>
      </c>
      <c r="AP1185" s="5">
        <v>0</v>
      </c>
      <c r="AQ1185" s="5">
        <v>0</v>
      </c>
      <c r="AR1185" s="5">
        <v>1030</v>
      </c>
      <c r="AS1185" s="5">
        <v>0</v>
      </c>
      <c r="AT1185" s="5">
        <v>0</v>
      </c>
      <c r="AU1185" s="5">
        <v>0</v>
      </c>
      <c r="AV1185" s="5">
        <v>2.9</v>
      </c>
      <c r="AW1185" s="5">
        <v>3.4</v>
      </c>
      <c r="AX1185">
        <v>232</v>
      </c>
      <c r="AY1185">
        <v>1088</v>
      </c>
      <c r="AZ1185">
        <v>11.3</v>
      </c>
      <c r="BA1185">
        <v>11.5</v>
      </c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1">
        <f t="shared" si="59"/>
        <v>0</v>
      </c>
      <c r="U1186" s="94">
        <f t="shared" si="62"/>
        <v>-3</v>
      </c>
      <c r="V1186" s="90" t="str">
        <f t="shared" si="61"/>
        <v/>
      </c>
      <c r="W1186" s="94" t="str">
        <f t="shared" si="60"/>
        <v/>
      </c>
      <c r="X1186" s="91"/>
      <c r="Z1186" s="5"/>
      <c r="AA1186"/>
      <c r="AB1186" s="373"/>
      <c r="AD1186" s="54">
        <v>0.81736111111146503</v>
      </c>
      <c r="AK1186" s="307"/>
      <c r="AL1186" s="5">
        <v>11.1</v>
      </c>
      <c r="AM1186" s="5">
        <v>92</v>
      </c>
      <c r="AN1186" s="5">
        <v>9.9</v>
      </c>
      <c r="AO1186" s="5">
        <v>11.1</v>
      </c>
      <c r="AP1186" s="5">
        <v>0</v>
      </c>
      <c r="AQ1186" s="5">
        <v>0</v>
      </c>
      <c r="AR1186" s="5">
        <v>1030</v>
      </c>
      <c r="AS1186" s="5">
        <v>0</v>
      </c>
      <c r="AT1186" s="5">
        <v>0</v>
      </c>
      <c r="AU1186" s="5">
        <v>0</v>
      </c>
      <c r="AV1186" s="5">
        <v>2.9</v>
      </c>
      <c r="AW1186" s="5">
        <v>3.4</v>
      </c>
      <c r="AX1186">
        <v>232</v>
      </c>
      <c r="AY1186">
        <v>1088</v>
      </c>
      <c r="AZ1186">
        <v>11.3</v>
      </c>
      <c r="BA1186">
        <v>11.5</v>
      </c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1">
        <f t="shared" si="59"/>
        <v>0</v>
      </c>
      <c r="U1187" s="94">
        <f t="shared" si="62"/>
        <v>-3</v>
      </c>
      <c r="V1187" s="90" t="str">
        <f t="shared" si="61"/>
        <v/>
      </c>
      <c r="W1187" s="94" t="str">
        <f t="shared" si="60"/>
        <v/>
      </c>
      <c r="X1187" s="91"/>
      <c r="Z1187" s="5"/>
      <c r="AA1187"/>
      <c r="AB1187" s="373"/>
      <c r="AD1187" s="54">
        <v>0.81805555555591003</v>
      </c>
      <c r="AK1187" s="307"/>
      <c r="AL1187" s="5">
        <v>11.1</v>
      </c>
      <c r="AM1187" s="5">
        <v>92</v>
      </c>
      <c r="AN1187" s="5">
        <v>9.9</v>
      </c>
      <c r="AO1187" s="5">
        <v>11.1</v>
      </c>
      <c r="AP1187" s="5">
        <v>0</v>
      </c>
      <c r="AQ1187" s="5">
        <v>0</v>
      </c>
      <c r="AR1187" s="5">
        <v>1030</v>
      </c>
      <c r="AS1187" s="5">
        <v>0</v>
      </c>
      <c r="AT1187" s="5">
        <v>0</v>
      </c>
      <c r="AU1187" s="5">
        <v>0</v>
      </c>
      <c r="AV1187" s="5">
        <v>2.9</v>
      </c>
      <c r="AW1187" s="5">
        <v>3.4</v>
      </c>
      <c r="AX1187">
        <v>232</v>
      </c>
      <c r="AY1187">
        <v>1088</v>
      </c>
      <c r="AZ1187">
        <v>11.3</v>
      </c>
      <c r="BA1187">
        <v>11.5</v>
      </c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1">
        <f t="shared" si="59"/>
        <v>0</v>
      </c>
      <c r="U1188" s="94">
        <f t="shared" si="62"/>
        <v>-3</v>
      </c>
      <c r="V1188" s="90" t="str">
        <f t="shared" si="61"/>
        <v/>
      </c>
      <c r="W1188" s="94" t="str">
        <f t="shared" si="60"/>
        <v/>
      </c>
      <c r="X1188" s="91"/>
      <c r="Z1188" s="5"/>
      <c r="AA1188"/>
      <c r="AB1188" s="373"/>
      <c r="AD1188" s="54">
        <v>0.81875000000035503</v>
      </c>
      <c r="AK1188" s="307"/>
      <c r="AL1188" s="5">
        <v>11.2</v>
      </c>
      <c r="AM1188" s="5">
        <v>92</v>
      </c>
      <c r="AN1188" s="5">
        <v>10</v>
      </c>
      <c r="AO1188" s="5">
        <v>11.2</v>
      </c>
      <c r="AP1188" s="5">
        <v>0</v>
      </c>
      <c r="AQ1188" s="5">
        <v>0</v>
      </c>
      <c r="AR1188" s="5">
        <v>1030.0999999999999</v>
      </c>
      <c r="AS1188" s="5">
        <v>0</v>
      </c>
      <c r="AT1188" s="5">
        <v>0</v>
      </c>
      <c r="AU1188" s="5">
        <v>0</v>
      </c>
      <c r="AV1188" s="5">
        <v>2.9</v>
      </c>
      <c r="AW1188" s="5">
        <v>3.4</v>
      </c>
      <c r="AX1188">
        <v>232</v>
      </c>
      <c r="AY1188">
        <v>1088</v>
      </c>
      <c r="AZ1188">
        <v>11.3</v>
      </c>
      <c r="BA1188">
        <v>11.5</v>
      </c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1">
        <f t="shared" si="59"/>
        <v>0</v>
      </c>
      <c r="U1189" s="94">
        <f t="shared" si="62"/>
        <v>-3</v>
      </c>
      <c r="V1189" s="90" t="str">
        <f t="shared" si="61"/>
        <v/>
      </c>
      <c r="W1189" s="94" t="str">
        <f t="shared" si="60"/>
        <v/>
      </c>
      <c r="X1189" s="91"/>
      <c r="Z1189" s="5"/>
      <c r="AA1189"/>
      <c r="AB1189" s="373"/>
      <c r="AD1189" s="54">
        <v>0.81944444444480002</v>
      </c>
      <c r="AK1189" s="307"/>
      <c r="AL1189" s="5">
        <v>11.2</v>
      </c>
      <c r="AM1189" s="5">
        <v>92</v>
      </c>
      <c r="AN1189" s="5">
        <v>10</v>
      </c>
      <c r="AO1189" s="5">
        <v>11.2</v>
      </c>
      <c r="AP1189" s="5">
        <v>0</v>
      </c>
      <c r="AQ1189" s="5">
        <v>0</v>
      </c>
      <c r="AR1189" s="5">
        <v>1030.0999999999999</v>
      </c>
      <c r="AS1189" s="5">
        <v>0</v>
      </c>
      <c r="AT1189" s="5">
        <v>0</v>
      </c>
      <c r="AU1189" s="5">
        <v>0</v>
      </c>
      <c r="AV1189" s="5">
        <v>2.9</v>
      </c>
      <c r="AW1189" s="5">
        <v>3.4</v>
      </c>
      <c r="AX1189">
        <v>232</v>
      </c>
      <c r="AY1189">
        <v>1088</v>
      </c>
      <c r="AZ1189">
        <v>11.3</v>
      </c>
      <c r="BA1189">
        <v>11.5</v>
      </c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1">
        <f t="shared" si="59"/>
        <v>0</v>
      </c>
      <c r="U1190" s="94">
        <f t="shared" si="62"/>
        <v>-3</v>
      </c>
      <c r="V1190" s="90" t="str">
        <f t="shared" si="61"/>
        <v/>
      </c>
      <c r="W1190" s="94" t="str">
        <f t="shared" si="60"/>
        <v/>
      </c>
      <c r="X1190" s="91"/>
      <c r="Z1190" s="5"/>
      <c r="AA1190"/>
      <c r="AB1190" s="373"/>
      <c r="AD1190" s="54">
        <v>0.82013888888924502</v>
      </c>
      <c r="AK1190" s="307"/>
      <c r="AL1190" s="5">
        <v>11.2</v>
      </c>
      <c r="AM1190" s="5">
        <v>92</v>
      </c>
      <c r="AN1190" s="5">
        <v>10</v>
      </c>
      <c r="AO1190" s="5">
        <v>11.2</v>
      </c>
      <c r="AP1190" s="5">
        <v>0</v>
      </c>
      <c r="AQ1190" s="5">
        <v>0</v>
      </c>
      <c r="AR1190" s="5">
        <v>1030</v>
      </c>
      <c r="AS1190" s="5">
        <v>0</v>
      </c>
      <c r="AT1190" s="5">
        <v>0</v>
      </c>
      <c r="AU1190" s="5">
        <v>0</v>
      </c>
      <c r="AV1190" s="5">
        <v>2.9</v>
      </c>
      <c r="AW1190" s="5">
        <v>3.4</v>
      </c>
      <c r="AX1190">
        <v>232</v>
      </c>
      <c r="AY1190">
        <v>1088</v>
      </c>
      <c r="AZ1190">
        <v>11.3</v>
      </c>
      <c r="BA1190">
        <v>11.5</v>
      </c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1">
        <f t="shared" si="59"/>
        <v>0</v>
      </c>
      <c r="U1191" s="94">
        <f t="shared" si="62"/>
        <v>-3</v>
      </c>
      <c r="V1191" s="90" t="str">
        <f t="shared" si="61"/>
        <v/>
      </c>
      <c r="W1191" s="94" t="str">
        <f t="shared" si="60"/>
        <v/>
      </c>
      <c r="X1191" s="91"/>
      <c r="Z1191" s="5"/>
      <c r="AA1191"/>
      <c r="AB1191" s="373"/>
      <c r="AD1191" s="54">
        <v>0.82083333333369002</v>
      </c>
      <c r="AK1191" s="307"/>
      <c r="AL1191" s="5">
        <v>11.2</v>
      </c>
      <c r="AM1191" s="5">
        <v>92</v>
      </c>
      <c r="AN1191" s="5">
        <v>10</v>
      </c>
      <c r="AO1191" s="5">
        <v>11.2</v>
      </c>
      <c r="AP1191" s="5">
        <v>0</v>
      </c>
      <c r="AQ1191" s="5">
        <v>0</v>
      </c>
      <c r="AR1191" s="5">
        <v>1030.0999999999999</v>
      </c>
      <c r="AS1191" s="5">
        <v>0</v>
      </c>
      <c r="AT1191" s="5">
        <v>0</v>
      </c>
      <c r="AU1191" s="5">
        <v>0</v>
      </c>
      <c r="AV1191" s="5">
        <v>2.9</v>
      </c>
      <c r="AW1191" s="5">
        <v>3.4</v>
      </c>
      <c r="AX1191">
        <v>232</v>
      </c>
      <c r="AY1191">
        <v>1088</v>
      </c>
      <c r="AZ1191">
        <v>11.3</v>
      </c>
      <c r="BA1191">
        <v>11.5</v>
      </c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1">
        <f t="shared" si="59"/>
        <v>0</v>
      </c>
      <c r="U1192" s="94">
        <f t="shared" si="62"/>
        <v>-3</v>
      </c>
      <c r="V1192" s="90" t="str">
        <f t="shared" si="61"/>
        <v/>
      </c>
      <c r="W1192" s="94" t="str">
        <f t="shared" si="60"/>
        <v/>
      </c>
      <c r="X1192" s="91"/>
      <c r="Z1192" s="5"/>
      <c r="AA1192"/>
      <c r="AB1192" s="373"/>
      <c r="AD1192" s="54">
        <v>0.82152777777813502</v>
      </c>
      <c r="AK1192" s="307"/>
      <c r="AL1192" s="5">
        <v>11.1</v>
      </c>
      <c r="AM1192" s="5">
        <v>92</v>
      </c>
      <c r="AN1192" s="5">
        <v>9.9</v>
      </c>
      <c r="AO1192" s="5">
        <v>11.1</v>
      </c>
      <c r="AP1192" s="5">
        <v>0</v>
      </c>
      <c r="AQ1192" s="5">
        <v>1.8</v>
      </c>
      <c r="AR1192" s="5">
        <v>1030.2</v>
      </c>
      <c r="AS1192" s="5">
        <v>0</v>
      </c>
      <c r="AT1192" s="5">
        <v>0</v>
      </c>
      <c r="AU1192" s="5">
        <v>0</v>
      </c>
      <c r="AV1192" s="5">
        <v>2.9</v>
      </c>
      <c r="AW1192" s="5">
        <v>3.4</v>
      </c>
      <c r="AX1192">
        <v>232</v>
      </c>
      <c r="AY1192">
        <v>1088</v>
      </c>
      <c r="AZ1192">
        <v>11.3</v>
      </c>
      <c r="BA1192">
        <v>11.5</v>
      </c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1">
        <f t="shared" si="59"/>
        <v>0</v>
      </c>
      <c r="U1193" s="94">
        <f t="shared" si="62"/>
        <v>-3</v>
      </c>
      <c r="V1193" s="90" t="str">
        <f t="shared" si="61"/>
        <v/>
      </c>
      <c r="W1193" s="94" t="str">
        <f t="shared" si="60"/>
        <v/>
      </c>
      <c r="X1193" s="91"/>
      <c r="Z1193" s="5"/>
      <c r="AA1193"/>
      <c r="AB1193" s="373"/>
      <c r="AD1193" s="54">
        <v>0.82222222222258001</v>
      </c>
      <c r="AK1193" s="307"/>
      <c r="AL1193" s="5">
        <v>11.1</v>
      </c>
      <c r="AM1193" s="5">
        <v>92</v>
      </c>
      <c r="AN1193" s="5">
        <v>9.9</v>
      </c>
      <c r="AO1193" s="5">
        <v>11.1</v>
      </c>
      <c r="AP1193" s="5">
        <v>0</v>
      </c>
      <c r="AQ1193" s="5">
        <v>1.8</v>
      </c>
      <c r="AR1193" s="5">
        <v>1029.9000000000001</v>
      </c>
      <c r="AS1193" s="5">
        <v>0</v>
      </c>
      <c r="AT1193" s="5">
        <v>0</v>
      </c>
      <c r="AU1193" s="5">
        <v>0</v>
      </c>
      <c r="AV1193" s="5">
        <v>2.9</v>
      </c>
      <c r="AW1193" s="5">
        <v>3.4</v>
      </c>
      <c r="AX1193">
        <v>232</v>
      </c>
      <c r="AY1193">
        <v>1088</v>
      </c>
      <c r="AZ1193">
        <v>11.3</v>
      </c>
      <c r="BA1193">
        <v>11.5</v>
      </c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1">
        <f t="shared" si="59"/>
        <v>0</v>
      </c>
      <c r="U1194" s="94">
        <f t="shared" si="62"/>
        <v>-3</v>
      </c>
      <c r="V1194" s="90" t="str">
        <f t="shared" si="61"/>
        <v/>
      </c>
      <c r="W1194" s="94" t="str">
        <f t="shared" si="60"/>
        <v/>
      </c>
      <c r="X1194" s="91"/>
      <c r="Z1194" s="5"/>
      <c r="AA1194"/>
      <c r="AB1194" s="373"/>
      <c r="AD1194" s="54">
        <v>0.82291666666702501</v>
      </c>
      <c r="AK1194" s="307"/>
      <c r="AL1194" s="5">
        <v>11.1</v>
      </c>
      <c r="AM1194" s="5">
        <v>92</v>
      </c>
      <c r="AN1194" s="5">
        <v>9.9</v>
      </c>
      <c r="AO1194" s="5">
        <v>11.1</v>
      </c>
      <c r="AP1194" s="5">
        <v>0</v>
      </c>
      <c r="AQ1194" s="5">
        <v>0</v>
      </c>
      <c r="AR1194" s="5">
        <v>1030</v>
      </c>
      <c r="AS1194" s="5">
        <v>0</v>
      </c>
      <c r="AT1194" s="5">
        <v>0</v>
      </c>
      <c r="AU1194" s="5">
        <v>0</v>
      </c>
      <c r="AV1194" s="5">
        <v>2.9</v>
      </c>
      <c r="AW1194" s="5">
        <v>3.4</v>
      </c>
      <c r="AX1194">
        <v>232</v>
      </c>
      <c r="AY1194">
        <v>1088</v>
      </c>
      <c r="AZ1194">
        <v>11.3</v>
      </c>
      <c r="BA1194">
        <v>11.5</v>
      </c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1">
        <f t="shared" si="59"/>
        <v>0</v>
      </c>
      <c r="U1195" s="94">
        <f t="shared" si="62"/>
        <v>-3</v>
      </c>
      <c r="V1195" s="90" t="str">
        <f t="shared" si="61"/>
        <v/>
      </c>
      <c r="W1195" s="94" t="str">
        <f t="shared" si="60"/>
        <v/>
      </c>
      <c r="X1195" s="91"/>
      <c r="Z1195" s="5"/>
      <c r="AA1195"/>
      <c r="AB1195" s="373"/>
      <c r="AD1195" s="54">
        <v>0.82361111111147001</v>
      </c>
      <c r="AK1195" s="307"/>
      <c r="AL1195" s="5">
        <v>11.2</v>
      </c>
      <c r="AM1195" s="5">
        <v>92</v>
      </c>
      <c r="AN1195" s="5">
        <v>10</v>
      </c>
      <c r="AO1195" s="5">
        <v>11.2</v>
      </c>
      <c r="AP1195" s="5">
        <v>0</v>
      </c>
      <c r="AQ1195" s="5">
        <v>2.2000000000000002</v>
      </c>
      <c r="AR1195" s="5">
        <v>1030.0999999999999</v>
      </c>
      <c r="AS1195" s="5">
        <v>0</v>
      </c>
      <c r="AT1195" s="5">
        <v>0</v>
      </c>
      <c r="AU1195" s="5">
        <v>0</v>
      </c>
      <c r="AV1195" s="5">
        <v>2.9</v>
      </c>
      <c r="AW1195" s="5">
        <v>3.4</v>
      </c>
      <c r="AX1195">
        <v>232</v>
      </c>
      <c r="AY1195">
        <v>1088</v>
      </c>
      <c r="AZ1195">
        <v>11.3</v>
      </c>
      <c r="BA1195">
        <v>11.5</v>
      </c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1">
        <f t="shared" si="59"/>
        <v>0</v>
      </c>
      <c r="U1196" s="94">
        <f t="shared" si="62"/>
        <v>-3</v>
      </c>
      <c r="V1196" s="90" t="str">
        <f t="shared" si="61"/>
        <v/>
      </c>
      <c r="W1196" s="94" t="str">
        <f t="shared" si="60"/>
        <v/>
      </c>
      <c r="X1196" s="91"/>
      <c r="Z1196" s="5"/>
      <c r="AA1196"/>
      <c r="AB1196" s="373"/>
      <c r="AD1196" s="54">
        <v>0.824305555555915</v>
      </c>
      <c r="AK1196" s="307"/>
      <c r="AL1196" s="5">
        <v>11.2</v>
      </c>
      <c r="AM1196" s="5">
        <v>92</v>
      </c>
      <c r="AN1196" s="5">
        <v>10</v>
      </c>
      <c r="AO1196" s="5">
        <v>11.2</v>
      </c>
      <c r="AP1196" s="5">
        <v>0</v>
      </c>
      <c r="AQ1196" s="5">
        <v>0</v>
      </c>
      <c r="AR1196" s="5">
        <v>1030.2</v>
      </c>
      <c r="AS1196" s="5">
        <v>0</v>
      </c>
      <c r="AT1196" s="5">
        <v>0</v>
      </c>
      <c r="AU1196" s="5">
        <v>0</v>
      </c>
      <c r="AV1196" s="5">
        <v>2.9</v>
      </c>
      <c r="AW1196" s="5">
        <v>3.4</v>
      </c>
      <c r="AX1196">
        <v>232</v>
      </c>
      <c r="AY1196">
        <v>1088</v>
      </c>
      <c r="AZ1196">
        <v>11.3</v>
      </c>
      <c r="BA1196">
        <v>11.5</v>
      </c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1">
        <f t="shared" si="59"/>
        <v>0</v>
      </c>
      <c r="U1197" s="94">
        <f t="shared" si="62"/>
        <v>-3</v>
      </c>
      <c r="V1197" s="90" t="str">
        <f t="shared" si="61"/>
        <v/>
      </c>
      <c r="W1197" s="94" t="str">
        <f t="shared" si="60"/>
        <v/>
      </c>
      <c r="X1197" s="91"/>
      <c r="Z1197" s="5"/>
      <c r="AA1197"/>
      <c r="AB1197" s="373"/>
      <c r="AD1197" s="54">
        <v>0.82500000000036</v>
      </c>
      <c r="AK1197" s="307"/>
      <c r="AL1197" s="5">
        <v>11.2</v>
      </c>
      <c r="AM1197" s="5">
        <v>92</v>
      </c>
      <c r="AN1197" s="5">
        <v>10</v>
      </c>
      <c r="AO1197" s="5">
        <v>11.2</v>
      </c>
      <c r="AP1197" s="5">
        <v>0</v>
      </c>
      <c r="AQ1197" s="5">
        <v>0</v>
      </c>
      <c r="AR1197" s="5">
        <v>1030.3</v>
      </c>
      <c r="AS1197" s="5">
        <v>0</v>
      </c>
      <c r="AT1197" s="5">
        <v>0</v>
      </c>
      <c r="AU1197" s="5">
        <v>0</v>
      </c>
      <c r="AV1197" s="5">
        <v>2.9</v>
      </c>
      <c r="AW1197" s="5">
        <v>3.4</v>
      </c>
      <c r="AX1197">
        <v>232</v>
      </c>
      <c r="AY1197">
        <v>1088</v>
      </c>
      <c r="AZ1197">
        <v>11.3</v>
      </c>
      <c r="BA1197">
        <v>11.5</v>
      </c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1">
        <f t="shared" si="59"/>
        <v>0</v>
      </c>
      <c r="U1198" s="94">
        <f t="shared" si="62"/>
        <v>-3</v>
      </c>
      <c r="V1198" s="90" t="str">
        <f t="shared" si="61"/>
        <v/>
      </c>
      <c r="W1198" s="94" t="str">
        <f t="shared" si="60"/>
        <v/>
      </c>
      <c r="X1198" s="91"/>
      <c r="Z1198" s="5"/>
      <c r="AA1198"/>
      <c r="AB1198" s="373"/>
      <c r="AD1198" s="54">
        <v>0.825694444444805</v>
      </c>
      <c r="AK1198" s="307"/>
      <c r="AL1198" s="5">
        <v>11.2</v>
      </c>
      <c r="AM1198" s="5">
        <v>92</v>
      </c>
      <c r="AN1198" s="5">
        <v>10</v>
      </c>
      <c r="AO1198" s="5">
        <v>11.2</v>
      </c>
      <c r="AP1198" s="5">
        <v>0</v>
      </c>
      <c r="AQ1198" s="5">
        <v>1.8</v>
      </c>
      <c r="AR1198" s="5">
        <v>1030.2</v>
      </c>
      <c r="AS1198" s="5">
        <v>0</v>
      </c>
      <c r="AT1198" s="5">
        <v>0</v>
      </c>
      <c r="AU1198" s="5">
        <v>0</v>
      </c>
      <c r="AV1198" s="5">
        <v>2.9</v>
      </c>
      <c r="AW1198" s="5">
        <v>3.4</v>
      </c>
      <c r="AX1198">
        <v>232</v>
      </c>
      <c r="AY1198">
        <v>1088</v>
      </c>
      <c r="AZ1198">
        <v>11.3</v>
      </c>
      <c r="BA1198">
        <v>11.5</v>
      </c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1">
        <f t="shared" si="59"/>
        <v>0</v>
      </c>
      <c r="U1199" s="94">
        <f t="shared" si="62"/>
        <v>-3</v>
      </c>
      <c r="V1199" s="90" t="str">
        <f t="shared" si="61"/>
        <v/>
      </c>
      <c r="W1199" s="94" t="str">
        <f t="shared" si="60"/>
        <v/>
      </c>
      <c r="X1199" s="91"/>
      <c r="Z1199" s="5"/>
      <c r="AA1199"/>
      <c r="AB1199" s="373"/>
      <c r="AD1199" s="54">
        <v>0.82638888888925</v>
      </c>
      <c r="AK1199" s="307"/>
      <c r="AL1199" s="5">
        <v>11.2</v>
      </c>
      <c r="AM1199" s="5">
        <v>92</v>
      </c>
      <c r="AN1199" s="5">
        <v>10</v>
      </c>
      <c r="AO1199" s="5">
        <v>11.2</v>
      </c>
      <c r="AP1199" s="5">
        <v>0</v>
      </c>
      <c r="AQ1199" s="5">
        <v>2.5</v>
      </c>
      <c r="AR1199" s="5">
        <v>1030.2</v>
      </c>
      <c r="AS1199" s="5">
        <v>0</v>
      </c>
      <c r="AT1199" s="5">
        <v>0</v>
      </c>
      <c r="AU1199" s="5">
        <v>0</v>
      </c>
      <c r="AV1199" s="5">
        <v>2.9</v>
      </c>
      <c r="AW1199" s="5">
        <v>3.4</v>
      </c>
      <c r="AX1199">
        <v>232</v>
      </c>
      <c r="AY1199">
        <v>1088</v>
      </c>
      <c r="AZ1199">
        <v>11.3</v>
      </c>
      <c r="BA1199">
        <v>11.5</v>
      </c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1">
        <f t="shared" si="59"/>
        <v>0</v>
      </c>
      <c r="U1200" s="94">
        <f t="shared" si="62"/>
        <v>-3</v>
      </c>
      <c r="V1200" s="90"/>
      <c r="W1200" s="94" t="str">
        <f t="shared" si="60"/>
        <v/>
      </c>
      <c r="X1200" s="91"/>
      <c r="Z1200" s="5"/>
      <c r="AA1200"/>
      <c r="AB1200" s="373"/>
      <c r="AD1200" s="54">
        <v>0.82708333333369499</v>
      </c>
      <c r="AK1200" s="307"/>
      <c r="AL1200" s="5">
        <v>11.2</v>
      </c>
      <c r="AM1200" s="5">
        <v>92</v>
      </c>
      <c r="AN1200" s="5">
        <v>10</v>
      </c>
      <c r="AO1200" s="5">
        <v>11.2</v>
      </c>
      <c r="AP1200" s="5">
        <v>0</v>
      </c>
      <c r="AQ1200" s="5">
        <v>2.2000000000000002</v>
      </c>
      <c r="AR1200" s="5">
        <v>1030.2</v>
      </c>
      <c r="AS1200" s="5">
        <v>0</v>
      </c>
      <c r="AT1200" s="5">
        <v>0</v>
      </c>
      <c r="AU1200" s="5">
        <v>0</v>
      </c>
      <c r="AV1200" s="5">
        <v>2.9</v>
      </c>
      <c r="AW1200" s="5">
        <v>3.4</v>
      </c>
      <c r="AX1200">
        <v>232</v>
      </c>
      <c r="AY1200">
        <v>1088</v>
      </c>
      <c r="AZ1200">
        <v>11.3</v>
      </c>
      <c r="BA1200">
        <v>11.5</v>
      </c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1">
        <f t="shared" si="59"/>
        <v>0</v>
      </c>
      <c r="U1201" s="94">
        <f t="shared" si="62"/>
        <v>-3</v>
      </c>
      <c r="V1201" s="90" t="str">
        <f t="shared" si="61"/>
        <v/>
      </c>
      <c r="W1201" s="94" t="str">
        <f t="shared" si="60"/>
        <v/>
      </c>
      <c r="X1201" s="91"/>
      <c r="Z1201" s="5"/>
      <c r="AA1201"/>
      <c r="AB1201" s="373"/>
      <c r="AD1201" s="54">
        <v>0.82777777777813999</v>
      </c>
      <c r="AK1201" s="307"/>
      <c r="AL1201" s="5">
        <v>11.2</v>
      </c>
      <c r="AM1201" s="5">
        <v>92</v>
      </c>
      <c r="AN1201" s="5">
        <v>10</v>
      </c>
      <c r="AO1201" s="5">
        <v>11.2</v>
      </c>
      <c r="AP1201" s="5">
        <v>0</v>
      </c>
      <c r="AQ1201" s="5">
        <v>0</v>
      </c>
      <c r="AR1201" s="5">
        <v>1030.3</v>
      </c>
      <c r="AS1201" s="5">
        <v>0</v>
      </c>
      <c r="AT1201" s="5">
        <v>0</v>
      </c>
      <c r="AU1201" s="5">
        <v>0</v>
      </c>
      <c r="AV1201" s="5">
        <v>2.9</v>
      </c>
      <c r="AW1201" s="5">
        <v>3.4</v>
      </c>
      <c r="AX1201">
        <v>232</v>
      </c>
      <c r="AY1201">
        <v>1088</v>
      </c>
      <c r="AZ1201">
        <v>11.3</v>
      </c>
      <c r="BA1201">
        <v>11.5</v>
      </c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1">
        <f t="shared" ref="T1202:T1265" si="63">MAX($P1202,$Q1202)</f>
        <v>0</v>
      </c>
      <c r="U1202" s="94">
        <f t="shared" si="62"/>
        <v>-3</v>
      </c>
      <c r="V1202" s="90" t="str">
        <f t="shared" si="61"/>
        <v/>
      </c>
      <c r="W1202" s="94" t="str">
        <f t="shared" ref="W1202:W1265" si="64">IF($T1202&gt;$B1202+2,1,"")</f>
        <v/>
      </c>
      <c r="X1202" s="91"/>
      <c r="Z1202" s="5"/>
      <c r="AA1202"/>
      <c r="AB1202" s="373"/>
      <c r="AD1202" s="54">
        <v>0.82847222222258499</v>
      </c>
      <c r="AK1202" s="307"/>
      <c r="AL1202" s="5">
        <v>11.2</v>
      </c>
      <c r="AM1202" s="5">
        <v>92</v>
      </c>
      <c r="AN1202" s="5">
        <v>10</v>
      </c>
      <c r="AO1202" s="5">
        <v>11.2</v>
      </c>
      <c r="AP1202" s="5">
        <v>0</v>
      </c>
      <c r="AQ1202" s="5">
        <v>0</v>
      </c>
      <c r="AR1202" s="5">
        <v>1030.3</v>
      </c>
      <c r="AS1202" s="5">
        <v>0</v>
      </c>
      <c r="AT1202" s="5">
        <v>0</v>
      </c>
      <c r="AU1202" s="5">
        <v>0</v>
      </c>
      <c r="AV1202" s="5">
        <v>2.9</v>
      </c>
      <c r="AW1202" s="5">
        <v>3.4</v>
      </c>
      <c r="AX1202">
        <v>232</v>
      </c>
      <c r="AY1202">
        <v>1088</v>
      </c>
      <c r="AZ1202">
        <v>11.3</v>
      </c>
      <c r="BA1202">
        <v>11.5</v>
      </c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1">
        <f t="shared" si="63"/>
        <v>0</v>
      </c>
      <c r="U1203" s="94">
        <f t="shared" si="62"/>
        <v>-3</v>
      </c>
      <c r="V1203" s="90" t="str">
        <f t="shared" si="61"/>
        <v/>
      </c>
      <c r="W1203" s="94" t="str">
        <f t="shared" si="64"/>
        <v/>
      </c>
      <c r="X1203" s="91"/>
      <c r="Z1203" s="5"/>
      <c r="AA1203"/>
      <c r="AB1203" s="373"/>
      <c r="AD1203" s="54">
        <v>0.82916666666702998</v>
      </c>
      <c r="AK1203" s="307"/>
      <c r="AL1203" s="5">
        <v>11.2</v>
      </c>
      <c r="AM1203" s="5">
        <v>92</v>
      </c>
      <c r="AN1203" s="5">
        <v>10</v>
      </c>
      <c r="AO1203" s="5">
        <v>11.2</v>
      </c>
      <c r="AP1203" s="5">
        <v>0</v>
      </c>
      <c r="AQ1203" s="5">
        <v>0</v>
      </c>
      <c r="AR1203" s="5">
        <v>1030.3</v>
      </c>
      <c r="AS1203" s="5">
        <v>0</v>
      </c>
      <c r="AT1203" s="5">
        <v>0</v>
      </c>
      <c r="AU1203" s="5">
        <v>0</v>
      </c>
      <c r="AV1203" s="5">
        <v>2.9</v>
      </c>
      <c r="AW1203" s="5">
        <v>3.4</v>
      </c>
      <c r="AX1203">
        <v>232</v>
      </c>
      <c r="AY1203">
        <v>1088</v>
      </c>
      <c r="AZ1203">
        <v>11.3</v>
      </c>
      <c r="BA1203">
        <v>11.5</v>
      </c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1">
        <f t="shared" si="63"/>
        <v>0</v>
      </c>
      <c r="U1204" s="94">
        <f t="shared" si="62"/>
        <v>-3</v>
      </c>
      <c r="V1204" s="90" t="str">
        <f t="shared" si="61"/>
        <v/>
      </c>
      <c r="W1204" s="94" t="str">
        <f t="shared" si="64"/>
        <v/>
      </c>
      <c r="X1204" s="91"/>
      <c r="Z1204" s="5"/>
      <c r="AA1204"/>
      <c r="AB1204" s="373"/>
      <c r="AD1204" s="54">
        <v>0.82986111111147498</v>
      </c>
      <c r="AK1204" s="307"/>
      <c r="AL1204" s="5">
        <v>11.2</v>
      </c>
      <c r="AM1204" s="5">
        <v>92</v>
      </c>
      <c r="AN1204" s="5">
        <v>10</v>
      </c>
      <c r="AO1204" s="5">
        <v>11.2</v>
      </c>
      <c r="AP1204" s="5">
        <v>0</v>
      </c>
      <c r="AQ1204" s="5">
        <v>0</v>
      </c>
      <c r="AR1204" s="5">
        <v>1030.3</v>
      </c>
      <c r="AS1204" s="5">
        <v>0</v>
      </c>
      <c r="AT1204" s="5">
        <v>0</v>
      </c>
      <c r="AU1204" s="5">
        <v>0</v>
      </c>
      <c r="AV1204" s="5">
        <v>2.9</v>
      </c>
      <c r="AW1204" s="5">
        <v>3.4</v>
      </c>
      <c r="AX1204">
        <v>232</v>
      </c>
      <c r="AY1204">
        <v>1088</v>
      </c>
      <c r="AZ1204">
        <v>11.3</v>
      </c>
      <c r="BA1204">
        <v>11.5</v>
      </c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1">
        <f t="shared" si="63"/>
        <v>0</v>
      </c>
      <c r="U1205" s="94">
        <f t="shared" si="62"/>
        <v>-3</v>
      </c>
      <c r="V1205" s="90" t="str">
        <f t="shared" si="61"/>
        <v/>
      </c>
      <c r="W1205" s="94" t="str">
        <f t="shared" si="64"/>
        <v/>
      </c>
      <c r="X1205" s="91"/>
      <c r="Z1205" s="5"/>
      <c r="AA1205"/>
      <c r="AB1205" s="373"/>
      <c r="AD1205" s="54">
        <v>0.83055555555591998</v>
      </c>
      <c r="AK1205" s="307"/>
      <c r="AL1205" s="5">
        <v>11.2</v>
      </c>
      <c r="AM1205" s="5">
        <v>92</v>
      </c>
      <c r="AN1205" s="5">
        <v>10</v>
      </c>
      <c r="AO1205" s="5">
        <v>11.2</v>
      </c>
      <c r="AP1205" s="5">
        <v>0</v>
      </c>
      <c r="AQ1205" s="5">
        <v>0</v>
      </c>
      <c r="AR1205" s="5">
        <v>1030.4000000000001</v>
      </c>
      <c r="AS1205" s="5">
        <v>0</v>
      </c>
      <c r="AT1205" s="5">
        <v>0</v>
      </c>
      <c r="AU1205" s="5">
        <v>0</v>
      </c>
      <c r="AV1205" s="5">
        <v>2.9</v>
      </c>
      <c r="AW1205" s="5">
        <v>3.4</v>
      </c>
      <c r="AX1205">
        <v>232</v>
      </c>
      <c r="AY1205">
        <v>1088</v>
      </c>
      <c r="AZ1205">
        <v>11.3</v>
      </c>
      <c r="BA1205">
        <v>11.5</v>
      </c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1">
        <f t="shared" si="63"/>
        <v>0</v>
      </c>
      <c r="U1206" s="94">
        <f t="shared" si="62"/>
        <v>-3</v>
      </c>
      <c r="V1206" s="90" t="str">
        <f t="shared" si="61"/>
        <v/>
      </c>
      <c r="W1206" s="94" t="str">
        <f t="shared" si="64"/>
        <v/>
      </c>
      <c r="X1206" s="91"/>
      <c r="Z1206" s="5"/>
      <c r="AA1206"/>
      <c r="AB1206" s="373"/>
      <c r="AD1206" s="54">
        <v>0.83125000000036497</v>
      </c>
      <c r="AK1206" s="307"/>
      <c r="AL1206" s="5">
        <v>11.2</v>
      </c>
      <c r="AM1206" s="5">
        <v>92</v>
      </c>
      <c r="AN1206" s="5">
        <v>10</v>
      </c>
      <c r="AO1206" s="5">
        <v>11.2</v>
      </c>
      <c r="AP1206" s="5">
        <v>1.8</v>
      </c>
      <c r="AQ1206" s="5">
        <v>1.8</v>
      </c>
      <c r="AR1206" s="5">
        <v>1030.3</v>
      </c>
      <c r="AS1206" s="5">
        <v>0</v>
      </c>
      <c r="AT1206" s="5">
        <v>0</v>
      </c>
      <c r="AU1206" s="5">
        <v>0</v>
      </c>
      <c r="AV1206" s="5">
        <v>2.9</v>
      </c>
      <c r="AW1206" s="5">
        <v>3.4</v>
      </c>
      <c r="AX1206">
        <v>232</v>
      </c>
      <c r="AY1206">
        <v>1088</v>
      </c>
      <c r="AZ1206">
        <v>11.3</v>
      </c>
      <c r="BA1206">
        <v>11.5</v>
      </c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1">
        <f t="shared" si="63"/>
        <v>0</v>
      </c>
      <c r="U1207" s="94">
        <f t="shared" si="62"/>
        <v>-3</v>
      </c>
      <c r="V1207" s="90" t="str">
        <f t="shared" si="61"/>
        <v/>
      </c>
      <c r="W1207" s="94" t="str">
        <f t="shared" si="64"/>
        <v/>
      </c>
      <c r="X1207" s="91"/>
      <c r="Z1207" s="5"/>
      <c r="AA1207"/>
      <c r="AB1207" s="373"/>
      <c r="AD1207" s="54">
        <v>0.83194444444480997</v>
      </c>
      <c r="AK1207" s="307"/>
      <c r="AL1207" s="5">
        <v>11.3</v>
      </c>
      <c r="AM1207" s="5">
        <v>92</v>
      </c>
      <c r="AN1207" s="5">
        <v>10.1</v>
      </c>
      <c r="AO1207" s="5">
        <v>11.3</v>
      </c>
      <c r="AP1207" s="5">
        <v>0</v>
      </c>
      <c r="AQ1207" s="5">
        <v>0</v>
      </c>
      <c r="AR1207" s="5">
        <v>1030.5</v>
      </c>
      <c r="AS1207" s="5">
        <v>0</v>
      </c>
      <c r="AT1207" s="5">
        <v>0</v>
      </c>
      <c r="AU1207" s="5">
        <v>0</v>
      </c>
      <c r="AV1207" s="5">
        <v>2.9</v>
      </c>
      <c r="AW1207" s="5">
        <v>3.4</v>
      </c>
      <c r="AX1207">
        <v>232</v>
      </c>
      <c r="AY1207">
        <v>1088</v>
      </c>
      <c r="AZ1207">
        <v>11.3</v>
      </c>
      <c r="BA1207">
        <v>11.5</v>
      </c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1">
        <f t="shared" si="63"/>
        <v>0</v>
      </c>
      <c r="U1208" s="94">
        <f t="shared" si="62"/>
        <v>-3</v>
      </c>
      <c r="V1208" s="90" t="str">
        <f t="shared" si="61"/>
        <v/>
      </c>
      <c r="W1208" s="94" t="str">
        <f t="shared" si="64"/>
        <v/>
      </c>
      <c r="X1208" s="91"/>
      <c r="Z1208" s="5"/>
      <c r="AA1208"/>
      <c r="AB1208" s="373"/>
      <c r="AD1208" s="54">
        <v>0.83263888888925497</v>
      </c>
      <c r="AK1208" s="307"/>
      <c r="AL1208" s="5">
        <v>11.2</v>
      </c>
      <c r="AM1208" s="5">
        <v>92</v>
      </c>
      <c r="AN1208" s="5">
        <v>10</v>
      </c>
      <c r="AO1208" s="5">
        <v>11.2</v>
      </c>
      <c r="AP1208" s="5">
        <v>0</v>
      </c>
      <c r="AQ1208" s="5">
        <v>0</v>
      </c>
      <c r="AR1208" s="5">
        <v>1030.5</v>
      </c>
      <c r="AS1208" s="5">
        <v>0</v>
      </c>
      <c r="AT1208" s="5">
        <v>0</v>
      </c>
      <c r="AU1208" s="5">
        <v>0</v>
      </c>
      <c r="AV1208" s="5">
        <v>2.9</v>
      </c>
      <c r="AW1208" s="5">
        <v>3.4</v>
      </c>
      <c r="AX1208">
        <v>232</v>
      </c>
      <c r="AY1208">
        <v>1088</v>
      </c>
      <c r="AZ1208">
        <v>11.3</v>
      </c>
      <c r="BA1208">
        <v>11.5</v>
      </c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1">
        <f t="shared" si="63"/>
        <v>0</v>
      </c>
      <c r="U1209" s="94">
        <f t="shared" si="62"/>
        <v>-3</v>
      </c>
      <c r="V1209" s="90" t="str">
        <f t="shared" si="61"/>
        <v/>
      </c>
      <c r="W1209" s="94" t="str">
        <f t="shared" si="64"/>
        <v/>
      </c>
      <c r="X1209" s="91"/>
      <c r="Z1209" s="5"/>
      <c r="AA1209"/>
      <c r="AB1209" s="373"/>
      <c r="AD1209" s="54">
        <v>0.83333333333369997</v>
      </c>
      <c r="AK1209" s="307"/>
      <c r="AL1209" s="5">
        <v>11.2</v>
      </c>
      <c r="AM1209" s="5">
        <v>92</v>
      </c>
      <c r="AN1209" s="5">
        <v>10</v>
      </c>
      <c r="AO1209" s="5">
        <v>11.2</v>
      </c>
      <c r="AP1209" s="5">
        <v>0</v>
      </c>
      <c r="AQ1209" s="5">
        <v>0</v>
      </c>
      <c r="AR1209" s="5">
        <v>1030.5</v>
      </c>
      <c r="AS1209" s="5">
        <v>0</v>
      </c>
      <c r="AT1209" s="5">
        <v>0</v>
      </c>
      <c r="AU1209" s="5">
        <v>0</v>
      </c>
      <c r="AV1209" s="5">
        <v>2.9</v>
      </c>
      <c r="AW1209" s="5">
        <v>3.4</v>
      </c>
      <c r="AX1209">
        <v>232</v>
      </c>
      <c r="AY1209">
        <v>1088</v>
      </c>
      <c r="AZ1209">
        <v>11.3</v>
      </c>
      <c r="BA1209">
        <v>11.5</v>
      </c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1">
        <f t="shared" si="63"/>
        <v>0</v>
      </c>
      <c r="U1210" s="94">
        <f t="shared" si="62"/>
        <v>-3</v>
      </c>
      <c r="V1210" s="90" t="str">
        <f t="shared" si="61"/>
        <v/>
      </c>
      <c r="W1210" s="94" t="str">
        <f t="shared" si="64"/>
        <v/>
      </c>
      <c r="X1210" s="91"/>
      <c r="Z1210" s="5"/>
      <c r="AA1210"/>
      <c r="AB1210" s="373"/>
      <c r="AD1210" s="54">
        <v>0.83402777777814496</v>
      </c>
      <c r="AK1210" s="307"/>
      <c r="AL1210" s="5">
        <v>11.2</v>
      </c>
      <c r="AM1210" s="5">
        <v>92</v>
      </c>
      <c r="AN1210" s="5">
        <v>10</v>
      </c>
      <c r="AO1210" s="5">
        <v>11.2</v>
      </c>
      <c r="AP1210" s="5">
        <v>0</v>
      </c>
      <c r="AQ1210" s="5">
        <v>0</v>
      </c>
      <c r="AR1210" s="5">
        <v>1030.4000000000001</v>
      </c>
      <c r="AS1210" s="5">
        <v>0</v>
      </c>
      <c r="AT1210" s="5">
        <v>0</v>
      </c>
      <c r="AU1210" s="5">
        <v>0</v>
      </c>
      <c r="AV1210" s="5">
        <v>2.9</v>
      </c>
      <c r="AW1210" s="5">
        <v>3.4</v>
      </c>
      <c r="AX1210">
        <v>232</v>
      </c>
      <c r="AY1210">
        <v>1088</v>
      </c>
      <c r="AZ1210">
        <v>11.3</v>
      </c>
      <c r="BA1210">
        <v>11.5</v>
      </c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1">
        <f t="shared" si="63"/>
        <v>0</v>
      </c>
      <c r="U1211" s="94">
        <f t="shared" si="62"/>
        <v>-3</v>
      </c>
      <c r="V1211" s="90" t="str">
        <f t="shared" si="61"/>
        <v/>
      </c>
      <c r="W1211" s="94" t="str">
        <f t="shared" si="64"/>
        <v/>
      </c>
      <c r="X1211" s="91"/>
      <c r="Z1211" s="5"/>
      <c r="AA1211"/>
      <c r="AB1211" s="373"/>
      <c r="AD1211" s="54">
        <v>0.83472222222258996</v>
      </c>
      <c r="AK1211" s="307"/>
      <c r="AL1211" s="5">
        <v>11.2</v>
      </c>
      <c r="AM1211" s="5">
        <v>92</v>
      </c>
      <c r="AN1211" s="5">
        <v>10</v>
      </c>
      <c r="AO1211" s="5">
        <v>11.2</v>
      </c>
      <c r="AP1211" s="5">
        <v>0</v>
      </c>
      <c r="AQ1211" s="5">
        <v>0</v>
      </c>
      <c r="AR1211" s="5">
        <v>1030.4000000000001</v>
      </c>
      <c r="AS1211" s="5">
        <v>0</v>
      </c>
      <c r="AT1211" s="5">
        <v>0</v>
      </c>
      <c r="AU1211" s="5">
        <v>0</v>
      </c>
      <c r="AV1211" s="5">
        <v>2.9</v>
      </c>
      <c r="AW1211" s="5">
        <v>3.4</v>
      </c>
      <c r="AX1211">
        <v>232</v>
      </c>
      <c r="AY1211">
        <v>1088</v>
      </c>
      <c r="AZ1211">
        <v>11.3</v>
      </c>
      <c r="BA1211">
        <v>11.5</v>
      </c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1">
        <f t="shared" si="63"/>
        <v>0</v>
      </c>
      <c r="U1212" s="94">
        <f t="shared" si="62"/>
        <v>-3</v>
      </c>
      <c r="V1212" s="90" t="str">
        <f t="shared" si="61"/>
        <v/>
      </c>
      <c r="W1212" s="94" t="str">
        <f t="shared" si="64"/>
        <v/>
      </c>
      <c r="X1212" s="91"/>
      <c r="Z1212" s="5"/>
      <c r="AA1212"/>
      <c r="AB1212" s="373"/>
      <c r="AD1212" s="54">
        <v>0.83541666666703496</v>
      </c>
      <c r="AK1212" s="307"/>
      <c r="AL1212" s="5">
        <v>11.2</v>
      </c>
      <c r="AM1212" s="5">
        <v>92</v>
      </c>
      <c r="AN1212" s="5">
        <v>10</v>
      </c>
      <c r="AO1212" s="5">
        <v>11.2</v>
      </c>
      <c r="AP1212" s="5">
        <v>0</v>
      </c>
      <c r="AQ1212" s="5">
        <v>0</v>
      </c>
      <c r="AR1212" s="5">
        <v>1030.5</v>
      </c>
      <c r="AS1212" s="5">
        <v>0</v>
      </c>
      <c r="AT1212" s="5">
        <v>0</v>
      </c>
      <c r="AU1212" s="5">
        <v>0</v>
      </c>
      <c r="AV1212" s="5">
        <v>2.9</v>
      </c>
      <c r="AW1212" s="5">
        <v>3.4</v>
      </c>
      <c r="AX1212">
        <v>232</v>
      </c>
      <c r="AY1212">
        <v>1088</v>
      </c>
      <c r="AZ1212">
        <v>11.3</v>
      </c>
      <c r="BA1212">
        <v>11.5</v>
      </c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1">
        <f t="shared" si="63"/>
        <v>0</v>
      </c>
      <c r="U1213" s="94">
        <f t="shared" si="62"/>
        <v>-3</v>
      </c>
      <c r="V1213" s="90" t="str">
        <f t="shared" si="61"/>
        <v/>
      </c>
      <c r="W1213" s="94" t="str">
        <f t="shared" si="64"/>
        <v/>
      </c>
      <c r="X1213" s="91"/>
      <c r="Z1213" s="5"/>
      <c r="AA1213"/>
      <c r="AB1213" s="373"/>
      <c r="AD1213" s="54">
        <v>0.83611111111147995</v>
      </c>
      <c r="AK1213" s="307"/>
      <c r="AL1213" s="5">
        <v>11.2</v>
      </c>
      <c r="AM1213" s="5">
        <v>92</v>
      </c>
      <c r="AN1213" s="5">
        <v>10</v>
      </c>
      <c r="AO1213" s="5">
        <v>11.2</v>
      </c>
      <c r="AP1213" s="5">
        <v>0</v>
      </c>
      <c r="AQ1213" s="5">
        <v>0</v>
      </c>
      <c r="AR1213" s="5">
        <v>1030.5</v>
      </c>
      <c r="AS1213" s="5">
        <v>0</v>
      </c>
      <c r="AT1213" s="5">
        <v>0</v>
      </c>
      <c r="AU1213" s="5">
        <v>0</v>
      </c>
      <c r="AV1213" s="5">
        <v>2.9</v>
      </c>
      <c r="AW1213" s="5">
        <v>3.4</v>
      </c>
      <c r="AX1213">
        <v>232</v>
      </c>
      <c r="AY1213">
        <v>1088</v>
      </c>
      <c r="AZ1213">
        <v>11.3</v>
      </c>
      <c r="BA1213">
        <v>11.5</v>
      </c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1">
        <f t="shared" si="63"/>
        <v>0</v>
      </c>
      <c r="U1214" s="94">
        <f t="shared" si="62"/>
        <v>-3</v>
      </c>
      <c r="V1214" s="90" t="str">
        <f t="shared" si="61"/>
        <v/>
      </c>
      <c r="W1214" s="94" t="str">
        <f t="shared" si="64"/>
        <v/>
      </c>
      <c r="X1214" s="91"/>
      <c r="Z1214" s="5"/>
      <c r="AA1214"/>
      <c r="AB1214" s="373"/>
      <c r="AD1214" s="54">
        <v>0.83680555555592495</v>
      </c>
      <c r="AK1214" s="307"/>
      <c r="AL1214" s="5">
        <v>11.2</v>
      </c>
      <c r="AM1214" s="5">
        <v>92</v>
      </c>
      <c r="AN1214" s="5">
        <v>10</v>
      </c>
      <c r="AO1214" s="5">
        <v>11.2</v>
      </c>
      <c r="AP1214" s="5">
        <v>0</v>
      </c>
      <c r="AQ1214" s="5">
        <v>0</v>
      </c>
      <c r="AR1214" s="5">
        <v>1030.4000000000001</v>
      </c>
      <c r="AS1214" s="5">
        <v>0</v>
      </c>
      <c r="AT1214" s="5">
        <v>0</v>
      </c>
      <c r="AU1214" s="5">
        <v>0</v>
      </c>
      <c r="AV1214" s="5">
        <v>2.9</v>
      </c>
      <c r="AW1214" s="5">
        <v>3.4</v>
      </c>
      <c r="AX1214">
        <v>232</v>
      </c>
      <c r="AY1214">
        <v>1088</v>
      </c>
      <c r="AZ1214">
        <v>11.3</v>
      </c>
      <c r="BA1214">
        <v>11.5</v>
      </c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1">
        <f t="shared" si="63"/>
        <v>0</v>
      </c>
      <c r="U1215" s="94">
        <f t="shared" si="62"/>
        <v>-3</v>
      </c>
      <c r="V1215" s="90" t="str">
        <f t="shared" si="61"/>
        <v/>
      </c>
      <c r="W1215" s="94" t="str">
        <f t="shared" si="64"/>
        <v/>
      </c>
      <c r="X1215" s="91"/>
      <c r="Z1215" s="5"/>
      <c r="AA1215"/>
      <c r="AB1215" s="373"/>
      <c r="AD1215" s="54">
        <v>0.83750000000036995</v>
      </c>
      <c r="AK1215" s="307"/>
      <c r="AL1215" s="5">
        <v>11.2</v>
      </c>
      <c r="AM1215" s="5">
        <v>92</v>
      </c>
      <c r="AN1215" s="5">
        <v>10</v>
      </c>
      <c r="AO1215" s="5">
        <v>11.2</v>
      </c>
      <c r="AP1215" s="5">
        <v>0</v>
      </c>
      <c r="AQ1215" s="5">
        <v>0</v>
      </c>
      <c r="AR1215" s="5">
        <v>1030.5999999999999</v>
      </c>
      <c r="AS1215" s="5">
        <v>0</v>
      </c>
      <c r="AT1215" s="5">
        <v>0</v>
      </c>
      <c r="AU1215" s="5">
        <v>0</v>
      </c>
      <c r="AV1215" s="5">
        <v>2.9</v>
      </c>
      <c r="AW1215" s="5">
        <v>3.4</v>
      </c>
      <c r="AX1215">
        <v>232</v>
      </c>
      <c r="AY1215">
        <v>1088</v>
      </c>
      <c r="AZ1215">
        <v>11.3</v>
      </c>
      <c r="BA1215">
        <v>11.5</v>
      </c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1">
        <f t="shared" si="63"/>
        <v>0</v>
      </c>
      <c r="U1216" s="94">
        <f t="shared" si="62"/>
        <v>-3</v>
      </c>
      <c r="V1216" s="90" t="str">
        <f t="shared" si="61"/>
        <v/>
      </c>
      <c r="W1216" s="94" t="str">
        <f t="shared" si="64"/>
        <v/>
      </c>
      <c r="X1216" s="91"/>
      <c r="Z1216" s="5"/>
      <c r="AA1216"/>
      <c r="AB1216" s="373"/>
      <c r="AD1216" s="54">
        <v>0.83819444444481495</v>
      </c>
      <c r="AK1216" s="307"/>
      <c r="AL1216" s="5">
        <v>11.2</v>
      </c>
      <c r="AM1216" s="5">
        <v>92</v>
      </c>
      <c r="AN1216" s="5">
        <v>10</v>
      </c>
      <c r="AO1216" s="5">
        <v>11.2</v>
      </c>
      <c r="AP1216" s="5">
        <v>0</v>
      </c>
      <c r="AQ1216" s="5">
        <v>1.8</v>
      </c>
      <c r="AR1216" s="5">
        <v>1030.5</v>
      </c>
      <c r="AS1216" s="5">
        <v>0</v>
      </c>
      <c r="AT1216" s="5">
        <v>0</v>
      </c>
      <c r="AU1216" s="5">
        <v>0</v>
      </c>
      <c r="AV1216" s="5">
        <v>2.9</v>
      </c>
      <c r="AW1216" s="5">
        <v>3.4</v>
      </c>
      <c r="AX1216">
        <v>232</v>
      </c>
      <c r="AY1216">
        <v>1088</v>
      </c>
      <c r="AZ1216">
        <v>11.3</v>
      </c>
      <c r="BA1216">
        <v>11.5</v>
      </c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1">
        <f t="shared" si="63"/>
        <v>0</v>
      </c>
      <c r="U1217" s="94">
        <f t="shared" si="62"/>
        <v>-3</v>
      </c>
      <c r="V1217" s="90" t="str">
        <f t="shared" si="61"/>
        <v/>
      </c>
      <c r="W1217" s="94" t="str">
        <f t="shared" si="64"/>
        <v/>
      </c>
      <c r="X1217" s="91"/>
      <c r="Z1217" s="5"/>
      <c r="AA1217"/>
      <c r="AB1217" s="373"/>
      <c r="AD1217" s="54">
        <v>0.83888888888926005</v>
      </c>
      <c r="AK1217" s="307"/>
      <c r="AL1217" s="5">
        <v>11.2</v>
      </c>
      <c r="AM1217" s="5">
        <v>92</v>
      </c>
      <c r="AN1217" s="5">
        <v>10</v>
      </c>
      <c r="AO1217" s="5">
        <v>11.2</v>
      </c>
      <c r="AP1217" s="5">
        <v>0</v>
      </c>
      <c r="AQ1217" s="5">
        <v>0</v>
      </c>
      <c r="AR1217" s="5">
        <v>1030.4000000000001</v>
      </c>
      <c r="AS1217" s="5">
        <v>0</v>
      </c>
      <c r="AT1217" s="5">
        <v>0</v>
      </c>
      <c r="AU1217" s="5">
        <v>0</v>
      </c>
      <c r="AV1217" s="5">
        <v>2.9</v>
      </c>
      <c r="AW1217" s="5">
        <v>3.4</v>
      </c>
      <c r="AX1217">
        <v>232</v>
      </c>
      <c r="AY1217">
        <v>1088</v>
      </c>
      <c r="AZ1217">
        <v>11.3</v>
      </c>
      <c r="BA1217">
        <v>11.5</v>
      </c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1">
        <f t="shared" si="63"/>
        <v>0</v>
      </c>
      <c r="U1218" s="94">
        <f t="shared" si="62"/>
        <v>-3</v>
      </c>
      <c r="V1218" s="90" t="str">
        <f t="shared" si="61"/>
        <v/>
      </c>
      <c r="W1218" s="94" t="str">
        <f t="shared" si="64"/>
        <v/>
      </c>
      <c r="X1218" s="91"/>
      <c r="Z1218" s="5"/>
      <c r="AA1218"/>
      <c r="AB1218" s="373"/>
      <c r="AD1218" s="54">
        <v>0.83958333333370505</v>
      </c>
      <c r="AK1218" s="307"/>
      <c r="AL1218" s="5">
        <v>11.2</v>
      </c>
      <c r="AM1218" s="5">
        <v>92</v>
      </c>
      <c r="AN1218" s="5">
        <v>10</v>
      </c>
      <c r="AO1218" s="5">
        <v>11.2</v>
      </c>
      <c r="AP1218" s="5">
        <v>0</v>
      </c>
      <c r="AQ1218" s="5">
        <v>2.2000000000000002</v>
      </c>
      <c r="AR1218" s="5">
        <v>1030.4000000000001</v>
      </c>
      <c r="AS1218" s="5">
        <v>0</v>
      </c>
      <c r="AT1218" s="5">
        <v>0</v>
      </c>
      <c r="AU1218" s="5">
        <v>0</v>
      </c>
      <c r="AV1218" s="5">
        <v>2.9</v>
      </c>
      <c r="AW1218" s="5">
        <v>3.4</v>
      </c>
      <c r="AX1218">
        <v>232</v>
      </c>
      <c r="AY1218">
        <v>1088</v>
      </c>
      <c r="AZ1218">
        <v>11.3</v>
      </c>
      <c r="BA1218">
        <v>11.5</v>
      </c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1">
        <f t="shared" si="63"/>
        <v>0</v>
      </c>
      <c r="U1219" s="94">
        <f t="shared" si="62"/>
        <v>-3</v>
      </c>
      <c r="V1219" s="90" t="str">
        <f t="shared" si="61"/>
        <v/>
      </c>
      <c r="W1219" s="94" t="str">
        <f t="shared" si="64"/>
        <v/>
      </c>
      <c r="X1219" s="91"/>
      <c r="Z1219" s="5"/>
      <c r="AA1219"/>
      <c r="AB1219" s="373"/>
      <c r="AD1219" s="54">
        <v>0.84027777777815005</v>
      </c>
      <c r="AK1219" s="307"/>
      <c r="AL1219" s="5">
        <v>11.2</v>
      </c>
      <c r="AM1219" s="5">
        <v>92</v>
      </c>
      <c r="AN1219" s="5">
        <v>10</v>
      </c>
      <c r="AO1219" s="5">
        <v>11.2</v>
      </c>
      <c r="AP1219" s="5">
        <v>0</v>
      </c>
      <c r="AQ1219" s="5">
        <v>0</v>
      </c>
      <c r="AR1219" s="5">
        <v>1030.5999999999999</v>
      </c>
      <c r="AS1219" s="5">
        <v>0</v>
      </c>
      <c r="AT1219" s="5">
        <v>0</v>
      </c>
      <c r="AU1219" s="5">
        <v>0</v>
      </c>
      <c r="AV1219" s="5">
        <v>2.9</v>
      </c>
      <c r="AW1219" s="5">
        <v>3.4</v>
      </c>
      <c r="AX1219">
        <v>232</v>
      </c>
      <c r="AY1219">
        <v>1088</v>
      </c>
      <c r="AZ1219">
        <v>11.3</v>
      </c>
      <c r="BA1219">
        <v>11.5</v>
      </c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1">
        <f t="shared" si="63"/>
        <v>0</v>
      </c>
      <c r="U1220" s="94">
        <f t="shared" si="62"/>
        <v>-3</v>
      </c>
      <c r="V1220" s="90" t="str">
        <f t="shared" si="61"/>
        <v/>
      </c>
      <c r="W1220" s="94" t="str">
        <f t="shared" si="64"/>
        <v/>
      </c>
      <c r="X1220" s="91"/>
      <c r="Z1220" s="5"/>
      <c r="AA1220"/>
      <c r="AB1220" s="373"/>
      <c r="AD1220" s="54">
        <v>0.84097222222259504</v>
      </c>
      <c r="AK1220" s="307"/>
      <c r="AL1220" s="5">
        <v>11.2</v>
      </c>
      <c r="AM1220" s="5">
        <v>92</v>
      </c>
      <c r="AN1220" s="5">
        <v>10</v>
      </c>
      <c r="AO1220" s="5">
        <v>11.2</v>
      </c>
      <c r="AP1220" s="5">
        <v>0</v>
      </c>
      <c r="AQ1220" s="5">
        <v>0</v>
      </c>
      <c r="AR1220" s="5">
        <v>1030.4000000000001</v>
      </c>
      <c r="AS1220" s="5">
        <v>0</v>
      </c>
      <c r="AT1220" s="5">
        <v>0</v>
      </c>
      <c r="AU1220" s="5">
        <v>0</v>
      </c>
      <c r="AV1220" s="5">
        <v>2.9</v>
      </c>
      <c r="AW1220" s="5">
        <v>3.4</v>
      </c>
      <c r="AX1220">
        <v>232</v>
      </c>
      <c r="AY1220">
        <v>1088</v>
      </c>
      <c r="AZ1220">
        <v>11.3</v>
      </c>
      <c r="BA1220">
        <v>11.5</v>
      </c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1">
        <f t="shared" si="63"/>
        <v>0</v>
      </c>
      <c r="U1221" s="94">
        <f t="shared" si="62"/>
        <v>-3</v>
      </c>
      <c r="V1221" s="90" t="str">
        <f t="shared" si="61"/>
        <v/>
      </c>
      <c r="W1221" s="94" t="str">
        <f t="shared" si="64"/>
        <v/>
      </c>
      <c r="X1221" s="91"/>
      <c r="Z1221" s="5"/>
      <c r="AA1221"/>
      <c r="AB1221" s="373"/>
      <c r="AD1221" s="54">
        <v>0.84166666666704004</v>
      </c>
      <c r="AK1221" s="307"/>
      <c r="AL1221" s="5">
        <v>11.2</v>
      </c>
      <c r="AM1221" s="5">
        <v>92</v>
      </c>
      <c r="AN1221" s="5">
        <v>10</v>
      </c>
      <c r="AO1221" s="5">
        <v>11.2</v>
      </c>
      <c r="AP1221" s="5">
        <v>0</v>
      </c>
      <c r="AQ1221" s="5">
        <v>0</v>
      </c>
      <c r="AR1221" s="5">
        <v>1030.4000000000001</v>
      </c>
      <c r="AS1221" s="5">
        <v>0</v>
      </c>
      <c r="AT1221" s="5">
        <v>0</v>
      </c>
      <c r="AU1221" s="5">
        <v>0</v>
      </c>
      <c r="AV1221" s="5">
        <v>2.9</v>
      </c>
      <c r="AW1221" s="5">
        <v>3.4</v>
      </c>
      <c r="AX1221">
        <v>232</v>
      </c>
      <c r="AY1221">
        <v>1088</v>
      </c>
      <c r="AZ1221">
        <v>11.3</v>
      </c>
      <c r="BA1221">
        <v>11.5</v>
      </c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1">
        <f t="shared" si="63"/>
        <v>0</v>
      </c>
      <c r="U1222" s="94">
        <f t="shared" si="62"/>
        <v>-3</v>
      </c>
      <c r="V1222" s="90" t="str">
        <f t="shared" si="61"/>
        <v/>
      </c>
      <c r="W1222" s="94" t="str">
        <f t="shared" si="64"/>
        <v/>
      </c>
      <c r="X1222" s="91"/>
      <c r="Z1222" s="5"/>
      <c r="AA1222"/>
      <c r="AB1222" s="373"/>
      <c r="AD1222" s="54">
        <v>0.84236111111148504</v>
      </c>
      <c r="AK1222" s="307"/>
      <c r="AL1222" s="5">
        <v>11.2</v>
      </c>
      <c r="AM1222" s="5">
        <v>92</v>
      </c>
      <c r="AN1222" s="5">
        <v>10</v>
      </c>
      <c r="AO1222" s="5">
        <v>11.2</v>
      </c>
      <c r="AP1222" s="5">
        <v>0</v>
      </c>
      <c r="AQ1222" s="5">
        <v>0</v>
      </c>
      <c r="AR1222" s="5">
        <v>1030.4000000000001</v>
      </c>
      <c r="AS1222" s="5">
        <v>0</v>
      </c>
      <c r="AT1222" s="5">
        <v>0</v>
      </c>
      <c r="AU1222" s="5">
        <v>0</v>
      </c>
      <c r="AV1222" s="5">
        <v>2.9</v>
      </c>
      <c r="AW1222" s="5">
        <v>3.4</v>
      </c>
      <c r="AX1222">
        <v>232</v>
      </c>
      <c r="AY1222">
        <v>1088</v>
      </c>
      <c r="AZ1222">
        <v>11.3</v>
      </c>
      <c r="BA1222">
        <v>11.5</v>
      </c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1">
        <f t="shared" si="63"/>
        <v>0</v>
      </c>
      <c r="U1223" s="94">
        <f t="shared" si="62"/>
        <v>-3</v>
      </c>
      <c r="V1223" s="90" t="str">
        <f t="shared" si="61"/>
        <v/>
      </c>
      <c r="W1223" s="94" t="str">
        <f t="shared" si="64"/>
        <v/>
      </c>
      <c r="X1223" s="91"/>
      <c r="Z1223" s="5"/>
      <c r="AA1223"/>
      <c r="AB1223" s="373"/>
      <c r="AD1223" s="54">
        <v>0.84305555555593004</v>
      </c>
      <c r="AK1223" s="307"/>
      <c r="AL1223" s="5">
        <v>11.1</v>
      </c>
      <c r="AM1223" s="5">
        <v>92</v>
      </c>
      <c r="AN1223" s="5">
        <v>9.9</v>
      </c>
      <c r="AO1223" s="5">
        <v>11.1</v>
      </c>
      <c r="AP1223" s="5">
        <v>0</v>
      </c>
      <c r="AQ1223" s="5">
        <v>0</v>
      </c>
      <c r="AR1223" s="5">
        <v>1030.5</v>
      </c>
      <c r="AS1223" s="5">
        <v>0</v>
      </c>
      <c r="AT1223" s="5">
        <v>0</v>
      </c>
      <c r="AU1223" s="5">
        <v>0</v>
      </c>
      <c r="AV1223" s="5">
        <v>2.9</v>
      </c>
      <c r="AW1223" s="5">
        <v>3.4</v>
      </c>
      <c r="AX1223">
        <v>232</v>
      </c>
      <c r="AY1223">
        <v>1088</v>
      </c>
      <c r="AZ1223">
        <v>11.3</v>
      </c>
      <c r="BA1223">
        <v>11.5</v>
      </c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1">
        <f t="shared" si="63"/>
        <v>0</v>
      </c>
      <c r="U1224" s="94">
        <f t="shared" si="62"/>
        <v>-3</v>
      </c>
      <c r="V1224" s="90" t="str">
        <f t="shared" si="61"/>
        <v/>
      </c>
      <c r="W1224" s="94" t="str">
        <f t="shared" si="64"/>
        <v/>
      </c>
      <c r="X1224" s="91"/>
      <c r="Z1224" s="5"/>
      <c r="AA1224"/>
      <c r="AB1224" s="373"/>
      <c r="AD1224" s="54">
        <v>0.84375000000037503</v>
      </c>
      <c r="AK1224" s="307"/>
      <c r="AL1224" s="5">
        <v>11.1</v>
      </c>
      <c r="AM1224" s="5">
        <v>92</v>
      </c>
      <c r="AN1224" s="5">
        <v>9.9</v>
      </c>
      <c r="AO1224" s="5">
        <v>11.1</v>
      </c>
      <c r="AP1224" s="5">
        <v>0</v>
      </c>
      <c r="AQ1224" s="5">
        <v>0</v>
      </c>
      <c r="AR1224" s="5">
        <v>1030.5</v>
      </c>
      <c r="AS1224" s="5">
        <v>0</v>
      </c>
      <c r="AT1224" s="5">
        <v>0</v>
      </c>
      <c r="AU1224" s="5">
        <v>0</v>
      </c>
      <c r="AV1224" s="5">
        <v>2.9</v>
      </c>
      <c r="AW1224" s="5">
        <v>3.4</v>
      </c>
      <c r="AX1224">
        <v>232</v>
      </c>
      <c r="AY1224">
        <v>1088</v>
      </c>
      <c r="AZ1224">
        <v>11.3</v>
      </c>
      <c r="BA1224">
        <v>11.5</v>
      </c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1">
        <f t="shared" si="63"/>
        <v>0</v>
      </c>
      <c r="U1225" s="94">
        <f t="shared" si="62"/>
        <v>-3</v>
      </c>
      <c r="V1225" s="90" t="str">
        <f t="shared" si="61"/>
        <v/>
      </c>
      <c r="W1225" s="94" t="str">
        <f t="shared" si="64"/>
        <v/>
      </c>
      <c r="X1225" s="91"/>
      <c r="Z1225" s="5"/>
      <c r="AA1225"/>
      <c r="AB1225" s="373"/>
      <c r="AD1225" s="54">
        <v>0.84444444444482003</v>
      </c>
      <c r="AK1225" s="307"/>
      <c r="AL1225" s="5">
        <v>11.1</v>
      </c>
      <c r="AM1225" s="5">
        <v>92</v>
      </c>
      <c r="AN1225" s="5">
        <v>9.9</v>
      </c>
      <c r="AO1225" s="5">
        <v>11.1</v>
      </c>
      <c r="AP1225" s="5">
        <v>0</v>
      </c>
      <c r="AQ1225" s="5">
        <v>0</v>
      </c>
      <c r="AR1225" s="5">
        <v>1030.5999999999999</v>
      </c>
      <c r="AS1225" s="5">
        <v>0</v>
      </c>
      <c r="AT1225" s="5">
        <v>0</v>
      </c>
      <c r="AU1225" s="5">
        <v>0</v>
      </c>
      <c r="AV1225" s="5">
        <v>2.9</v>
      </c>
      <c r="AW1225" s="5">
        <v>3.4</v>
      </c>
      <c r="AX1225">
        <v>232</v>
      </c>
      <c r="AY1225">
        <v>1088</v>
      </c>
      <c r="AZ1225">
        <v>11.3</v>
      </c>
      <c r="BA1225">
        <v>11.5</v>
      </c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1">
        <f t="shared" si="63"/>
        <v>0</v>
      </c>
      <c r="U1226" s="94">
        <f t="shared" si="62"/>
        <v>-3</v>
      </c>
      <c r="V1226" s="90" t="str">
        <f t="shared" si="61"/>
        <v/>
      </c>
      <c r="W1226" s="94" t="str">
        <f t="shared" si="64"/>
        <v/>
      </c>
      <c r="X1226" s="91"/>
      <c r="Z1226" s="5"/>
      <c r="AA1226"/>
      <c r="AB1226" s="373"/>
      <c r="AD1226" s="54">
        <v>0.84513888888926503</v>
      </c>
      <c r="AK1226" s="307"/>
      <c r="AL1226" s="5">
        <v>11.1</v>
      </c>
      <c r="AM1226" s="5">
        <v>92</v>
      </c>
      <c r="AN1226" s="5">
        <v>9.9</v>
      </c>
      <c r="AO1226" s="5">
        <v>11.1</v>
      </c>
      <c r="AP1226" s="5">
        <v>0</v>
      </c>
      <c r="AQ1226" s="5">
        <v>0</v>
      </c>
      <c r="AR1226" s="5">
        <v>1030.4000000000001</v>
      </c>
      <c r="AS1226" s="5">
        <v>0</v>
      </c>
      <c r="AT1226" s="5">
        <v>0</v>
      </c>
      <c r="AU1226" s="5">
        <v>0</v>
      </c>
      <c r="AV1226" s="5">
        <v>2.9</v>
      </c>
      <c r="AW1226" s="5">
        <v>3.4</v>
      </c>
      <c r="AX1226">
        <v>232</v>
      </c>
      <c r="AY1226">
        <v>1088</v>
      </c>
      <c r="AZ1226">
        <v>11.3</v>
      </c>
      <c r="BA1226">
        <v>11.5</v>
      </c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1">
        <f t="shared" si="63"/>
        <v>0</v>
      </c>
      <c r="U1227" s="94">
        <f t="shared" si="62"/>
        <v>-3</v>
      </c>
      <c r="V1227" s="90" t="str">
        <f t="shared" ref="V1227:V1290" si="65">IF($K1227&gt;0,1,"")</f>
        <v/>
      </c>
      <c r="W1227" s="94" t="str">
        <f t="shared" si="64"/>
        <v/>
      </c>
      <c r="X1227" s="91"/>
      <c r="Z1227" s="5"/>
      <c r="AA1227"/>
      <c r="AB1227" s="373"/>
      <c r="AD1227" s="54">
        <v>0.84583333333371002</v>
      </c>
      <c r="AK1227" s="307"/>
      <c r="AL1227" s="5">
        <v>11.1</v>
      </c>
      <c r="AM1227" s="5">
        <v>92</v>
      </c>
      <c r="AN1227" s="5">
        <v>9.9</v>
      </c>
      <c r="AO1227" s="5">
        <v>11.1</v>
      </c>
      <c r="AP1227" s="5">
        <v>0</v>
      </c>
      <c r="AQ1227" s="5">
        <v>0</v>
      </c>
      <c r="AR1227" s="5">
        <v>1030.3</v>
      </c>
      <c r="AS1227" s="5">
        <v>0</v>
      </c>
      <c r="AT1227" s="5">
        <v>0</v>
      </c>
      <c r="AU1227" s="5">
        <v>0</v>
      </c>
      <c r="AV1227" s="5">
        <v>2.9</v>
      </c>
      <c r="AW1227" s="5">
        <v>3.4</v>
      </c>
      <c r="AX1227">
        <v>232</v>
      </c>
      <c r="AY1227">
        <v>1088</v>
      </c>
      <c r="AZ1227">
        <v>11.3</v>
      </c>
      <c r="BA1227">
        <v>11.5</v>
      </c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1">
        <f t="shared" si="63"/>
        <v>0</v>
      </c>
      <c r="U1228" s="94">
        <f t="shared" si="62"/>
        <v>-3</v>
      </c>
      <c r="V1228" s="90" t="str">
        <f t="shared" si="65"/>
        <v/>
      </c>
      <c r="W1228" s="94" t="str">
        <f t="shared" si="64"/>
        <v/>
      </c>
      <c r="X1228" s="91"/>
      <c r="Z1228" s="5"/>
      <c r="AA1228"/>
      <c r="AB1228" s="373"/>
      <c r="AD1228" s="54">
        <v>0.84652777777815502</v>
      </c>
      <c r="AK1228" s="307"/>
      <c r="AL1228" s="5">
        <v>11.1</v>
      </c>
      <c r="AM1228" s="5">
        <v>92</v>
      </c>
      <c r="AN1228" s="5">
        <v>9.9</v>
      </c>
      <c r="AO1228" s="5">
        <v>11.1</v>
      </c>
      <c r="AP1228" s="5">
        <v>0</v>
      </c>
      <c r="AQ1228" s="5">
        <v>0</v>
      </c>
      <c r="AR1228" s="5">
        <v>1030.5999999999999</v>
      </c>
      <c r="AS1228" s="5">
        <v>0</v>
      </c>
      <c r="AT1228" s="5">
        <v>0</v>
      </c>
      <c r="AU1228" s="5">
        <v>0</v>
      </c>
      <c r="AV1228" s="5">
        <v>2.9</v>
      </c>
      <c r="AW1228" s="5">
        <v>3.4</v>
      </c>
      <c r="AX1228">
        <v>232</v>
      </c>
      <c r="AY1228">
        <v>1088</v>
      </c>
      <c r="AZ1228">
        <v>11.3</v>
      </c>
      <c r="BA1228">
        <v>11.5</v>
      </c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1">
        <f t="shared" si="63"/>
        <v>0</v>
      </c>
      <c r="U1229" s="94">
        <f t="shared" si="62"/>
        <v>-3</v>
      </c>
      <c r="V1229" s="90" t="str">
        <f t="shared" si="65"/>
        <v/>
      </c>
      <c r="W1229" s="94" t="str">
        <f t="shared" si="64"/>
        <v/>
      </c>
      <c r="X1229" s="91"/>
      <c r="Z1229" s="5"/>
      <c r="AA1229"/>
      <c r="AB1229" s="373"/>
      <c r="AD1229" s="54">
        <v>0.84722222222260002</v>
      </c>
      <c r="AK1229" s="307"/>
      <c r="AL1229" s="5">
        <v>11.1</v>
      </c>
      <c r="AM1229" s="5">
        <v>92</v>
      </c>
      <c r="AN1229" s="5">
        <v>9.9</v>
      </c>
      <c r="AO1229" s="5">
        <v>11.1</v>
      </c>
      <c r="AP1229" s="5">
        <v>0</v>
      </c>
      <c r="AQ1229" s="5">
        <v>0</v>
      </c>
      <c r="AR1229" s="5">
        <v>1030.5999999999999</v>
      </c>
      <c r="AS1229" s="5">
        <v>0</v>
      </c>
      <c r="AT1229" s="5">
        <v>0</v>
      </c>
      <c r="AU1229" s="5">
        <v>0</v>
      </c>
      <c r="AV1229" s="5">
        <v>2.9</v>
      </c>
      <c r="AW1229" s="5">
        <v>3.4</v>
      </c>
      <c r="AX1229">
        <v>232</v>
      </c>
      <c r="AY1229">
        <v>1088</v>
      </c>
      <c r="AZ1229">
        <v>11.3</v>
      </c>
      <c r="BA1229">
        <v>11.5</v>
      </c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1">
        <f t="shared" si="63"/>
        <v>0</v>
      </c>
      <c r="U1230" s="94">
        <f t="shared" si="62"/>
        <v>-3</v>
      </c>
      <c r="V1230" s="90" t="str">
        <f t="shared" si="65"/>
        <v/>
      </c>
      <c r="W1230" s="94" t="str">
        <f t="shared" si="64"/>
        <v/>
      </c>
      <c r="X1230" s="91"/>
      <c r="Z1230" s="5"/>
      <c r="AA1230"/>
      <c r="AB1230" s="373"/>
      <c r="AD1230" s="54">
        <v>0.84791666666704502</v>
      </c>
      <c r="AK1230" s="307"/>
      <c r="AL1230" s="5">
        <v>11.1</v>
      </c>
      <c r="AM1230" s="5">
        <v>92</v>
      </c>
      <c r="AN1230" s="5">
        <v>9.9</v>
      </c>
      <c r="AO1230" s="5">
        <v>11.1</v>
      </c>
      <c r="AP1230" s="5">
        <v>0</v>
      </c>
      <c r="AQ1230" s="5">
        <v>0</v>
      </c>
      <c r="AR1230" s="5">
        <v>1030.5999999999999</v>
      </c>
      <c r="AS1230" s="5">
        <v>0</v>
      </c>
      <c r="AT1230" s="5">
        <v>0</v>
      </c>
      <c r="AU1230" s="5">
        <v>0</v>
      </c>
      <c r="AV1230" s="5">
        <v>2.9</v>
      </c>
      <c r="AW1230" s="5">
        <v>3.4</v>
      </c>
      <c r="AX1230">
        <v>232</v>
      </c>
      <c r="AY1230">
        <v>1088</v>
      </c>
      <c r="AZ1230">
        <v>11.3</v>
      </c>
      <c r="BA1230">
        <v>11.5</v>
      </c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1">
        <f t="shared" si="63"/>
        <v>0</v>
      </c>
      <c r="U1231" s="94">
        <f t="shared" si="62"/>
        <v>-3</v>
      </c>
      <c r="V1231" s="90" t="str">
        <f t="shared" si="65"/>
        <v/>
      </c>
      <c r="W1231" s="94" t="str">
        <f t="shared" si="64"/>
        <v/>
      </c>
      <c r="X1231" s="91"/>
      <c r="Z1231" s="5"/>
      <c r="AA1231"/>
      <c r="AB1231" s="373"/>
      <c r="AD1231" s="54">
        <v>0.84861111111149001</v>
      </c>
      <c r="AK1231" s="307"/>
      <c r="AL1231" s="5">
        <v>11.1</v>
      </c>
      <c r="AM1231" s="5">
        <v>92</v>
      </c>
      <c r="AN1231" s="5">
        <v>9.9</v>
      </c>
      <c r="AO1231" s="5">
        <v>11.1</v>
      </c>
      <c r="AP1231" s="5">
        <v>0</v>
      </c>
      <c r="AQ1231" s="5">
        <v>0</v>
      </c>
      <c r="AR1231" s="5">
        <v>1030.5999999999999</v>
      </c>
      <c r="AS1231" s="5">
        <v>0</v>
      </c>
      <c r="AT1231" s="5">
        <v>0</v>
      </c>
      <c r="AU1231" s="5">
        <v>0</v>
      </c>
      <c r="AV1231" s="5">
        <v>2.9</v>
      </c>
      <c r="AW1231" s="5">
        <v>3.4</v>
      </c>
      <c r="AX1231">
        <v>232</v>
      </c>
      <c r="AY1231">
        <v>1088</v>
      </c>
      <c r="AZ1231">
        <v>11.3</v>
      </c>
      <c r="BA1231">
        <v>11.5</v>
      </c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1">
        <f t="shared" si="63"/>
        <v>0</v>
      </c>
      <c r="U1232" s="94">
        <f t="shared" ref="U1232:U1295" si="66">(T1232-B1232)-3</f>
        <v>-3</v>
      </c>
      <c r="V1232" s="90" t="str">
        <f t="shared" si="65"/>
        <v/>
      </c>
      <c r="W1232" s="94" t="str">
        <f t="shared" si="64"/>
        <v/>
      </c>
      <c r="X1232" s="91"/>
      <c r="Z1232" s="5"/>
      <c r="AA1232"/>
      <c r="AB1232" s="373"/>
      <c r="AD1232" s="54">
        <v>0.84930555555593501</v>
      </c>
      <c r="AK1232" s="307"/>
      <c r="AL1232" s="5">
        <v>11.1</v>
      </c>
      <c r="AM1232" s="5">
        <v>92</v>
      </c>
      <c r="AN1232" s="5">
        <v>9.9</v>
      </c>
      <c r="AO1232" s="5">
        <v>11.1</v>
      </c>
      <c r="AP1232" s="5">
        <v>0</v>
      </c>
      <c r="AQ1232" s="5">
        <v>0</v>
      </c>
      <c r="AR1232" s="5">
        <v>1030.4000000000001</v>
      </c>
      <c r="AS1232" s="5">
        <v>0</v>
      </c>
      <c r="AT1232" s="5">
        <v>0</v>
      </c>
      <c r="AU1232" s="5">
        <v>0</v>
      </c>
      <c r="AV1232" s="5">
        <v>2.9</v>
      </c>
      <c r="AW1232" s="5">
        <v>3.4</v>
      </c>
      <c r="AX1232">
        <v>232</v>
      </c>
      <c r="AY1232">
        <v>1088</v>
      </c>
      <c r="AZ1232">
        <v>11.3</v>
      </c>
      <c r="BA1232">
        <v>11.5</v>
      </c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1">
        <f t="shared" si="63"/>
        <v>0</v>
      </c>
      <c r="U1233" s="94">
        <f t="shared" si="66"/>
        <v>-3</v>
      </c>
      <c r="V1233" s="90" t="str">
        <f t="shared" si="65"/>
        <v/>
      </c>
      <c r="W1233" s="94" t="str">
        <f t="shared" si="64"/>
        <v/>
      </c>
      <c r="X1233" s="91"/>
      <c r="Z1233" s="5"/>
      <c r="AA1233"/>
      <c r="AB1233" s="373"/>
      <c r="AD1233" s="54">
        <v>0.85000000000038001</v>
      </c>
      <c r="AK1233" s="307"/>
      <c r="AL1233" s="5">
        <v>11.1</v>
      </c>
      <c r="AM1233" s="5">
        <v>92</v>
      </c>
      <c r="AN1233" s="5">
        <v>9.9</v>
      </c>
      <c r="AO1233" s="5">
        <v>11.1</v>
      </c>
      <c r="AP1233" s="5">
        <v>0</v>
      </c>
      <c r="AQ1233" s="5">
        <v>1.8</v>
      </c>
      <c r="AR1233" s="5">
        <v>1030.5999999999999</v>
      </c>
      <c r="AS1233" s="5">
        <v>0</v>
      </c>
      <c r="AT1233" s="5">
        <v>0</v>
      </c>
      <c r="AU1233" s="5">
        <v>0</v>
      </c>
      <c r="AV1233" s="5">
        <v>2.9</v>
      </c>
      <c r="AW1233" s="5">
        <v>3.4</v>
      </c>
      <c r="AX1233">
        <v>232</v>
      </c>
      <c r="AY1233">
        <v>1088</v>
      </c>
      <c r="AZ1233">
        <v>11.3</v>
      </c>
      <c r="BA1233">
        <v>11.5</v>
      </c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1">
        <f t="shared" si="63"/>
        <v>0</v>
      </c>
      <c r="U1234" s="94">
        <f t="shared" si="66"/>
        <v>-3</v>
      </c>
      <c r="V1234" s="90" t="str">
        <f t="shared" si="65"/>
        <v/>
      </c>
      <c r="W1234" s="94" t="str">
        <f t="shared" si="64"/>
        <v/>
      </c>
      <c r="X1234" s="91"/>
      <c r="Z1234" s="5"/>
      <c r="AA1234"/>
      <c r="AB1234" s="373"/>
      <c r="AD1234" s="54">
        <v>0.850694444444825</v>
      </c>
      <c r="AK1234" s="307"/>
      <c r="AL1234" s="5">
        <v>11.1</v>
      </c>
      <c r="AM1234" s="5">
        <v>92</v>
      </c>
      <c r="AN1234" s="5">
        <v>9.9</v>
      </c>
      <c r="AO1234" s="5">
        <v>11.1</v>
      </c>
      <c r="AP1234" s="5">
        <v>0</v>
      </c>
      <c r="AQ1234" s="5">
        <v>2.2000000000000002</v>
      </c>
      <c r="AR1234" s="5">
        <v>1030.5</v>
      </c>
      <c r="AS1234" s="5">
        <v>0</v>
      </c>
      <c r="AT1234" s="5">
        <v>0</v>
      </c>
      <c r="AU1234" s="5">
        <v>0</v>
      </c>
      <c r="AV1234" s="5">
        <v>2.9</v>
      </c>
      <c r="AW1234" s="5">
        <v>3.4</v>
      </c>
      <c r="AX1234">
        <v>232</v>
      </c>
      <c r="AY1234">
        <v>1088</v>
      </c>
      <c r="AZ1234">
        <v>11.3</v>
      </c>
      <c r="BA1234">
        <v>11.5</v>
      </c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1">
        <f t="shared" si="63"/>
        <v>0</v>
      </c>
      <c r="U1235" s="94">
        <f t="shared" si="66"/>
        <v>-3</v>
      </c>
      <c r="V1235" s="90" t="str">
        <f t="shared" si="65"/>
        <v/>
      </c>
      <c r="W1235" s="94" t="str">
        <f t="shared" si="64"/>
        <v/>
      </c>
      <c r="X1235" s="91"/>
      <c r="Z1235" s="5"/>
      <c r="AA1235"/>
      <c r="AB1235" s="373"/>
      <c r="AD1235" s="54">
        <v>0.85138888888927</v>
      </c>
      <c r="AK1235" s="307"/>
      <c r="AL1235" s="5">
        <v>11.1</v>
      </c>
      <c r="AM1235" s="5">
        <v>92</v>
      </c>
      <c r="AN1235" s="5">
        <v>9.9</v>
      </c>
      <c r="AO1235" s="5">
        <v>11.1</v>
      </c>
      <c r="AP1235" s="5">
        <v>0</v>
      </c>
      <c r="AQ1235" s="5">
        <v>0</v>
      </c>
      <c r="AR1235" s="5">
        <v>1030.7</v>
      </c>
      <c r="AS1235" s="5">
        <v>0</v>
      </c>
      <c r="AT1235" s="5">
        <v>0</v>
      </c>
      <c r="AU1235" s="5">
        <v>0</v>
      </c>
      <c r="AV1235" s="5">
        <v>2.9</v>
      </c>
      <c r="AW1235" s="5">
        <v>3.4</v>
      </c>
      <c r="AX1235">
        <v>232</v>
      </c>
      <c r="AY1235">
        <v>1088</v>
      </c>
      <c r="AZ1235">
        <v>11.3</v>
      </c>
      <c r="BA1235">
        <v>11.5</v>
      </c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1">
        <f t="shared" si="63"/>
        <v>0</v>
      </c>
      <c r="U1236" s="94">
        <f t="shared" si="66"/>
        <v>-3</v>
      </c>
      <c r="V1236" s="90" t="str">
        <f t="shared" si="65"/>
        <v/>
      </c>
      <c r="W1236" s="94" t="str">
        <f t="shared" si="64"/>
        <v/>
      </c>
      <c r="X1236" s="91"/>
      <c r="Z1236" s="5"/>
      <c r="AA1236"/>
      <c r="AB1236" s="373"/>
      <c r="AD1236" s="54">
        <v>0.852083333333715</v>
      </c>
      <c r="AK1236" s="307"/>
      <c r="AL1236" s="5">
        <v>11.1</v>
      </c>
      <c r="AM1236" s="5">
        <v>92</v>
      </c>
      <c r="AN1236" s="5">
        <v>9.9</v>
      </c>
      <c r="AO1236" s="5">
        <v>11.1</v>
      </c>
      <c r="AP1236" s="5">
        <v>0</v>
      </c>
      <c r="AQ1236" s="5">
        <v>2.2000000000000002</v>
      </c>
      <c r="AR1236" s="5">
        <v>1030.5999999999999</v>
      </c>
      <c r="AS1236" s="5">
        <v>0</v>
      </c>
      <c r="AT1236" s="5">
        <v>0</v>
      </c>
      <c r="AU1236" s="5">
        <v>0</v>
      </c>
      <c r="AV1236" s="5">
        <v>2.9</v>
      </c>
      <c r="AW1236" s="5">
        <v>3.4</v>
      </c>
      <c r="AX1236">
        <v>232</v>
      </c>
      <c r="AY1236">
        <v>1088</v>
      </c>
      <c r="AZ1236">
        <v>11.3</v>
      </c>
      <c r="BA1236">
        <v>11.5</v>
      </c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1">
        <f t="shared" si="63"/>
        <v>0</v>
      </c>
      <c r="U1237" s="94">
        <f t="shared" si="66"/>
        <v>-3</v>
      </c>
      <c r="V1237" s="90" t="str">
        <f t="shared" si="65"/>
        <v/>
      </c>
      <c r="W1237" s="94" t="str">
        <f t="shared" si="64"/>
        <v/>
      </c>
      <c r="X1237" s="91"/>
      <c r="Z1237" s="5"/>
      <c r="AA1237"/>
      <c r="AB1237" s="373"/>
      <c r="AD1237" s="54">
        <v>0.85277777777816</v>
      </c>
      <c r="AK1237" s="307"/>
      <c r="AL1237" s="5">
        <v>11.1</v>
      </c>
      <c r="AM1237" s="5">
        <v>92</v>
      </c>
      <c r="AN1237" s="5">
        <v>9.9</v>
      </c>
      <c r="AO1237" s="5">
        <v>11.1</v>
      </c>
      <c r="AP1237" s="5">
        <v>0</v>
      </c>
      <c r="AQ1237" s="5">
        <v>0</v>
      </c>
      <c r="AR1237" s="5">
        <v>1030.5</v>
      </c>
      <c r="AS1237" s="5">
        <v>0</v>
      </c>
      <c r="AT1237" s="5">
        <v>0</v>
      </c>
      <c r="AU1237" s="5">
        <v>0</v>
      </c>
      <c r="AV1237" s="5">
        <v>2.9</v>
      </c>
      <c r="AW1237" s="5">
        <v>3.4</v>
      </c>
      <c r="AX1237">
        <v>232</v>
      </c>
      <c r="AY1237">
        <v>1088</v>
      </c>
      <c r="AZ1237">
        <v>11.3</v>
      </c>
      <c r="BA1237">
        <v>11.5</v>
      </c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1">
        <f t="shared" si="63"/>
        <v>0</v>
      </c>
      <c r="U1238" s="94">
        <f t="shared" si="66"/>
        <v>-3</v>
      </c>
      <c r="V1238" s="90" t="str">
        <f t="shared" si="65"/>
        <v/>
      </c>
      <c r="W1238" s="94" t="str">
        <f t="shared" si="64"/>
        <v/>
      </c>
      <c r="X1238" s="91"/>
      <c r="Z1238" s="5"/>
      <c r="AA1238"/>
      <c r="AB1238" s="373"/>
      <c r="AD1238" s="54">
        <v>0.85347222222260499</v>
      </c>
      <c r="AK1238" s="307"/>
      <c r="AL1238" s="5">
        <v>11.1</v>
      </c>
      <c r="AM1238" s="5">
        <v>92</v>
      </c>
      <c r="AN1238" s="5">
        <v>9.9</v>
      </c>
      <c r="AO1238" s="5">
        <v>11.1</v>
      </c>
      <c r="AP1238" s="5">
        <v>0</v>
      </c>
      <c r="AQ1238" s="5">
        <v>0</v>
      </c>
      <c r="AR1238" s="5">
        <v>1030.7</v>
      </c>
      <c r="AS1238" s="5">
        <v>0</v>
      </c>
      <c r="AT1238" s="5">
        <v>0</v>
      </c>
      <c r="AU1238" s="5">
        <v>0</v>
      </c>
      <c r="AV1238" s="5">
        <v>2.9</v>
      </c>
      <c r="AW1238" s="5">
        <v>3.4</v>
      </c>
      <c r="AX1238">
        <v>232</v>
      </c>
      <c r="AY1238">
        <v>1088</v>
      </c>
      <c r="AZ1238">
        <v>11.3</v>
      </c>
      <c r="BA1238">
        <v>11.5</v>
      </c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1">
        <f t="shared" si="63"/>
        <v>0</v>
      </c>
      <c r="U1239" s="94">
        <f t="shared" si="66"/>
        <v>-3</v>
      </c>
      <c r="V1239" s="90" t="str">
        <f t="shared" si="65"/>
        <v/>
      </c>
      <c r="W1239" s="94" t="str">
        <f t="shared" si="64"/>
        <v/>
      </c>
      <c r="X1239" s="91"/>
      <c r="Z1239" s="5"/>
      <c r="AA1239"/>
      <c r="AB1239" s="373"/>
      <c r="AD1239" s="54">
        <v>0.85416666666704999</v>
      </c>
      <c r="AK1239" s="307"/>
      <c r="AL1239" s="5">
        <v>11.1</v>
      </c>
      <c r="AM1239" s="5">
        <v>92</v>
      </c>
      <c r="AN1239" s="5">
        <v>9.9</v>
      </c>
      <c r="AO1239" s="5">
        <v>11.1</v>
      </c>
      <c r="AP1239" s="5">
        <v>0</v>
      </c>
      <c r="AQ1239" s="5">
        <v>0</v>
      </c>
      <c r="AR1239" s="5">
        <v>1030.7</v>
      </c>
      <c r="AS1239" s="5">
        <v>0</v>
      </c>
      <c r="AT1239" s="5">
        <v>0</v>
      </c>
      <c r="AU1239" s="5">
        <v>0</v>
      </c>
      <c r="AV1239" s="5">
        <v>2.9</v>
      </c>
      <c r="AW1239" s="5">
        <v>3.4</v>
      </c>
      <c r="AX1239">
        <v>232</v>
      </c>
      <c r="AY1239">
        <v>1088</v>
      </c>
      <c r="AZ1239">
        <v>11.3</v>
      </c>
      <c r="BA1239">
        <v>11.5</v>
      </c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1">
        <f t="shared" si="63"/>
        <v>0</v>
      </c>
      <c r="U1240" s="94">
        <f t="shared" si="66"/>
        <v>-3</v>
      </c>
      <c r="V1240" s="90" t="str">
        <f t="shared" si="65"/>
        <v/>
      </c>
      <c r="W1240" s="94" t="str">
        <f t="shared" si="64"/>
        <v/>
      </c>
      <c r="X1240" s="91"/>
      <c r="Z1240" s="5"/>
      <c r="AA1240"/>
      <c r="AB1240" s="373"/>
      <c r="AD1240" s="54">
        <v>0.85486111111149499</v>
      </c>
      <c r="AK1240" s="307"/>
      <c r="AL1240" s="5">
        <v>11.1</v>
      </c>
      <c r="AM1240" s="5">
        <v>92</v>
      </c>
      <c r="AN1240" s="5">
        <v>9.9</v>
      </c>
      <c r="AO1240" s="5">
        <v>11.1</v>
      </c>
      <c r="AP1240" s="5">
        <v>2.5</v>
      </c>
      <c r="AQ1240" s="5">
        <v>2.5</v>
      </c>
      <c r="AR1240" s="5">
        <v>1030.5</v>
      </c>
      <c r="AS1240" s="5">
        <v>0</v>
      </c>
      <c r="AT1240" s="5">
        <v>0</v>
      </c>
      <c r="AU1240" s="5">
        <v>0</v>
      </c>
      <c r="AV1240" s="5">
        <v>2.9</v>
      </c>
      <c r="AW1240" s="5">
        <v>3.4</v>
      </c>
      <c r="AX1240">
        <v>232</v>
      </c>
      <c r="AY1240">
        <v>1088</v>
      </c>
      <c r="AZ1240">
        <v>11.3</v>
      </c>
      <c r="BA1240">
        <v>11.5</v>
      </c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1">
        <f t="shared" si="63"/>
        <v>0</v>
      </c>
      <c r="U1241" s="94">
        <f t="shared" si="66"/>
        <v>-3</v>
      </c>
      <c r="V1241" s="90" t="str">
        <f t="shared" si="65"/>
        <v/>
      </c>
      <c r="W1241" s="94" t="str">
        <f t="shared" si="64"/>
        <v/>
      </c>
      <c r="X1241" s="91"/>
      <c r="Z1241" s="5"/>
      <c r="AA1241"/>
      <c r="AB1241" s="373"/>
      <c r="AD1241" s="54">
        <v>0.85555555555593998</v>
      </c>
      <c r="AK1241" s="307"/>
      <c r="AL1241" s="5">
        <v>11.1</v>
      </c>
      <c r="AM1241" s="5">
        <v>92</v>
      </c>
      <c r="AN1241" s="5">
        <v>9.9</v>
      </c>
      <c r="AO1241" s="5">
        <v>11.1</v>
      </c>
      <c r="AP1241" s="5">
        <v>1.8</v>
      </c>
      <c r="AQ1241" s="5">
        <v>2.9</v>
      </c>
      <c r="AR1241" s="5">
        <v>1030.5999999999999</v>
      </c>
      <c r="AS1241" s="5">
        <v>0</v>
      </c>
      <c r="AT1241" s="5">
        <v>0</v>
      </c>
      <c r="AU1241" s="5">
        <v>0</v>
      </c>
      <c r="AV1241" s="5">
        <v>2.9</v>
      </c>
      <c r="AW1241" s="5">
        <v>3.4</v>
      </c>
      <c r="AX1241">
        <v>232</v>
      </c>
      <c r="AY1241">
        <v>1088</v>
      </c>
      <c r="AZ1241">
        <v>11.3</v>
      </c>
      <c r="BA1241">
        <v>11.5</v>
      </c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1">
        <f t="shared" si="63"/>
        <v>0</v>
      </c>
      <c r="U1242" s="94">
        <f t="shared" si="66"/>
        <v>-3</v>
      </c>
      <c r="V1242" s="90" t="str">
        <f t="shared" si="65"/>
        <v/>
      </c>
      <c r="W1242" s="94" t="str">
        <f t="shared" si="64"/>
        <v/>
      </c>
      <c r="X1242" s="91"/>
      <c r="Z1242" s="5"/>
      <c r="AA1242"/>
      <c r="AB1242" s="373"/>
      <c r="AD1242" s="54">
        <v>0.85625000000038498</v>
      </c>
      <c r="AK1242" s="307"/>
      <c r="AL1242" s="5">
        <v>11.1</v>
      </c>
      <c r="AM1242" s="5">
        <v>92</v>
      </c>
      <c r="AN1242" s="5">
        <v>9.9</v>
      </c>
      <c r="AO1242" s="5">
        <v>11.1</v>
      </c>
      <c r="AP1242" s="5">
        <v>1.8</v>
      </c>
      <c r="AQ1242" s="5">
        <v>2.5</v>
      </c>
      <c r="AR1242" s="5">
        <v>1030.7</v>
      </c>
      <c r="AS1242" s="5">
        <v>0</v>
      </c>
      <c r="AT1242" s="5">
        <v>0</v>
      </c>
      <c r="AU1242" s="5">
        <v>0</v>
      </c>
      <c r="AV1242" s="5">
        <v>2.9</v>
      </c>
      <c r="AW1242" s="5">
        <v>3.4</v>
      </c>
      <c r="AX1242">
        <v>232</v>
      </c>
      <c r="AY1242">
        <v>1088</v>
      </c>
      <c r="AZ1242">
        <v>11.3</v>
      </c>
      <c r="BA1242">
        <v>11.5</v>
      </c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1">
        <f t="shared" si="63"/>
        <v>0</v>
      </c>
      <c r="U1243" s="94">
        <f t="shared" si="66"/>
        <v>-3</v>
      </c>
      <c r="V1243" s="90" t="str">
        <f t="shared" si="65"/>
        <v/>
      </c>
      <c r="W1243" s="94" t="str">
        <f t="shared" si="64"/>
        <v/>
      </c>
      <c r="X1243" s="91"/>
      <c r="Z1243" s="5"/>
      <c r="AA1243"/>
      <c r="AB1243" s="373"/>
      <c r="AD1243" s="54">
        <v>0.85694444444482998</v>
      </c>
      <c r="AK1243" s="307"/>
      <c r="AL1243" s="5">
        <v>11.1</v>
      </c>
      <c r="AM1243" s="5">
        <v>92</v>
      </c>
      <c r="AN1243" s="5">
        <v>9.9</v>
      </c>
      <c r="AO1243" s="5">
        <v>11.1</v>
      </c>
      <c r="AP1243" s="5">
        <v>1.8</v>
      </c>
      <c r="AQ1243" s="5">
        <v>2.2000000000000002</v>
      </c>
      <c r="AR1243" s="5">
        <v>1030.5999999999999</v>
      </c>
      <c r="AS1243" s="5">
        <v>0</v>
      </c>
      <c r="AT1243" s="5">
        <v>0</v>
      </c>
      <c r="AU1243" s="5">
        <v>0</v>
      </c>
      <c r="AV1243" s="5">
        <v>2.9</v>
      </c>
      <c r="AW1243" s="5">
        <v>3.4</v>
      </c>
      <c r="AX1243">
        <v>232</v>
      </c>
      <c r="AY1243">
        <v>1088</v>
      </c>
      <c r="AZ1243">
        <v>11.3</v>
      </c>
      <c r="BA1243">
        <v>11.5</v>
      </c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1">
        <f t="shared" si="63"/>
        <v>0</v>
      </c>
      <c r="U1244" s="94">
        <f t="shared" si="66"/>
        <v>-3</v>
      </c>
      <c r="V1244" s="90" t="str">
        <f t="shared" si="65"/>
        <v/>
      </c>
      <c r="W1244" s="94" t="str">
        <f t="shared" si="64"/>
        <v/>
      </c>
      <c r="X1244" s="91"/>
      <c r="Z1244" s="5"/>
      <c r="AA1244"/>
      <c r="AB1244" s="373"/>
      <c r="AD1244" s="54">
        <v>0.85763888888927498</v>
      </c>
      <c r="AK1244" s="307"/>
      <c r="AL1244" s="5">
        <v>11.1</v>
      </c>
      <c r="AM1244" s="5">
        <v>92</v>
      </c>
      <c r="AN1244" s="5">
        <v>9.9</v>
      </c>
      <c r="AO1244" s="5">
        <v>11.1</v>
      </c>
      <c r="AP1244" s="5">
        <v>0</v>
      </c>
      <c r="AQ1244" s="5">
        <v>1.8</v>
      </c>
      <c r="AR1244" s="5">
        <v>1030.4000000000001</v>
      </c>
      <c r="AS1244" s="5">
        <v>0</v>
      </c>
      <c r="AT1244" s="5">
        <v>0</v>
      </c>
      <c r="AU1244" s="5">
        <v>0</v>
      </c>
      <c r="AV1244" s="5">
        <v>2.9</v>
      </c>
      <c r="AW1244" s="5">
        <v>3.4</v>
      </c>
      <c r="AX1244">
        <v>232</v>
      </c>
      <c r="AY1244">
        <v>1088</v>
      </c>
      <c r="AZ1244">
        <v>11.3</v>
      </c>
      <c r="BA1244">
        <v>11.5</v>
      </c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1">
        <f t="shared" si="63"/>
        <v>0</v>
      </c>
      <c r="U1245" s="94">
        <f t="shared" si="66"/>
        <v>-3</v>
      </c>
      <c r="V1245" s="90" t="str">
        <f t="shared" si="65"/>
        <v/>
      </c>
      <c r="W1245" s="94" t="str">
        <f t="shared" si="64"/>
        <v/>
      </c>
      <c r="X1245" s="91"/>
      <c r="Z1245" s="5"/>
      <c r="AA1245"/>
      <c r="AB1245" s="373"/>
      <c r="AD1245" s="54">
        <v>0.85833333333371997</v>
      </c>
      <c r="AK1245" s="307"/>
      <c r="AL1245" s="5">
        <v>11.1</v>
      </c>
      <c r="AM1245" s="5">
        <v>92</v>
      </c>
      <c r="AN1245" s="5">
        <v>9.9</v>
      </c>
      <c r="AO1245" s="5">
        <v>11.1</v>
      </c>
      <c r="AP1245" s="5">
        <v>0</v>
      </c>
      <c r="AQ1245" s="5">
        <v>0</v>
      </c>
      <c r="AR1245" s="5">
        <v>1030.5999999999999</v>
      </c>
      <c r="AS1245" s="5">
        <v>0</v>
      </c>
      <c r="AT1245" s="5">
        <v>0</v>
      </c>
      <c r="AU1245" s="5">
        <v>0</v>
      </c>
      <c r="AV1245" s="5">
        <v>2.9</v>
      </c>
      <c r="AW1245" s="5">
        <v>3.4</v>
      </c>
      <c r="AX1245">
        <v>232</v>
      </c>
      <c r="AY1245">
        <v>1088</v>
      </c>
      <c r="AZ1245">
        <v>11.3</v>
      </c>
      <c r="BA1245">
        <v>11.5</v>
      </c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1">
        <f t="shared" si="63"/>
        <v>0</v>
      </c>
      <c r="U1246" s="94">
        <f t="shared" si="66"/>
        <v>-3</v>
      </c>
      <c r="V1246" s="90" t="str">
        <f t="shared" si="65"/>
        <v/>
      </c>
      <c r="W1246" s="94" t="str">
        <f t="shared" si="64"/>
        <v/>
      </c>
      <c r="X1246" s="91"/>
      <c r="Z1246" s="5"/>
      <c r="AA1246"/>
      <c r="AB1246" s="373"/>
      <c r="AD1246" s="54">
        <v>0.85902777777816497</v>
      </c>
      <c r="AK1246" s="307"/>
      <c r="AL1246" s="5">
        <v>11.1</v>
      </c>
      <c r="AM1246" s="5">
        <v>92</v>
      </c>
      <c r="AN1246" s="5">
        <v>9.9</v>
      </c>
      <c r="AO1246" s="5">
        <v>11.1</v>
      </c>
      <c r="AP1246" s="5">
        <v>0</v>
      </c>
      <c r="AQ1246" s="5">
        <v>1.8</v>
      </c>
      <c r="AR1246" s="5">
        <v>1030.7</v>
      </c>
      <c r="AS1246" s="5">
        <v>0</v>
      </c>
      <c r="AT1246" s="5">
        <v>0</v>
      </c>
      <c r="AU1246" s="5">
        <v>0</v>
      </c>
      <c r="AV1246" s="5">
        <v>2.9</v>
      </c>
      <c r="AW1246" s="5">
        <v>3.4</v>
      </c>
      <c r="AX1246">
        <v>232</v>
      </c>
      <c r="AY1246">
        <v>1088</v>
      </c>
      <c r="AZ1246">
        <v>11.3</v>
      </c>
      <c r="BA1246">
        <v>11.5</v>
      </c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1">
        <f t="shared" si="63"/>
        <v>0</v>
      </c>
      <c r="U1247" s="94">
        <f t="shared" si="66"/>
        <v>-3</v>
      </c>
      <c r="V1247" s="90" t="str">
        <f t="shared" si="65"/>
        <v/>
      </c>
      <c r="W1247" s="94" t="str">
        <f t="shared" si="64"/>
        <v/>
      </c>
      <c r="X1247" s="91"/>
      <c r="Z1247" s="5"/>
      <c r="AA1247"/>
      <c r="AB1247" s="373"/>
      <c r="AD1247" s="54">
        <v>0.85972222222260997</v>
      </c>
      <c r="AK1247" s="307"/>
      <c r="AL1247" s="5">
        <v>11.1</v>
      </c>
      <c r="AM1247" s="5">
        <v>92</v>
      </c>
      <c r="AN1247" s="5">
        <v>9.9</v>
      </c>
      <c r="AO1247" s="5">
        <v>11.1</v>
      </c>
      <c r="AP1247" s="5">
        <v>1.8</v>
      </c>
      <c r="AQ1247" s="5">
        <v>1.8</v>
      </c>
      <c r="AR1247" s="5">
        <v>1030.5</v>
      </c>
      <c r="AS1247" s="5">
        <v>0</v>
      </c>
      <c r="AT1247" s="5">
        <v>0</v>
      </c>
      <c r="AU1247" s="5">
        <v>0</v>
      </c>
      <c r="AV1247" s="5">
        <v>2.9</v>
      </c>
      <c r="AW1247" s="5">
        <v>3.4</v>
      </c>
      <c r="AX1247">
        <v>232</v>
      </c>
      <c r="AY1247">
        <v>1088</v>
      </c>
      <c r="AZ1247">
        <v>11.3</v>
      </c>
      <c r="BA1247">
        <v>11.5</v>
      </c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1">
        <f t="shared" si="63"/>
        <v>0</v>
      </c>
      <c r="U1248" s="94">
        <f t="shared" si="66"/>
        <v>-3</v>
      </c>
      <c r="V1248" s="90" t="str">
        <f t="shared" si="65"/>
        <v/>
      </c>
      <c r="W1248" s="94" t="str">
        <f t="shared" si="64"/>
        <v/>
      </c>
      <c r="X1248" s="91"/>
      <c r="Z1248" s="5"/>
      <c r="AA1248"/>
      <c r="AB1248" s="373"/>
      <c r="AD1248" s="54">
        <v>0.86041666666705496</v>
      </c>
      <c r="AK1248" s="307"/>
      <c r="AL1248" s="5">
        <v>11.1</v>
      </c>
      <c r="AM1248" s="5">
        <v>92</v>
      </c>
      <c r="AN1248" s="5">
        <v>9.9</v>
      </c>
      <c r="AO1248" s="5">
        <v>11.1</v>
      </c>
      <c r="AP1248" s="5">
        <v>0</v>
      </c>
      <c r="AQ1248" s="5">
        <v>0</v>
      </c>
      <c r="AR1248" s="5">
        <v>1030.4000000000001</v>
      </c>
      <c r="AS1248" s="5">
        <v>0</v>
      </c>
      <c r="AT1248" s="5">
        <v>0</v>
      </c>
      <c r="AU1248" s="5">
        <v>0</v>
      </c>
      <c r="AV1248" s="5">
        <v>2.9</v>
      </c>
      <c r="AW1248" s="5">
        <v>3.4</v>
      </c>
      <c r="AX1248">
        <v>232</v>
      </c>
      <c r="AY1248">
        <v>1088</v>
      </c>
      <c r="AZ1248">
        <v>11.3</v>
      </c>
      <c r="BA1248">
        <v>11.5</v>
      </c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1">
        <f t="shared" si="63"/>
        <v>0</v>
      </c>
      <c r="U1249" s="94">
        <f t="shared" si="66"/>
        <v>-3</v>
      </c>
      <c r="V1249" s="90" t="str">
        <f t="shared" si="65"/>
        <v/>
      </c>
      <c r="W1249" s="94" t="str">
        <f t="shared" si="64"/>
        <v/>
      </c>
      <c r="X1249" s="91"/>
      <c r="Z1249" s="5"/>
      <c r="AA1249"/>
      <c r="AB1249" s="373"/>
      <c r="AD1249" s="54">
        <v>0.86111111111149996</v>
      </c>
      <c r="AK1249" s="307"/>
      <c r="AL1249" s="5">
        <v>11.1</v>
      </c>
      <c r="AM1249" s="5">
        <v>92</v>
      </c>
      <c r="AN1249" s="5">
        <v>9.9</v>
      </c>
      <c r="AO1249" s="5">
        <v>11.1</v>
      </c>
      <c r="AP1249" s="5">
        <v>0</v>
      </c>
      <c r="AQ1249" s="5">
        <v>1.8</v>
      </c>
      <c r="AR1249" s="5">
        <v>1030.5999999999999</v>
      </c>
      <c r="AS1249" s="5">
        <v>0</v>
      </c>
      <c r="AT1249" s="5">
        <v>0</v>
      </c>
      <c r="AU1249" s="5">
        <v>0</v>
      </c>
      <c r="AV1249" s="5">
        <v>2.9</v>
      </c>
      <c r="AW1249" s="5">
        <v>3.4</v>
      </c>
      <c r="AX1249">
        <v>232</v>
      </c>
      <c r="AY1249">
        <v>1088</v>
      </c>
      <c r="AZ1249">
        <v>11.3</v>
      </c>
      <c r="BA1249">
        <v>11.5</v>
      </c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1">
        <f t="shared" si="63"/>
        <v>0</v>
      </c>
      <c r="U1250" s="94">
        <f t="shared" si="66"/>
        <v>-3</v>
      </c>
      <c r="V1250" s="90" t="str">
        <f t="shared" si="65"/>
        <v/>
      </c>
      <c r="W1250" s="94" t="str">
        <f t="shared" si="64"/>
        <v/>
      </c>
      <c r="X1250" s="91"/>
      <c r="Z1250" s="5"/>
      <c r="AA1250"/>
      <c r="AB1250" s="373"/>
      <c r="AD1250" s="54">
        <v>0.86180555555594496</v>
      </c>
      <c r="AK1250" s="307"/>
      <c r="AL1250" s="5">
        <v>11.1</v>
      </c>
      <c r="AM1250" s="5">
        <v>92</v>
      </c>
      <c r="AN1250" s="5">
        <v>9.9</v>
      </c>
      <c r="AO1250" s="5">
        <v>11.1</v>
      </c>
      <c r="AP1250" s="5">
        <v>0</v>
      </c>
      <c r="AQ1250" s="5">
        <v>0</v>
      </c>
      <c r="AR1250" s="5">
        <v>1030.7</v>
      </c>
      <c r="AS1250" s="5">
        <v>0</v>
      </c>
      <c r="AT1250" s="5">
        <v>0</v>
      </c>
      <c r="AU1250" s="5">
        <v>0</v>
      </c>
      <c r="AV1250" s="5">
        <v>2.9</v>
      </c>
      <c r="AW1250" s="5">
        <v>3.4</v>
      </c>
      <c r="AX1250">
        <v>232</v>
      </c>
      <c r="AY1250">
        <v>1088</v>
      </c>
      <c r="AZ1250">
        <v>11.3</v>
      </c>
      <c r="BA1250">
        <v>11.5</v>
      </c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1">
        <f t="shared" si="63"/>
        <v>0</v>
      </c>
      <c r="U1251" s="94">
        <f t="shared" si="66"/>
        <v>-3</v>
      </c>
      <c r="V1251" s="90" t="str">
        <f t="shared" si="65"/>
        <v/>
      </c>
      <c r="W1251" s="94" t="str">
        <f t="shared" si="64"/>
        <v/>
      </c>
      <c r="X1251" s="91"/>
      <c r="Z1251" s="5"/>
      <c r="AA1251"/>
      <c r="AB1251" s="373"/>
      <c r="AD1251" s="54">
        <v>0.86250000000038995</v>
      </c>
      <c r="AK1251" s="307"/>
      <c r="AL1251" s="5">
        <v>11.1</v>
      </c>
      <c r="AM1251" s="5">
        <v>92</v>
      </c>
      <c r="AN1251" s="5">
        <v>9.9</v>
      </c>
      <c r="AO1251" s="5">
        <v>11.1</v>
      </c>
      <c r="AP1251" s="5">
        <v>0</v>
      </c>
      <c r="AQ1251" s="5">
        <v>0</v>
      </c>
      <c r="AR1251" s="5">
        <v>1030.5999999999999</v>
      </c>
      <c r="AS1251" s="5">
        <v>0</v>
      </c>
      <c r="AT1251" s="5">
        <v>0</v>
      </c>
      <c r="AU1251" s="5">
        <v>0</v>
      </c>
      <c r="AV1251" s="5">
        <v>2.9</v>
      </c>
      <c r="AW1251" s="5">
        <v>3.4</v>
      </c>
      <c r="AX1251">
        <v>232</v>
      </c>
      <c r="AY1251">
        <v>1088</v>
      </c>
      <c r="AZ1251">
        <v>11.3</v>
      </c>
      <c r="BA1251">
        <v>11.5</v>
      </c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1">
        <f t="shared" si="63"/>
        <v>0</v>
      </c>
      <c r="U1252" s="94">
        <f t="shared" si="66"/>
        <v>-3</v>
      </c>
      <c r="V1252" s="90" t="str">
        <f t="shared" si="65"/>
        <v/>
      </c>
      <c r="W1252" s="94" t="str">
        <f t="shared" si="64"/>
        <v/>
      </c>
      <c r="X1252" s="91"/>
      <c r="Z1252" s="5"/>
      <c r="AA1252"/>
      <c r="AB1252" s="373"/>
      <c r="AD1252" s="54">
        <v>0.86319444444483495</v>
      </c>
      <c r="AK1252" s="307"/>
      <c r="AL1252" s="5">
        <v>11.1</v>
      </c>
      <c r="AM1252" s="5">
        <v>92</v>
      </c>
      <c r="AN1252" s="5">
        <v>9.9</v>
      </c>
      <c r="AO1252" s="5">
        <v>11.1</v>
      </c>
      <c r="AP1252" s="5">
        <v>0</v>
      </c>
      <c r="AQ1252" s="5">
        <v>0</v>
      </c>
      <c r="AR1252" s="5">
        <v>1030.5999999999999</v>
      </c>
      <c r="AS1252" s="5">
        <v>0</v>
      </c>
      <c r="AT1252" s="5">
        <v>0</v>
      </c>
      <c r="AU1252" s="5">
        <v>0</v>
      </c>
      <c r="AV1252" s="5">
        <v>2.9</v>
      </c>
      <c r="AW1252" s="5">
        <v>3.4</v>
      </c>
      <c r="AX1252">
        <v>232</v>
      </c>
      <c r="AY1252">
        <v>1088</v>
      </c>
      <c r="AZ1252">
        <v>11.3</v>
      </c>
      <c r="BA1252">
        <v>11.5</v>
      </c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1">
        <f t="shared" si="63"/>
        <v>0</v>
      </c>
      <c r="U1253" s="94">
        <f t="shared" si="66"/>
        <v>-3</v>
      </c>
      <c r="V1253" s="90" t="str">
        <f t="shared" si="65"/>
        <v/>
      </c>
      <c r="W1253" s="94" t="str">
        <f t="shared" si="64"/>
        <v/>
      </c>
      <c r="X1253" s="91"/>
      <c r="Z1253" s="5"/>
      <c r="AA1253"/>
      <c r="AB1253" s="373"/>
      <c r="AD1253" s="54">
        <v>0.86388888888927995</v>
      </c>
      <c r="AK1253" s="307"/>
      <c r="AL1253" s="5">
        <v>11.1</v>
      </c>
      <c r="AM1253" s="5">
        <v>92</v>
      </c>
      <c r="AN1253" s="5">
        <v>9.9</v>
      </c>
      <c r="AO1253" s="5">
        <v>11.1</v>
      </c>
      <c r="AP1253" s="5">
        <v>0</v>
      </c>
      <c r="AQ1253" s="5">
        <v>0</v>
      </c>
      <c r="AR1253" s="5">
        <v>1030.5999999999999</v>
      </c>
      <c r="AS1253" s="5">
        <v>0</v>
      </c>
      <c r="AT1253" s="5">
        <v>0</v>
      </c>
      <c r="AU1253" s="5">
        <v>0</v>
      </c>
      <c r="AV1253" s="5">
        <v>2.9</v>
      </c>
      <c r="AW1253" s="5">
        <v>3.4</v>
      </c>
      <c r="AX1253">
        <v>232</v>
      </c>
      <c r="AY1253">
        <v>1088</v>
      </c>
      <c r="AZ1253">
        <v>11.3</v>
      </c>
      <c r="BA1253">
        <v>11.5</v>
      </c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1">
        <f t="shared" si="63"/>
        <v>0</v>
      </c>
      <c r="U1254" s="94">
        <f t="shared" si="66"/>
        <v>-3</v>
      </c>
      <c r="V1254" s="90" t="str">
        <f t="shared" si="65"/>
        <v/>
      </c>
      <c r="W1254" s="94" t="str">
        <f t="shared" si="64"/>
        <v/>
      </c>
      <c r="X1254" s="91"/>
      <c r="Z1254" s="5"/>
      <c r="AA1254"/>
      <c r="AB1254" s="373"/>
      <c r="AD1254" s="54">
        <v>0.86458333333372495</v>
      </c>
      <c r="AK1254" s="307"/>
      <c r="AL1254" s="5">
        <v>11.1</v>
      </c>
      <c r="AM1254" s="5">
        <v>92</v>
      </c>
      <c r="AN1254" s="5">
        <v>9.9</v>
      </c>
      <c r="AO1254" s="5">
        <v>11.1</v>
      </c>
      <c r="AP1254" s="5">
        <v>0</v>
      </c>
      <c r="AQ1254" s="5">
        <v>1.8</v>
      </c>
      <c r="AR1254" s="5">
        <v>1030.5</v>
      </c>
      <c r="AS1254" s="5">
        <v>0</v>
      </c>
      <c r="AT1254" s="5">
        <v>0</v>
      </c>
      <c r="AU1254" s="5">
        <v>0</v>
      </c>
      <c r="AV1254" s="5">
        <v>2.9</v>
      </c>
      <c r="AW1254" s="5">
        <v>3.4</v>
      </c>
      <c r="AX1254">
        <v>232</v>
      </c>
      <c r="AY1254">
        <v>1088</v>
      </c>
      <c r="AZ1254">
        <v>11.3</v>
      </c>
      <c r="BA1254">
        <v>11.5</v>
      </c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1">
        <f t="shared" si="63"/>
        <v>0</v>
      </c>
      <c r="U1255" s="94">
        <f t="shared" si="66"/>
        <v>-3</v>
      </c>
      <c r="V1255" s="90" t="str">
        <f t="shared" si="65"/>
        <v/>
      </c>
      <c r="W1255" s="94" t="str">
        <f t="shared" si="64"/>
        <v/>
      </c>
      <c r="X1255" s="91"/>
      <c r="Z1255" s="5"/>
      <c r="AA1255"/>
      <c r="AB1255" s="373"/>
      <c r="AD1255" s="54">
        <v>0.86527777777817005</v>
      </c>
      <c r="AK1255" s="307"/>
      <c r="AL1255" s="5">
        <v>11.1</v>
      </c>
      <c r="AM1255" s="5">
        <v>92</v>
      </c>
      <c r="AN1255" s="5">
        <v>9.9</v>
      </c>
      <c r="AO1255" s="5">
        <v>11.1</v>
      </c>
      <c r="AP1255" s="5">
        <v>0</v>
      </c>
      <c r="AQ1255" s="5">
        <v>0</v>
      </c>
      <c r="AR1255" s="5">
        <v>1030.5999999999999</v>
      </c>
      <c r="AS1255" s="5">
        <v>0</v>
      </c>
      <c r="AT1255" s="5">
        <v>0</v>
      </c>
      <c r="AU1255" s="5">
        <v>0</v>
      </c>
      <c r="AV1255" s="5">
        <v>2.9</v>
      </c>
      <c r="AW1255" s="5">
        <v>3.4</v>
      </c>
      <c r="AX1255">
        <v>232</v>
      </c>
      <c r="AY1255">
        <v>1088</v>
      </c>
      <c r="AZ1255">
        <v>11.3</v>
      </c>
      <c r="BA1255">
        <v>11.5</v>
      </c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1">
        <f t="shared" si="63"/>
        <v>0</v>
      </c>
      <c r="U1256" s="94">
        <f t="shared" si="66"/>
        <v>-3</v>
      </c>
      <c r="V1256" s="90" t="str">
        <f t="shared" si="65"/>
        <v/>
      </c>
      <c r="W1256" s="94" t="str">
        <f t="shared" si="64"/>
        <v/>
      </c>
      <c r="X1256" s="91"/>
      <c r="Z1256" s="5"/>
      <c r="AA1256"/>
      <c r="AB1256" s="373"/>
      <c r="AD1256" s="54">
        <v>0.86597222222261505</v>
      </c>
      <c r="AK1256" s="307"/>
      <c r="AL1256" s="5">
        <v>11.1</v>
      </c>
      <c r="AM1256" s="5">
        <v>92</v>
      </c>
      <c r="AN1256" s="5">
        <v>9.9</v>
      </c>
      <c r="AO1256" s="5">
        <v>11.1</v>
      </c>
      <c r="AP1256" s="5">
        <v>0</v>
      </c>
      <c r="AQ1256" s="5">
        <v>0</v>
      </c>
      <c r="AR1256" s="5">
        <v>1030.4000000000001</v>
      </c>
      <c r="AS1256" s="5">
        <v>0</v>
      </c>
      <c r="AT1256" s="5">
        <v>0</v>
      </c>
      <c r="AU1256" s="5">
        <v>0</v>
      </c>
      <c r="AV1256" s="5">
        <v>2.9</v>
      </c>
      <c r="AW1256" s="5">
        <v>3.4</v>
      </c>
      <c r="AX1256">
        <v>232</v>
      </c>
      <c r="AY1256">
        <v>1088</v>
      </c>
      <c r="AZ1256">
        <v>11.3</v>
      </c>
      <c r="BA1256">
        <v>11.5</v>
      </c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1">
        <f t="shared" si="63"/>
        <v>0</v>
      </c>
      <c r="U1257" s="94">
        <f t="shared" si="66"/>
        <v>-3</v>
      </c>
      <c r="V1257" s="90" t="str">
        <f t="shared" si="65"/>
        <v/>
      </c>
      <c r="W1257" s="94" t="str">
        <f t="shared" si="64"/>
        <v/>
      </c>
      <c r="X1257" s="91"/>
      <c r="Z1257" s="5"/>
      <c r="AA1257"/>
      <c r="AB1257" s="373"/>
      <c r="AD1257" s="54">
        <v>0.86666666666706005</v>
      </c>
      <c r="AK1257" s="307"/>
      <c r="AL1257" s="5">
        <v>11.1</v>
      </c>
      <c r="AM1257" s="5">
        <v>92</v>
      </c>
      <c r="AN1257" s="5">
        <v>9.9</v>
      </c>
      <c r="AO1257" s="5">
        <v>11.1</v>
      </c>
      <c r="AP1257" s="5">
        <v>0</v>
      </c>
      <c r="AQ1257" s="5">
        <v>0</v>
      </c>
      <c r="AR1257" s="5">
        <v>1030.5</v>
      </c>
      <c r="AS1257" s="5">
        <v>0</v>
      </c>
      <c r="AT1257" s="5">
        <v>0</v>
      </c>
      <c r="AU1257" s="5">
        <v>0</v>
      </c>
      <c r="AV1257" s="5">
        <v>2.9</v>
      </c>
      <c r="AW1257" s="5">
        <v>3.4</v>
      </c>
      <c r="AX1257">
        <v>232</v>
      </c>
      <c r="AY1257">
        <v>1088</v>
      </c>
      <c r="AZ1257">
        <v>11.3</v>
      </c>
      <c r="BA1257">
        <v>11.5</v>
      </c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1">
        <f t="shared" si="63"/>
        <v>0</v>
      </c>
      <c r="U1258" s="94">
        <f t="shared" si="66"/>
        <v>-3</v>
      </c>
      <c r="V1258" s="90" t="str">
        <f t="shared" si="65"/>
        <v/>
      </c>
      <c r="W1258" s="94" t="str">
        <f t="shared" si="64"/>
        <v/>
      </c>
      <c r="X1258" s="91"/>
      <c r="Z1258" s="5"/>
      <c r="AA1258"/>
      <c r="AB1258" s="373"/>
      <c r="AD1258" s="54">
        <v>0.86736111111150505</v>
      </c>
      <c r="AK1258" s="307"/>
      <c r="AL1258" s="5">
        <v>11.1</v>
      </c>
      <c r="AM1258" s="5">
        <v>92</v>
      </c>
      <c r="AN1258" s="5">
        <v>9.9</v>
      </c>
      <c r="AO1258" s="5">
        <v>11.1</v>
      </c>
      <c r="AP1258" s="5">
        <v>0</v>
      </c>
      <c r="AQ1258" s="5">
        <v>0</v>
      </c>
      <c r="AR1258" s="5">
        <v>1030.5999999999999</v>
      </c>
      <c r="AS1258" s="5">
        <v>0</v>
      </c>
      <c r="AT1258" s="5">
        <v>0</v>
      </c>
      <c r="AU1258" s="5">
        <v>0</v>
      </c>
      <c r="AV1258" s="5">
        <v>2.9</v>
      </c>
      <c r="AW1258" s="5">
        <v>3.4</v>
      </c>
      <c r="AX1258">
        <v>232</v>
      </c>
      <c r="AY1258">
        <v>1088</v>
      </c>
      <c r="AZ1258">
        <v>11.3</v>
      </c>
      <c r="BA1258">
        <v>11.5</v>
      </c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1">
        <f t="shared" si="63"/>
        <v>0</v>
      </c>
      <c r="U1259" s="94">
        <f t="shared" si="66"/>
        <v>-3</v>
      </c>
      <c r="V1259" s="90" t="str">
        <f t="shared" si="65"/>
        <v/>
      </c>
      <c r="W1259" s="94" t="str">
        <f t="shared" si="64"/>
        <v/>
      </c>
      <c r="X1259" s="91"/>
      <c r="Z1259" s="5"/>
      <c r="AA1259"/>
      <c r="AB1259" s="373"/>
      <c r="AD1259" s="54">
        <v>0.86805555555595004</v>
      </c>
      <c r="AK1259" s="307"/>
      <c r="AL1259" s="5">
        <v>11.1</v>
      </c>
      <c r="AM1259" s="5">
        <v>92</v>
      </c>
      <c r="AN1259" s="5">
        <v>9.9</v>
      </c>
      <c r="AO1259" s="5">
        <v>11.1</v>
      </c>
      <c r="AP1259" s="5">
        <v>0</v>
      </c>
      <c r="AQ1259" s="5">
        <v>0</v>
      </c>
      <c r="AR1259" s="5">
        <v>1030.5999999999999</v>
      </c>
      <c r="AS1259" s="5">
        <v>0</v>
      </c>
      <c r="AT1259" s="5">
        <v>0</v>
      </c>
      <c r="AU1259" s="5">
        <v>0</v>
      </c>
      <c r="AV1259" s="5">
        <v>2.9</v>
      </c>
      <c r="AW1259" s="5">
        <v>3.4</v>
      </c>
      <c r="AX1259">
        <v>232</v>
      </c>
      <c r="AY1259">
        <v>1088</v>
      </c>
      <c r="AZ1259">
        <v>11.3</v>
      </c>
      <c r="BA1259">
        <v>11.5</v>
      </c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1">
        <f t="shared" si="63"/>
        <v>0</v>
      </c>
      <c r="U1260" s="94">
        <f t="shared" si="66"/>
        <v>-3</v>
      </c>
      <c r="V1260" s="90" t="str">
        <f t="shared" si="65"/>
        <v/>
      </c>
      <c r="W1260" s="94" t="str">
        <f t="shared" si="64"/>
        <v/>
      </c>
      <c r="X1260" s="91"/>
      <c r="Z1260" s="5"/>
      <c r="AA1260"/>
      <c r="AB1260" s="373"/>
      <c r="AD1260" s="54">
        <v>0.86875000000039404</v>
      </c>
      <c r="AK1260" s="307"/>
      <c r="AL1260" s="5">
        <v>11.1</v>
      </c>
      <c r="AM1260" s="5">
        <v>92</v>
      </c>
      <c r="AN1260" s="5">
        <v>9.9</v>
      </c>
      <c r="AO1260" s="5">
        <v>11.1</v>
      </c>
      <c r="AP1260" s="5">
        <v>0</v>
      </c>
      <c r="AQ1260" s="5">
        <v>0</v>
      </c>
      <c r="AR1260" s="5">
        <v>1030.3</v>
      </c>
      <c r="AS1260" s="5">
        <v>0</v>
      </c>
      <c r="AT1260" s="5">
        <v>0</v>
      </c>
      <c r="AU1260" s="5">
        <v>0</v>
      </c>
      <c r="AV1260" s="5">
        <v>2.9</v>
      </c>
      <c r="AW1260" s="5">
        <v>3.4</v>
      </c>
      <c r="AX1260">
        <v>232</v>
      </c>
      <c r="AY1260">
        <v>1088</v>
      </c>
      <c r="AZ1260">
        <v>11.3</v>
      </c>
      <c r="BA1260">
        <v>11.5</v>
      </c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1">
        <f t="shared" si="63"/>
        <v>0</v>
      </c>
      <c r="U1261" s="94">
        <f t="shared" si="66"/>
        <v>-3</v>
      </c>
      <c r="V1261" s="90" t="str">
        <f t="shared" si="65"/>
        <v/>
      </c>
      <c r="W1261" s="94" t="str">
        <f t="shared" si="64"/>
        <v/>
      </c>
      <c r="X1261" s="91"/>
      <c r="Z1261" s="5"/>
      <c r="AA1261"/>
      <c r="AB1261" s="373"/>
      <c r="AD1261" s="54">
        <v>0.86944444444483904</v>
      </c>
      <c r="AK1261" s="307"/>
      <c r="AL1261" s="5">
        <v>11.1</v>
      </c>
      <c r="AM1261" s="5">
        <v>92</v>
      </c>
      <c r="AN1261" s="5">
        <v>9.9</v>
      </c>
      <c r="AO1261" s="5">
        <v>11.1</v>
      </c>
      <c r="AP1261" s="5">
        <v>0</v>
      </c>
      <c r="AQ1261" s="5">
        <v>0</v>
      </c>
      <c r="AR1261" s="5">
        <v>1030.5</v>
      </c>
      <c r="AS1261" s="5">
        <v>0</v>
      </c>
      <c r="AT1261" s="5">
        <v>0</v>
      </c>
      <c r="AU1261" s="5">
        <v>0</v>
      </c>
      <c r="AV1261" s="5">
        <v>2.9</v>
      </c>
      <c r="AW1261" s="5">
        <v>3.4</v>
      </c>
      <c r="AX1261">
        <v>232</v>
      </c>
      <c r="AY1261">
        <v>1088</v>
      </c>
      <c r="AZ1261">
        <v>11.3</v>
      </c>
      <c r="BA1261">
        <v>11.5</v>
      </c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1">
        <f t="shared" si="63"/>
        <v>0</v>
      </c>
      <c r="U1262" s="94">
        <f t="shared" si="66"/>
        <v>-3</v>
      </c>
      <c r="V1262" s="90" t="str">
        <f t="shared" si="65"/>
        <v/>
      </c>
      <c r="W1262" s="94" t="str">
        <f t="shared" si="64"/>
        <v/>
      </c>
      <c r="X1262" s="91"/>
      <c r="Z1262" s="5"/>
      <c r="AA1262"/>
      <c r="AB1262" s="373"/>
      <c r="AD1262" s="54">
        <v>0.87013888888928403</v>
      </c>
      <c r="AK1262" s="307"/>
      <c r="AL1262" s="5">
        <v>11.1</v>
      </c>
      <c r="AM1262" s="5">
        <v>92</v>
      </c>
      <c r="AN1262" s="5">
        <v>9.9</v>
      </c>
      <c r="AO1262" s="5">
        <v>11.1</v>
      </c>
      <c r="AP1262" s="5">
        <v>0</v>
      </c>
      <c r="AQ1262" s="5">
        <v>0</v>
      </c>
      <c r="AR1262" s="5">
        <v>1030.5</v>
      </c>
      <c r="AS1262" s="5">
        <v>0</v>
      </c>
      <c r="AT1262" s="5">
        <v>0</v>
      </c>
      <c r="AU1262" s="5">
        <v>0</v>
      </c>
      <c r="AV1262" s="5">
        <v>2.9</v>
      </c>
      <c r="AW1262" s="5">
        <v>3.4</v>
      </c>
      <c r="AX1262">
        <v>232</v>
      </c>
      <c r="AY1262">
        <v>1088</v>
      </c>
      <c r="AZ1262">
        <v>11.3</v>
      </c>
      <c r="BA1262">
        <v>11.5</v>
      </c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1">
        <f t="shared" si="63"/>
        <v>0</v>
      </c>
      <c r="U1263" s="94">
        <f t="shared" si="66"/>
        <v>-3</v>
      </c>
      <c r="V1263" s="90" t="str">
        <f t="shared" si="65"/>
        <v/>
      </c>
      <c r="W1263" s="94" t="str">
        <f t="shared" si="64"/>
        <v/>
      </c>
      <c r="X1263" s="91"/>
      <c r="Z1263" s="5"/>
      <c r="AA1263"/>
      <c r="AB1263" s="373"/>
      <c r="AD1263" s="54">
        <v>0.87083333333372903</v>
      </c>
      <c r="AK1263" s="307"/>
      <c r="AL1263" s="5">
        <v>11.1</v>
      </c>
      <c r="AM1263" s="5">
        <v>92</v>
      </c>
      <c r="AN1263" s="5">
        <v>9.9</v>
      </c>
      <c r="AO1263" s="5">
        <v>11.1</v>
      </c>
      <c r="AP1263" s="5">
        <v>0</v>
      </c>
      <c r="AQ1263" s="5">
        <v>0</v>
      </c>
      <c r="AR1263" s="5">
        <v>1030.5999999999999</v>
      </c>
      <c r="AS1263" s="5">
        <v>0</v>
      </c>
      <c r="AT1263" s="5">
        <v>0</v>
      </c>
      <c r="AU1263" s="5">
        <v>0</v>
      </c>
      <c r="AV1263" s="5">
        <v>2.9</v>
      </c>
      <c r="AW1263" s="5">
        <v>3.4</v>
      </c>
      <c r="AX1263">
        <v>232</v>
      </c>
      <c r="AY1263">
        <v>1088</v>
      </c>
      <c r="AZ1263">
        <v>11.3</v>
      </c>
      <c r="BA1263">
        <v>11.5</v>
      </c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1">
        <f t="shared" si="63"/>
        <v>0</v>
      </c>
      <c r="U1264" s="94">
        <f t="shared" si="66"/>
        <v>-3</v>
      </c>
      <c r="V1264" s="90" t="str">
        <f t="shared" si="65"/>
        <v/>
      </c>
      <c r="W1264" s="94" t="str">
        <f t="shared" si="64"/>
        <v/>
      </c>
      <c r="X1264" s="91"/>
      <c r="Z1264" s="5"/>
      <c r="AA1264"/>
      <c r="AB1264" s="373"/>
      <c r="AD1264" s="54">
        <v>0.87152777777817403</v>
      </c>
      <c r="AK1264" s="307"/>
      <c r="AL1264" s="5">
        <v>11.1</v>
      </c>
      <c r="AM1264" s="5">
        <v>92</v>
      </c>
      <c r="AN1264" s="5">
        <v>9.9</v>
      </c>
      <c r="AO1264" s="5">
        <v>11.1</v>
      </c>
      <c r="AP1264" s="5">
        <v>0</v>
      </c>
      <c r="AQ1264" s="5">
        <v>0</v>
      </c>
      <c r="AR1264" s="5">
        <v>1030.5</v>
      </c>
      <c r="AS1264" s="5">
        <v>0</v>
      </c>
      <c r="AT1264" s="5">
        <v>0</v>
      </c>
      <c r="AU1264" s="5">
        <v>0</v>
      </c>
      <c r="AV1264" s="5">
        <v>2.9</v>
      </c>
      <c r="AW1264" s="5">
        <v>3.4</v>
      </c>
      <c r="AX1264">
        <v>232</v>
      </c>
      <c r="AY1264">
        <v>1088</v>
      </c>
      <c r="AZ1264">
        <v>11.3</v>
      </c>
      <c r="BA1264">
        <v>11.5</v>
      </c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1">
        <f t="shared" si="63"/>
        <v>0</v>
      </c>
      <c r="U1265" s="94">
        <f t="shared" si="66"/>
        <v>-3</v>
      </c>
      <c r="V1265" s="90" t="str">
        <f t="shared" si="65"/>
        <v/>
      </c>
      <c r="W1265" s="94" t="str">
        <f t="shared" si="64"/>
        <v/>
      </c>
      <c r="X1265" s="91"/>
      <c r="Z1265" s="5"/>
      <c r="AA1265"/>
      <c r="AB1265" s="373"/>
      <c r="AD1265" s="54">
        <v>0.87222222222261903</v>
      </c>
      <c r="AK1265" s="307"/>
      <c r="AL1265" s="5">
        <v>11.1</v>
      </c>
      <c r="AM1265" s="5">
        <v>92</v>
      </c>
      <c r="AN1265" s="5">
        <v>9.9</v>
      </c>
      <c r="AO1265" s="5">
        <v>11.1</v>
      </c>
      <c r="AP1265" s="5">
        <v>0</v>
      </c>
      <c r="AQ1265" s="5">
        <v>0</v>
      </c>
      <c r="AR1265" s="5">
        <v>1030.4000000000001</v>
      </c>
      <c r="AS1265" s="5">
        <v>0</v>
      </c>
      <c r="AT1265" s="5">
        <v>0</v>
      </c>
      <c r="AU1265" s="5">
        <v>0</v>
      </c>
      <c r="AV1265" s="5">
        <v>2.9</v>
      </c>
      <c r="AW1265" s="5">
        <v>3.4</v>
      </c>
      <c r="AX1265">
        <v>232</v>
      </c>
      <c r="AY1265">
        <v>1088</v>
      </c>
      <c r="AZ1265">
        <v>11.3</v>
      </c>
      <c r="BA1265">
        <v>11.5</v>
      </c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1">
        <f t="shared" ref="T1266:T1329" si="67">MAX($P1266,$Q1266)</f>
        <v>0</v>
      </c>
      <c r="U1266" s="94">
        <f t="shared" si="66"/>
        <v>-3</v>
      </c>
      <c r="V1266" s="90" t="str">
        <f t="shared" si="65"/>
        <v/>
      </c>
      <c r="W1266" s="94" t="str">
        <f t="shared" ref="W1266:W1329" si="68">IF($T1266&gt;$B1266+2,1,"")</f>
        <v/>
      </c>
      <c r="X1266" s="91"/>
      <c r="Z1266" s="5"/>
      <c r="AA1266"/>
      <c r="AB1266" s="373"/>
      <c r="AD1266" s="54">
        <v>0.87291666666706402</v>
      </c>
      <c r="AK1266" s="307"/>
      <c r="AL1266" s="5">
        <v>11.1</v>
      </c>
      <c r="AM1266" s="5">
        <v>92</v>
      </c>
      <c r="AN1266" s="5">
        <v>9.9</v>
      </c>
      <c r="AO1266" s="5">
        <v>11.1</v>
      </c>
      <c r="AP1266" s="5">
        <v>0</v>
      </c>
      <c r="AQ1266" s="5">
        <v>0</v>
      </c>
      <c r="AR1266" s="5">
        <v>1030.5</v>
      </c>
      <c r="AS1266" s="5">
        <v>0</v>
      </c>
      <c r="AT1266" s="5">
        <v>0</v>
      </c>
      <c r="AU1266" s="5">
        <v>0</v>
      </c>
      <c r="AV1266" s="5">
        <v>2.9</v>
      </c>
      <c r="AW1266" s="5">
        <v>3.4</v>
      </c>
      <c r="AX1266">
        <v>232</v>
      </c>
      <c r="AY1266">
        <v>1088</v>
      </c>
      <c r="AZ1266">
        <v>11.3</v>
      </c>
      <c r="BA1266">
        <v>11.5</v>
      </c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1">
        <f t="shared" si="67"/>
        <v>0</v>
      </c>
      <c r="U1267" s="94">
        <f t="shared" si="66"/>
        <v>-3</v>
      </c>
      <c r="V1267" s="90" t="str">
        <f t="shared" si="65"/>
        <v/>
      </c>
      <c r="W1267" s="94" t="str">
        <f t="shared" si="68"/>
        <v/>
      </c>
      <c r="X1267" s="91"/>
      <c r="Z1267" s="5"/>
      <c r="AA1267"/>
      <c r="AB1267" s="373"/>
      <c r="AD1267" s="54">
        <v>0.87361111111150902</v>
      </c>
      <c r="AK1267" s="307"/>
      <c r="AL1267" s="5">
        <v>11.1</v>
      </c>
      <c r="AM1267" s="5">
        <v>92</v>
      </c>
      <c r="AN1267" s="5">
        <v>9.9</v>
      </c>
      <c r="AO1267" s="5">
        <v>11.1</v>
      </c>
      <c r="AP1267" s="5">
        <v>0</v>
      </c>
      <c r="AQ1267" s="5">
        <v>0</v>
      </c>
      <c r="AR1267" s="5">
        <v>1030.5</v>
      </c>
      <c r="AS1267" s="5">
        <v>0</v>
      </c>
      <c r="AT1267" s="5">
        <v>0</v>
      </c>
      <c r="AU1267" s="5">
        <v>0</v>
      </c>
      <c r="AV1267" s="5">
        <v>2.9</v>
      </c>
      <c r="AW1267" s="5">
        <v>3.4</v>
      </c>
      <c r="AX1267">
        <v>232</v>
      </c>
      <c r="AY1267">
        <v>1088</v>
      </c>
      <c r="AZ1267">
        <v>11.3</v>
      </c>
      <c r="BA1267">
        <v>11.5</v>
      </c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1">
        <f t="shared" si="67"/>
        <v>0</v>
      </c>
      <c r="U1268" s="94">
        <f t="shared" si="66"/>
        <v>-3</v>
      </c>
      <c r="V1268" s="90" t="str">
        <f t="shared" si="65"/>
        <v/>
      </c>
      <c r="W1268" s="94" t="str">
        <f t="shared" si="68"/>
        <v/>
      </c>
      <c r="X1268" s="91"/>
      <c r="Z1268" s="5"/>
      <c r="AA1268"/>
      <c r="AB1268" s="373"/>
      <c r="AD1268" s="54">
        <v>0.87430555555595402</v>
      </c>
      <c r="AK1268" s="307"/>
      <c r="AL1268" s="5">
        <v>11.1</v>
      </c>
      <c r="AM1268" s="5">
        <v>92</v>
      </c>
      <c r="AN1268" s="5">
        <v>9.9</v>
      </c>
      <c r="AO1268" s="5">
        <v>11.1</v>
      </c>
      <c r="AP1268" s="5">
        <v>0</v>
      </c>
      <c r="AQ1268" s="5">
        <v>0</v>
      </c>
      <c r="AR1268" s="5">
        <v>1030.5999999999999</v>
      </c>
      <c r="AS1268" s="5">
        <v>0</v>
      </c>
      <c r="AT1268" s="5">
        <v>0</v>
      </c>
      <c r="AU1268" s="5">
        <v>0</v>
      </c>
      <c r="AV1268" s="5">
        <v>2.9</v>
      </c>
      <c r="AW1268" s="5">
        <v>3.4</v>
      </c>
      <c r="AX1268">
        <v>232</v>
      </c>
      <c r="AY1268">
        <v>1088</v>
      </c>
      <c r="AZ1268">
        <v>11.3</v>
      </c>
      <c r="BA1268">
        <v>11.5</v>
      </c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1">
        <f t="shared" si="67"/>
        <v>0</v>
      </c>
      <c r="U1269" s="94">
        <f t="shared" si="66"/>
        <v>-3</v>
      </c>
      <c r="V1269" s="90" t="str">
        <f t="shared" si="65"/>
        <v/>
      </c>
      <c r="W1269" s="94" t="str">
        <f t="shared" si="68"/>
        <v/>
      </c>
      <c r="X1269" s="91"/>
      <c r="Z1269" s="5"/>
      <c r="AA1269"/>
      <c r="AB1269" s="373"/>
      <c r="AD1269" s="54">
        <v>0.87500000000039901</v>
      </c>
      <c r="AK1269" s="307"/>
      <c r="AL1269" s="5">
        <v>11.1</v>
      </c>
      <c r="AM1269" s="5">
        <v>92</v>
      </c>
      <c r="AN1269" s="5">
        <v>9.9</v>
      </c>
      <c r="AO1269" s="5">
        <v>11.1</v>
      </c>
      <c r="AP1269" s="5">
        <v>0</v>
      </c>
      <c r="AQ1269" s="5">
        <v>0</v>
      </c>
      <c r="AR1269" s="5">
        <v>1030.4000000000001</v>
      </c>
      <c r="AS1269" s="5">
        <v>0</v>
      </c>
      <c r="AT1269" s="5">
        <v>0</v>
      </c>
      <c r="AU1269" s="5">
        <v>0</v>
      </c>
      <c r="AV1269" s="5">
        <v>2.9</v>
      </c>
      <c r="AW1269" s="5">
        <v>3.4</v>
      </c>
      <c r="AX1269">
        <v>232</v>
      </c>
      <c r="AY1269">
        <v>1088</v>
      </c>
      <c r="AZ1269">
        <v>11.3</v>
      </c>
      <c r="BA1269">
        <v>11.5</v>
      </c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1">
        <f t="shared" si="67"/>
        <v>0</v>
      </c>
      <c r="U1270" s="94">
        <f t="shared" si="66"/>
        <v>-3</v>
      </c>
      <c r="V1270" s="90" t="str">
        <f t="shared" si="65"/>
        <v/>
      </c>
      <c r="W1270" s="94" t="str">
        <f t="shared" si="68"/>
        <v/>
      </c>
      <c r="X1270" s="91"/>
      <c r="Z1270" s="5"/>
      <c r="AA1270"/>
      <c r="AB1270" s="373"/>
      <c r="AD1270" s="54">
        <v>0.87569444444484401</v>
      </c>
      <c r="AK1270" s="307"/>
      <c r="AL1270" s="5">
        <v>11.1</v>
      </c>
      <c r="AM1270" s="5">
        <v>92</v>
      </c>
      <c r="AN1270" s="5">
        <v>9.9</v>
      </c>
      <c r="AO1270" s="5">
        <v>11.1</v>
      </c>
      <c r="AP1270" s="5">
        <v>0</v>
      </c>
      <c r="AQ1270" s="5">
        <v>0</v>
      </c>
      <c r="AR1270" s="5">
        <v>1030.5</v>
      </c>
      <c r="AS1270" s="5">
        <v>0</v>
      </c>
      <c r="AT1270" s="5">
        <v>0</v>
      </c>
      <c r="AU1270" s="5">
        <v>0</v>
      </c>
      <c r="AV1270" s="5">
        <v>2.9</v>
      </c>
      <c r="AW1270" s="5">
        <v>3.4</v>
      </c>
      <c r="AX1270">
        <v>232</v>
      </c>
      <c r="AY1270">
        <v>1088</v>
      </c>
      <c r="AZ1270">
        <v>11.3</v>
      </c>
      <c r="BA1270">
        <v>11.5</v>
      </c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1">
        <f t="shared" si="67"/>
        <v>0</v>
      </c>
      <c r="U1271" s="94">
        <f t="shared" si="66"/>
        <v>-3</v>
      </c>
      <c r="V1271" s="90" t="str">
        <f t="shared" si="65"/>
        <v/>
      </c>
      <c r="W1271" s="94" t="str">
        <f t="shared" si="68"/>
        <v/>
      </c>
      <c r="X1271" s="91"/>
      <c r="Z1271" s="5"/>
      <c r="AA1271"/>
      <c r="AB1271" s="373"/>
      <c r="AD1271" s="54">
        <v>0.87638888888928901</v>
      </c>
      <c r="AK1271" s="307"/>
      <c r="AL1271" s="5">
        <v>11.1</v>
      </c>
      <c r="AM1271" s="5">
        <v>92</v>
      </c>
      <c r="AN1271" s="5">
        <v>9.9</v>
      </c>
      <c r="AO1271" s="5">
        <v>11.1</v>
      </c>
      <c r="AP1271" s="5">
        <v>0</v>
      </c>
      <c r="AQ1271" s="5">
        <v>0</v>
      </c>
      <c r="AR1271" s="5">
        <v>1030.5</v>
      </c>
      <c r="AS1271" s="5">
        <v>0</v>
      </c>
      <c r="AT1271" s="5">
        <v>0</v>
      </c>
      <c r="AU1271" s="5">
        <v>0</v>
      </c>
      <c r="AV1271" s="5">
        <v>2.9</v>
      </c>
      <c r="AW1271" s="5">
        <v>3.4</v>
      </c>
      <c r="AX1271">
        <v>232</v>
      </c>
      <c r="AY1271">
        <v>1088</v>
      </c>
      <c r="AZ1271">
        <v>11.3</v>
      </c>
      <c r="BA1271">
        <v>11.5</v>
      </c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1">
        <f t="shared" si="67"/>
        <v>0</v>
      </c>
      <c r="U1272" s="94">
        <f t="shared" si="66"/>
        <v>-3</v>
      </c>
      <c r="V1272" s="90" t="str">
        <f t="shared" si="65"/>
        <v/>
      </c>
      <c r="W1272" s="94" t="str">
        <f t="shared" si="68"/>
        <v/>
      </c>
      <c r="X1272" s="91"/>
      <c r="Z1272" s="5"/>
      <c r="AA1272"/>
      <c r="AB1272" s="373"/>
      <c r="AD1272" s="54">
        <v>0.87708333333373401</v>
      </c>
      <c r="AK1272" s="307"/>
      <c r="AL1272" s="5">
        <v>11.1</v>
      </c>
      <c r="AM1272" s="5">
        <v>92</v>
      </c>
      <c r="AN1272" s="5">
        <v>9.9</v>
      </c>
      <c r="AO1272" s="5">
        <v>11.1</v>
      </c>
      <c r="AP1272" s="5">
        <v>0</v>
      </c>
      <c r="AQ1272" s="5">
        <v>0</v>
      </c>
      <c r="AR1272" s="5">
        <v>1030.5</v>
      </c>
      <c r="AS1272" s="5">
        <v>0</v>
      </c>
      <c r="AT1272" s="5">
        <v>0</v>
      </c>
      <c r="AU1272" s="5">
        <v>0</v>
      </c>
      <c r="AV1272" s="5">
        <v>2.9</v>
      </c>
      <c r="AW1272" s="5">
        <v>3.4</v>
      </c>
      <c r="AX1272">
        <v>232</v>
      </c>
      <c r="AY1272">
        <v>1088</v>
      </c>
      <c r="AZ1272">
        <v>11.3</v>
      </c>
      <c r="BA1272">
        <v>11.5</v>
      </c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1">
        <f t="shared" si="67"/>
        <v>0</v>
      </c>
      <c r="U1273" s="94">
        <f t="shared" si="66"/>
        <v>-3</v>
      </c>
      <c r="V1273" s="90" t="str">
        <f t="shared" si="65"/>
        <v/>
      </c>
      <c r="W1273" s="94" t="str">
        <f t="shared" si="68"/>
        <v/>
      </c>
      <c r="X1273" s="91"/>
      <c r="Z1273" s="5"/>
      <c r="AA1273"/>
      <c r="AB1273" s="373"/>
      <c r="AD1273" s="54">
        <v>0.877777777778179</v>
      </c>
      <c r="AK1273" s="307"/>
      <c r="AL1273" s="5">
        <v>11.1</v>
      </c>
      <c r="AM1273" s="5">
        <v>92</v>
      </c>
      <c r="AN1273" s="5">
        <v>9.9</v>
      </c>
      <c r="AO1273" s="5">
        <v>11.1</v>
      </c>
      <c r="AP1273" s="5">
        <v>0</v>
      </c>
      <c r="AQ1273" s="5">
        <v>0</v>
      </c>
      <c r="AR1273" s="5">
        <v>1030.4000000000001</v>
      </c>
      <c r="AS1273" s="5">
        <v>0</v>
      </c>
      <c r="AT1273" s="5">
        <v>0</v>
      </c>
      <c r="AU1273" s="5">
        <v>0</v>
      </c>
      <c r="AV1273" s="5">
        <v>2.9</v>
      </c>
      <c r="AW1273" s="5">
        <v>3.4</v>
      </c>
      <c r="AX1273">
        <v>232</v>
      </c>
      <c r="AY1273">
        <v>1088</v>
      </c>
      <c r="AZ1273">
        <v>11.3</v>
      </c>
      <c r="BA1273">
        <v>11.5</v>
      </c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1">
        <f t="shared" si="67"/>
        <v>0</v>
      </c>
      <c r="U1274" s="94">
        <f t="shared" si="66"/>
        <v>-3</v>
      </c>
      <c r="V1274" s="90" t="str">
        <f t="shared" si="65"/>
        <v/>
      </c>
      <c r="W1274" s="94" t="str">
        <f t="shared" si="68"/>
        <v/>
      </c>
      <c r="X1274" s="91"/>
      <c r="Z1274" s="5"/>
      <c r="AA1274"/>
      <c r="AB1274" s="373"/>
      <c r="AD1274" s="54">
        <v>0.878472222222624</v>
      </c>
      <c r="AK1274" s="307"/>
      <c r="AL1274" s="5">
        <v>11.1</v>
      </c>
      <c r="AM1274" s="5">
        <v>92</v>
      </c>
      <c r="AN1274" s="5">
        <v>9.9</v>
      </c>
      <c r="AO1274" s="5">
        <v>11.1</v>
      </c>
      <c r="AP1274" s="5">
        <v>0</v>
      </c>
      <c r="AQ1274" s="5">
        <v>0</v>
      </c>
      <c r="AR1274" s="5">
        <v>1030.5</v>
      </c>
      <c r="AS1274" s="5">
        <v>0</v>
      </c>
      <c r="AT1274" s="5">
        <v>0</v>
      </c>
      <c r="AU1274" s="5">
        <v>0</v>
      </c>
      <c r="AV1274" s="5">
        <v>2.9</v>
      </c>
      <c r="AW1274" s="5">
        <v>3.4</v>
      </c>
      <c r="AX1274">
        <v>232</v>
      </c>
      <c r="AY1274">
        <v>1088</v>
      </c>
      <c r="AZ1274">
        <v>11.3</v>
      </c>
      <c r="BA1274">
        <v>11.5</v>
      </c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1">
        <f t="shared" si="67"/>
        <v>0</v>
      </c>
      <c r="U1275" s="94">
        <f t="shared" si="66"/>
        <v>-3</v>
      </c>
      <c r="V1275" s="90" t="str">
        <f t="shared" si="65"/>
        <v/>
      </c>
      <c r="W1275" s="94" t="str">
        <f t="shared" si="68"/>
        <v/>
      </c>
      <c r="X1275" s="91"/>
      <c r="Z1275" s="5"/>
      <c r="AA1275"/>
      <c r="AB1275" s="373"/>
      <c r="AD1275" s="54">
        <v>0.879166666667069</v>
      </c>
      <c r="AK1275" s="307"/>
      <c r="AL1275" s="5">
        <v>11.1</v>
      </c>
      <c r="AM1275" s="5">
        <v>92</v>
      </c>
      <c r="AN1275" s="5">
        <v>9.9</v>
      </c>
      <c r="AO1275" s="5">
        <v>11.1</v>
      </c>
      <c r="AP1275" s="5">
        <v>0</v>
      </c>
      <c r="AQ1275" s="5">
        <v>0</v>
      </c>
      <c r="AR1275" s="5">
        <v>1030.7</v>
      </c>
      <c r="AS1275" s="5">
        <v>0</v>
      </c>
      <c r="AT1275" s="5">
        <v>0</v>
      </c>
      <c r="AU1275" s="5">
        <v>0</v>
      </c>
      <c r="AV1275" s="5">
        <v>2.9</v>
      </c>
      <c r="AW1275" s="5">
        <v>3.4</v>
      </c>
      <c r="AX1275">
        <v>232</v>
      </c>
      <c r="AY1275">
        <v>1088</v>
      </c>
      <c r="AZ1275">
        <v>11.3</v>
      </c>
      <c r="BA1275">
        <v>11.5</v>
      </c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1">
        <f t="shared" si="67"/>
        <v>0</v>
      </c>
      <c r="U1276" s="94">
        <f t="shared" si="66"/>
        <v>-3</v>
      </c>
      <c r="V1276" s="90" t="str">
        <f t="shared" si="65"/>
        <v/>
      </c>
      <c r="W1276" s="94" t="str">
        <f t="shared" si="68"/>
        <v/>
      </c>
      <c r="X1276" s="91"/>
      <c r="Z1276" s="5"/>
      <c r="AA1276"/>
      <c r="AB1276" s="373"/>
      <c r="AD1276" s="54">
        <v>0.87986111111151399</v>
      </c>
      <c r="AK1276" s="307"/>
      <c r="AL1276" s="5">
        <v>11.1</v>
      </c>
      <c r="AM1276" s="5">
        <v>92</v>
      </c>
      <c r="AN1276" s="5">
        <v>9.9</v>
      </c>
      <c r="AO1276" s="5">
        <v>11.1</v>
      </c>
      <c r="AP1276" s="5">
        <v>0</v>
      </c>
      <c r="AQ1276" s="5">
        <v>0</v>
      </c>
      <c r="AR1276" s="5">
        <v>1030.7</v>
      </c>
      <c r="AS1276" s="5">
        <v>0</v>
      </c>
      <c r="AT1276" s="5">
        <v>0</v>
      </c>
      <c r="AU1276" s="5">
        <v>0</v>
      </c>
      <c r="AV1276" s="5">
        <v>2.9</v>
      </c>
      <c r="AW1276" s="5">
        <v>3.4</v>
      </c>
      <c r="AX1276">
        <v>232</v>
      </c>
      <c r="AY1276">
        <v>1088</v>
      </c>
      <c r="AZ1276">
        <v>11.3</v>
      </c>
      <c r="BA1276">
        <v>11.5</v>
      </c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1">
        <f t="shared" si="67"/>
        <v>0</v>
      </c>
      <c r="U1277" s="94">
        <f t="shared" si="66"/>
        <v>-3</v>
      </c>
      <c r="V1277" s="90" t="str">
        <f t="shared" si="65"/>
        <v/>
      </c>
      <c r="W1277" s="94" t="str">
        <f t="shared" si="68"/>
        <v/>
      </c>
      <c r="X1277" s="91"/>
      <c r="Z1277" s="5"/>
      <c r="AA1277"/>
      <c r="AB1277" s="373"/>
      <c r="AD1277" s="54">
        <v>0.88055555555595899</v>
      </c>
      <c r="AK1277" s="307"/>
      <c r="AL1277" s="5">
        <v>11.1</v>
      </c>
      <c r="AM1277" s="5">
        <v>92</v>
      </c>
      <c r="AN1277" s="5">
        <v>9.9</v>
      </c>
      <c r="AO1277" s="5">
        <v>11.1</v>
      </c>
      <c r="AP1277" s="5">
        <v>0</v>
      </c>
      <c r="AQ1277" s="5">
        <v>0</v>
      </c>
      <c r="AR1277" s="5">
        <v>1030.5</v>
      </c>
      <c r="AS1277" s="5">
        <v>0</v>
      </c>
      <c r="AT1277" s="5">
        <v>0</v>
      </c>
      <c r="AU1277" s="5">
        <v>0</v>
      </c>
      <c r="AV1277" s="5">
        <v>2.9</v>
      </c>
      <c r="AW1277" s="5">
        <v>3.4</v>
      </c>
      <c r="AX1277">
        <v>232</v>
      </c>
      <c r="AY1277">
        <v>1088</v>
      </c>
      <c r="AZ1277">
        <v>11.3</v>
      </c>
      <c r="BA1277">
        <v>11.5</v>
      </c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1">
        <f t="shared" si="67"/>
        <v>0</v>
      </c>
      <c r="U1278" s="94">
        <f t="shared" si="66"/>
        <v>-3</v>
      </c>
      <c r="V1278" s="90" t="str">
        <f t="shared" si="65"/>
        <v/>
      </c>
      <c r="W1278" s="94" t="str">
        <f t="shared" si="68"/>
        <v/>
      </c>
      <c r="X1278" s="91"/>
      <c r="Z1278" s="5"/>
      <c r="AA1278"/>
      <c r="AB1278" s="373"/>
      <c r="AD1278" s="54">
        <v>0.88125000000040399</v>
      </c>
      <c r="AK1278" s="307"/>
      <c r="AL1278" s="5">
        <v>11.1</v>
      </c>
      <c r="AM1278" s="5">
        <v>92</v>
      </c>
      <c r="AN1278" s="5">
        <v>9.9</v>
      </c>
      <c r="AO1278" s="5">
        <v>11.1</v>
      </c>
      <c r="AP1278" s="5">
        <v>0</v>
      </c>
      <c r="AQ1278" s="5">
        <v>1.8</v>
      </c>
      <c r="AR1278" s="5">
        <v>1030.5</v>
      </c>
      <c r="AS1278" s="5">
        <v>0</v>
      </c>
      <c r="AT1278" s="5">
        <v>0</v>
      </c>
      <c r="AU1278" s="5">
        <v>0</v>
      </c>
      <c r="AV1278" s="5">
        <v>2.9</v>
      </c>
      <c r="AW1278" s="5">
        <v>3.4</v>
      </c>
      <c r="AX1278">
        <v>232</v>
      </c>
      <c r="AY1278">
        <v>1088</v>
      </c>
      <c r="AZ1278">
        <v>11.3</v>
      </c>
      <c r="BA1278">
        <v>11.5</v>
      </c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1">
        <f t="shared" si="67"/>
        <v>0</v>
      </c>
      <c r="U1279" s="94">
        <f t="shared" si="66"/>
        <v>-3</v>
      </c>
      <c r="V1279" s="90" t="str">
        <f t="shared" si="65"/>
        <v/>
      </c>
      <c r="W1279" s="94" t="str">
        <f t="shared" si="68"/>
        <v/>
      </c>
      <c r="X1279" s="91"/>
      <c r="Z1279" s="5"/>
      <c r="AA1279"/>
      <c r="AB1279" s="373"/>
      <c r="AD1279" s="54">
        <v>0.88194444444484899</v>
      </c>
      <c r="AK1279" s="307"/>
      <c r="AL1279" s="5">
        <v>11.1</v>
      </c>
      <c r="AM1279" s="5">
        <v>92</v>
      </c>
      <c r="AN1279" s="5">
        <v>9.9</v>
      </c>
      <c r="AO1279" s="5">
        <v>11.1</v>
      </c>
      <c r="AP1279" s="5">
        <v>0</v>
      </c>
      <c r="AQ1279" s="5">
        <v>0</v>
      </c>
      <c r="AR1279" s="5">
        <v>1030.7</v>
      </c>
      <c r="AS1279" s="5">
        <v>0</v>
      </c>
      <c r="AT1279" s="5">
        <v>0</v>
      </c>
      <c r="AU1279" s="5">
        <v>0</v>
      </c>
      <c r="AV1279" s="5">
        <v>2.9</v>
      </c>
      <c r="AW1279" s="5">
        <v>3.4</v>
      </c>
      <c r="AX1279">
        <v>232</v>
      </c>
      <c r="AY1279">
        <v>1088</v>
      </c>
      <c r="AZ1279">
        <v>11.2</v>
      </c>
      <c r="BA1279">
        <v>11.5</v>
      </c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1">
        <f t="shared" si="67"/>
        <v>0</v>
      </c>
      <c r="U1280" s="94">
        <f t="shared" si="66"/>
        <v>-3</v>
      </c>
      <c r="V1280" s="90" t="str">
        <f t="shared" si="65"/>
        <v/>
      </c>
      <c r="W1280" s="94" t="str">
        <f t="shared" si="68"/>
        <v/>
      </c>
      <c r="X1280" s="91"/>
      <c r="Z1280" s="5"/>
      <c r="AA1280"/>
      <c r="AB1280" s="373"/>
      <c r="AD1280" s="54">
        <v>0.88263888888929398</v>
      </c>
      <c r="AK1280" s="307"/>
      <c r="AL1280" s="5">
        <v>11.1</v>
      </c>
      <c r="AM1280" s="5">
        <v>92</v>
      </c>
      <c r="AN1280" s="5">
        <v>9.9</v>
      </c>
      <c r="AO1280" s="5">
        <v>11.1</v>
      </c>
      <c r="AP1280" s="5">
        <v>0</v>
      </c>
      <c r="AQ1280" s="5">
        <v>0</v>
      </c>
      <c r="AR1280" s="5">
        <v>1030.5999999999999</v>
      </c>
      <c r="AS1280" s="5">
        <v>0</v>
      </c>
      <c r="AT1280" s="5">
        <v>0</v>
      </c>
      <c r="AU1280" s="5">
        <v>0</v>
      </c>
      <c r="AV1280" s="5">
        <v>2.9</v>
      </c>
      <c r="AW1280" s="5">
        <v>3.4</v>
      </c>
      <c r="AX1280">
        <v>232</v>
      </c>
      <c r="AY1280">
        <v>1088</v>
      </c>
      <c r="AZ1280">
        <v>11.3</v>
      </c>
      <c r="BA1280">
        <v>11.4</v>
      </c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1">
        <f t="shared" si="67"/>
        <v>0</v>
      </c>
      <c r="U1281" s="94">
        <f t="shared" si="66"/>
        <v>-3</v>
      </c>
      <c r="V1281" s="90" t="str">
        <f t="shared" si="65"/>
        <v/>
      </c>
      <c r="W1281" s="94" t="str">
        <f t="shared" si="68"/>
        <v/>
      </c>
      <c r="X1281" s="91"/>
      <c r="Z1281" s="5"/>
      <c r="AA1281"/>
      <c r="AB1281" s="373"/>
      <c r="AD1281" s="54">
        <v>0.88333333333373898</v>
      </c>
      <c r="AK1281" s="307"/>
      <c r="AL1281" s="5">
        <v>11.1</v>
      </c>
      <c r="AM1281" s="5">
        <v>92</v>
      </c>
      <c r="AN1281" s="5">
        <v>9.9</v>
      </c>
      <c r="AO1281" s="5">
        <v>11.1</v>
      </c>
      <c r="AP1281" s="5">
        <v>0</v>
      </c>
      <c r="AQ1281" s="5">
        <v>0</v>
      </c>
      <c r="AR1281" s="5">
        <v>1030.5999999999999</v>
      </c>
      <c r="AS1281" s="5">
        <v>0</v>
      </c>
      <c r="AT1281" s="5">
        <v>0</v>
      </c>
      <c r="AU1281" s="5">
        <v>0</v>
      </c>
      <c r="AV1281" s="5">
        <v>2.9</v>
      </c>
      <c r="AW1281" s="5">
        <v>3.4</v>
      </c>
      <c r="AX1281">
        <v>232</v>
      </c>
      <c r="AY1281">
        <v>1088</v>
      </c>
      <c r="AZ1281">
        <v>11.3</v>
      </c>
      <c r="BA1281">
        <v>11.5</v>
      </c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1">
        <f t="shared" si="67"/>
        <v>0</v>
      </c>
      <c r="U1282" s="94">
        <f t="shared" si="66"/>
        <v>-3</v>
      </c>
      <c r="V1282" s="90" t="str">
        <f t="shared" si="65"/>
        <v/>
      </c>
      <c r="W1282" s="94" t="str">
        <f t="shared" si="68"/>
        <v/>
      </c>
      <c r="X1282" s="91"/>
      <c r="Z1282" s="5"/>
      <c r="AA1282"/>
      <c r="AB1282" s="373"/>
      <c r="AD1282" s="54">
        <v>0.88402777777818398</v>
      </c>
      <c r="AK1282" s="307"/>
      <c r="AL1282" s="5">
        <v>11.1</v>
      </c>
      <c r="AM1282" s="5">
        <v>92</v>
      </c>
      <c r="AN1282" s="5">
        <v>9.9</v>
      </c>
      <c r="AO1282" s="5">
        <v>11.1</v>
      </c>
      <c r="AP1282" s="5">
        <v>0</v>
      </c>
      <c r="AQ1282" s="5">
        <v>1.8</v>
      </c>
      <c r="AR1282" s="5">
        <v>1030.5</v>
      </c>
      <c r="AS1282" s="5">
        <v>0</v>
      </c>
      <c r="AT1282" s="5">
        <v>0</v>
      </c>
      <c r="AU1282" s="5">
        <v>0</v>
      </c>
      <c r="AV1282" s="5">
        <v>2.9</v>
      </c>
      <c r="AW1282" s="5">
        <v>3.4</v>
      </c>
      <c r="AX1282">
        <v>232</v>
      </c>
      <c r="AY1282">
        <v>1088</v>
      </c>
      <c r="AZ1282">
        <v>11.3</v>
      </c>
      <c r="BA1282">
        <v>11.5</v>
      </c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1">
        <f t="shared" si="67"/>
        <v>0</v>
      </c>
      <c r="U1283" s="94">
        <f t="shared" si="66"/>
        <v>-3</v>
      </c>
      <c r="V1283" s="90" t="str">
        <f t="shared" si="65"/>
        <v/>
      </c>
      <c r="W1283" s="94" t="str">
        <f t="shared" si="68"/>
        <v/>
      </c>
      <c r="X1283" s="91"/>
      <c r="Z1283" s="5"/>
      <c r="AA1283"/>
      <c r="AB1283" s="373"/>
      <c r="AD1283" s="54">
        <v>0.88472222222262897</v>
      </c>
      <c r="AK1283" s="307"/>
      <c r="AL1283" s="5">
        <v>11.1</v>
      </c>
      <c r="AM1283" s="5">
        <v>92</v>
      </c>
      <c r="AN1283" s="5">
        <v>9.9</v>
      </c>
      <c r="AO1283" s="5">
        <v>11.1</v>
      </c>
      <c r="AP1283" s="5">
        <v>0</v>
      </c>
      <c r="AQ1283" s="5">
        <v>0</v>
      </c>
      <c r="AR1283" s="5">
        <v>1030.5999999999999</v>
      </c>
      <c r="AS1283" s="5">
        <v>0</v>
      </c>
      <c r="AT1283" s="5">
        <v>0</v>
      </c>
      <c r="AU1283" s="5">
        <v>0</v>
      </c>
      <c r="AV1283" s="5">
        <v>2.9</v>
      </c>
      <c r="AW1283" s="5">
        <v>3.4</v>
      </c>
      <c r="AX1283">
        <v>232</v>
      </c>
      <c r="AY1283">
        <v>1088</v>
      </c>
      <c r="AZ1283">
        <v>11.3</v>
      </c>
      <c r="BA1283">
        <v>11.5</v>
      </c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1">
        <f t="shared" si="67"/>
        <v>0</v>
      </c>
      <c r="U1284" s="94">
        <f t="shared" si="66"/>
        <v>-3</v>
      </c>
      <c r="V1284" s="90" t="str">
        <f t="shared" si="65"/>
        <v/>
      </c>
      <c r="W1284" s="94" t="str">
        <f t="shared" si="68"/>
        <v/>
      </c>
      <c r="X1284" s="91"/>
      <c r="Z1284" s="5"/>
      <c r="AA1284"/>
      <c r="AB1284" s="373"/>
      <c r="AD1284" s="54">
        <v>0.88541666666707397</v>
      </c>
      <c r="AK1284" s="307"/>
      <c r="AL1284" s="5">
        <v>11.1</v>
      </c>
      <c r="AM1284" s="5">
        <v>92</v>
      </c>
      <c r="AN1284" s="5">
        <v>9.9</v>
      </c>
      <c r="AO1284" s="5">
        <v>11.1</v>
      </c>
      <c r="AP1284" s="5">
        <v>0</v>
      </c>
      <c r="AQ1284" s="5">
        <v>1.8</v>
      </c>
      <c r="AR1284" s="5">
        <v>1030.5999999999999</v>
      </c>
      <c r="AS1284" s="5">
        <v>0</v>
      </c>
      <c r="AT1284" s="5">
        <v>0</v>
      </c>
      <c r="AU1284" s="5">
        <v>0</v>
      </c>
      <c r="AV1284" s="5">
        <v>2.9</v>
      </c>
      <c r="AW1284" s="5">
        <v>3.4</v>
      </c>
      <c r="AX1284">
        <v>232</v>
      </c>
      <c r="AY1284">
        <v>1088</v>
      </c>
      <c r="AZ1284">
        <v>11.2</v>
      </c>
      <c r="BA1284">
        <v>11.4</v>
      </c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1">
        <f t="shared" si="67"/>
        <v>0</v>
      </c>
      <c r="U1285" s="94">
        <f t="shared" si="66"/>
        <v>-3</v>
      </c>
      <c r="V1285" s="90" t="str">
        <f t="shared" si="65"/>
        <v/>
      </c>
      <c r="W1285" s="94" t="str">
        <f t="shared" si="68"/>
        <v/>
      </c>
      <c r="X1285" s="91"/>
      <c r="Z1285" s="5"/>
      <c r="AA1285"/>
      <c r="AB1285" s="373"/>
      <c r="AD1285" s="54">
        <v>0.88611111111151897</v>
      </c>
      <c r="AK1285" s="307"/>
      <c r="AL1285" s="5">
        <v>11.1</v>
      </c>
      <c r="AM1285" s="5">
        <v>92</v>
      </c>
      <c r="AN1285" s="5">
        <v>9.9</v>
      </c>
      <c r="AO1285" s="5">
        <v>11.1</v>
      </c>
      <c r="AP1285" s="5">
        <v>0</v>
      </c>
      <c r="AQ1285" s="5">
        <v>0</v>
      </c>
      <c r="AR1285" s="5">
        <v>1030.5999999999999</v>
      </c>
      <c r="AS1285" s="5">
        <v>0</v>
      </c>
      <c r="AT1285" s="5">
        <v>0</v>
      </c>
      <c r="AU1285" s="5">
        <v>0</v>
      </c>
      <c r="AV1285" s="5">
        <v>2.9</v>
      </c>
      <c r="AW1285" s="5">
        <v>3.4</v>
      </c>
      <c r="AX1285">
        <v>232</v>
      </c>
      <c r="AY1285">
        <v>1088</v>
      </c>
      <c r="AZ1285">
        <v>11.2</v>
      </c>
      <c r="BA1285">
        <v>11.4</v>
      </c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1">
        <f t="shared" si="67"/>
        <v>0</v>
      </c>
      <c r="U1286" s="94">
        <f t="shared" si="66"/>
        <v>-3</v>
      </c>
      <c r="V1286" s="90" t="str">
        <f t="shared" si="65"/>
        <v/>
      </c>
      <c r="W1286" s="94" t="str">
        <f t="shared" si="68"/>
        <v/>
      </c>
      <c r="X1286" s="91"/>
      <c r="Z1286" s="5"/>
      <c r="AA1286"/>
      <c r="AB1286" s="373"/>
      <c r="AD1286" s="54">
        <v>0.88680555555596396</v>
      </c>
      <c r="AK1286" s="307"/>
      <c r="AL1286" s="5">
        <v>11.1</v>
      </c>
      <c r="AM1286" s="5">
        <v>92</v>
      </c>
      <c r="AN1286" s="5">
        <v>9.9</v>
      </c>
      <c r="AO1286" s="5">
        <v>11.1</v>
      </c>
      <c r="AP1286" s="5">
        <v>0</v>
      </c>
      <c r="AQ1286" s="5">
        <v>0</v>
      </c>
      <c r="AR1286" s="5">
        <v>1030.5</v>
      </c>
      <c r="AS1286" s="5">
        <v>0</v>
      </c>
      <c r="AT1286" s="5">
        <v>0</v>
      </c>
      <c r="AU1286" s="5">
        <v>0</v>
      </c>
      <c r="AV1286" s="5">
        <v>2.9</v>
      </c>
      <c r="AW1286" s="5">
        <v>3.4</v>
      </c>
      <c r="AX1286">
        <v>232</v>
      </c>
      <c r="AY1286">
        <v>1088</v>
      </c>
      <c r="AZ1286">
        <v>11.3</v>
      </c>
      <c r="BA1286">
        <v>11.5</v>
      </c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1">
        <f t="shared" si="67"/>
        <v>0</v>
      </c>
      <c r="U1287" s="94">
        <f t="shared" si="66"/>
        <v>-3</v>
      </c>
      <c r="V1287" s="90" t="str">
        <f t="shared" si="65"/>
        <v/>
      </c>
      <c r="W1287" s="94" t="str">
        <f t="shared" si="68"/>
        <v/>
      </c>
      <c r="X1287" s="91"/>
      <c r="Z1287" s="5"/>
      <c r="AA1287"/>
      <c r="AB1287" s="373"/>
      <c r="AD1287" s="54">
        <v>0.88750000000040896</v>
      </c>
      <c r="AK1287" s="307"/>
      <c r="AL1287" s="5">
        <v>11.1</v>
      </c>
      <c r="AM1287" s="5">
        <v>92</v>
      </c>
      <c r="AN1287" s="5">
        <v>9.9</v>
      </c>
      <c r="AO1287" s="5">
        <v>11.1</v>
      </c>
      <c r="AP1287" s="5">
        <v>0</v>
      </c>
      <c r="AQ1287" s="5">
        <v>0</v>
      </c>
      <c r="AR1287" s="5">
        <v>1030.7</v>
      </c>
      <c r="AS1287" s="5">
        <v>0</v>
      </c>
      <c r="AT1287" s="5">
        <v>0</v>
      </c>
      <c r="AU1287" s="5">
        <v>0</v>
      </c>
      <c r="AV1287" s="5">
        <v>2.9</v>
      </c>
      <c r="AW1287" s="5">
        <v>3.4</v>
      </c>
      <c r="AX1287">
        <v>232</v>
      </c>
      <c r="AY1287">
        <v>1088</v>
      </c>
      <c r="AZ1287">
        <v>11.2</v>
      </c>
      <c r="BA1287">
        <v>11.4</v>
      </c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1">
        <f t="shared" si="67"/>
        <v>0</v>
      </c>
      <c r="U1288" s="94">
        <f t="shared" si="66"/>
        <v>-3</v>
      </c>
      <c r="V1288" s="90" t="str">
        <f t="shared" si="65"/>
        <v/>
      </c>
      <c r="W1288" s="94" t="str">
        <f t="shared" si="68"/>
        <v/>
      </c>
      <c r="X1288" s="91"/>
      <c r="Z1288" s="5"/>
      <c r="AA1288"/>
      <c r="AB1288" s="373"/>
      <c r="AD1288" s="54">
        <v>0.88819444444485396</v>
      </c>
      <c r="AK1288" s="307"/>
      <c r="AL1288" s="5">
        <v>11.1</v>
      </c>
      <c r="AM1288" s="5">
        <v>92</v>
      </c>
      <c r="AN1288" s="5">
        <v>9.9</v>
      </c>
      <c r="AO1288" s="5">
        <v>11.1</v>
      </c>
      <c r="AP1288" s="5">
        <v>1.8</v>
      </c>
      <c r="AQ1288" s="5">
        <v>2.2000000000000002</v>
      </c>
      <c r="AR1288" s="5">
        <v>1030.8</v>
      </c>
      <c r="AS1288" s="5">
        <v>0</v>
      </c>
      <c r="AT1288" s="5">
        <v>0</v>
      </c>
      <c r="AU1288" s="5">
        <v>0</v>
      </c>
      <c r="AV1288" s="5">
        <v>2.9</v>
      </c>
      <c r="AW1288" s="5">
        <v>3.4</v>
      </c>
      <c r="AX1288">
        <v>232</v>
      </c>
      <c r="AY1288">
        <v>1088</v>
      </c>
      <c r="AZ1288">
        <v>11.3</v>
      </c>
      <c r="BA1288">
        <v>11.4</v>
      </c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1">
        <f t="shared" si="67"/>
        <v>0</v>
      </c>
      <c r="U1289" s="94">
        <f t="shared" si="66"/>
        <v>-3</v>
      </c>
      <c r="V1289" s="90" t="str">
        <f t="shared" si="65"/>
        <v/>
      </c>
      <c r="W1289" s="94" t="str">
        <f t="shared" si="68"/>
        <v/>
      </c>
      <c r="X1289" s="91"/>
      <c r="Z1289" s="5"/>
      <c r="AA1289"/>
      <c r="AB1289" s="373"/>
      <c r="AD1289" s="54">
        <v>0.88888888888929896</v>
      </c>
      <c r="AK1289" s="307"/>
      <c r="AL1289" s="5">
        <v>11.1</v>
      </c>
      <c r="AM1289" s="5">
        <v>92</v>
      </c>
      <c r="AN1289" s="5">
        <v>9.9</v>
      </c>
      <c r="AO1289" s="5">
        <v>11.1</v>
      </c>
      <c r="AP1289" s="5">
        <v>0</v>
      </c>
      <c r="AQ1289" s="5">
        <v>1.8</v>
      </c>
      <c r="AR1289" s="5">
        <v>1030.9000000000001</v>
      </c>
      <c r="AS1289" s="5">
        <v>0</v>
      </c>
      <c r="AT1289" s="5">
        <v>0</v>
      </c>
      <c r="AU1289" s="5">
        <v>0</v>
      </c>
      <c r="AV1289" s="5">
        <v>2.9</v>
      </c>
      <c r="AW1289" s="5">
        <v>3.4</v>
      </c>
      <c r="AX1289">
        <v>232</v>
      </c>
      <c r="AY1289">
        <v>1088</v>
      </c>
      <c r="AZ1289">
        <v>11.3</v>
      </c>
      <c r="BA1289">
        <v>11.4</v>
      </c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1">
        <f t="shared" si="67"/>
        <v>0</v>
      </c>
      <c r="U1290" s="94">
        <f t="shared" si="66"/>
        <v>-3</v>
      </c>
      <c r="V1290" s="90" t="str">
        <f t="shared" si="65"/>
        <v/>
      </c>
      <c r="W1290" s="94" t="str">
        <f t="shared" si="68"/>
        <v/>
      </c>
      <c r="X1290" s="91"/>
      <c r="Z1290" s="5"/>
      <c r="AA1290"/>
      <c r="AB1290" s="373"/>
      <c r="AD1290" s="54">
        <v>0.88958333333374395</v>
      </c>
      <c r="AK1290" s="307"/>
      <c r="AL1290" s="5">
        <v>11.1</v>
      </c>
      <c r="AM1290" s="5">
        <v>92</v>
      </c>
      <c r="AN1290" s="5">
        <v>9.9</v>
      </c>
      <c r="AO1290" s="5">
        <v>11.1</v>
      </c>
      <c r="AP1290" s="5">
        <v>0</v>
      </c>
      <c r="AQ1290" s="5">
        <v>0</v>
      </c>
      <c r="AR1290" s="5">
        <v>1030.5</v>
      </c>
      <c r="AS1290" s="5">
        <v>0</v>
      </c>
      <c r="AT1290" s="5">
        <v>0</v>
      </c>
      <c r="AU1290" s="5">
        <v>0</v>
      </c>
      <c r="AV1290" s="5">
        <v>2.9</v>
      </c>
      <c r="AW1290" s="5">
        <v>3.4</v>
      </c>
      <c r="AX1290">
        <v>232</v>
      </c>
      <c r="AY1290">
        <v>1088</v>
      </c>
      <c r="AZ1290">
        <v>11.3</v>
      </c>
      <c r="BA1290">
        <v>11.4</v>
      </c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1">
        <f t="shared" si="67"/>
        <v>0</v>
      </c>
      <c r="U1291" s="94">
        <f t="shared" si="66"/>
        <v>-3</v>
      </c>
      <c r="V1291" s="90" t="str">
        <f t="shared" ref="V1291:V1354" si="69">IF($K1291&gt;0,1,"")</f>
        <v/>
      </c>
      <c r="W1291" s="94" t="str">
        <f t="shared" si="68"/>
        <v/>
      </c>
      <c r="X1291" s="91"/>
      <c r="Z1291" s="5"/>
      <c r="AA1291"/>
      <c r="AB1291" s="373"/>
      <c r="AD1291" s="54">
        <v>0.89027777777818895</v>
      </c>
      <c r="AK1291" s="307"/>
      <c r="AL1291" s="5">
        <v>11.1</v>
      </c>
      <c r="AM1291" s="5">
        <v>92</v>
      </c>
      <c r="AN1291" s="5">
        <v>9.9</v>
      </c>
      <c r="AO1291" s="5">
        <v>11.1</v>
      </c>
      <c r="AP1291" s="5">
        <v>0</v>
      </c>
      <c r="AQ1291" s="5">
        <v>0</v>
      </c>
      <c r="AR1291" s="5">
        <v>1030.8</v>
      </c>
      <c r="AS1291" s="5">
        <v>0</v>
      </c>
      <c r="AT1291" s="5">
        <v>0</v>
      </c>
      <c r="AU1291" s="5">
        <v>0</v>
      </c>
      <c r="AV1291" s="5">
        <v>2.9</v>
      </c>
      <c r="AW1291" s="5">
        <v>3.4</v>
      </c>
      <c r="AX1291">
        <v>232</v>
      </c>
      <c r="AY1291">
        <v>1088</v>
      </c>
      <c r="AZ1291">
        <v>11.3</v>
      </c>
      <c r="BA1291">
        <v>11.5</v>
      </c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1">
        <f t="shared" si="67"/>
        <v>0</v>
      </c>
      <c r="U1292" s="94">
        <f t="shared" si="66"/>
        <v>-3</v>
      </c>
      <c r="V1292" s="90" t="str">
        <f t="shared" si="69"/>
        <v/>
      </c>
      <c r="W1292" s="94" t="str">
        <f t="shared" si="68"/>
        <v/>
      </c>
      <c r="X1292" s="91"/>
      <c r="Z1292" s="5"/>
      <c r="AA1292"/>
      <c r="AB1292" s="373"/>
      <c r="AD1292" s="54">
        <v>0.89097222222263395</v>
      </c>
      <c r="AK1292" s="307"/>
      <c r="AL1292" s="5">
        <v>11.1</v>
      </c>
      <c r="AM1292" s="5">
        <v>92</v>
      </c>
      <c r="AN1292" s="5">
        <v>9.9</v>
      </c>
      <c r="AO1292" s="5">
        <v>11.1</v>
      </c>
      <c r="AP1292" s="5">
        <v>0</v>
      </c>
      <c r="AQ1292" s="5">
        <v>0</v>
      </c>
      <c r="AR1292" s="5">
        <v>1030.7</v>
      </c>
      <c r="AS1292" s="5">
        <v>0</v>
      </c>
      <c r="AT1292" s="5">
        <v>0</v>
      </c>
      <c r="AU1292" s="5">
        <v>0</v>
      </c>
      <c r="AV1292" s="5">
        <v>2.9</v>
      </c>
      <c r="AW1292" s="5">
        <v>3.4</v>
      </c>
      <c r="AX1292">
        <v>232</v>
      </c>
      <c r="AY1292">
        <v>1088</v>
      </c>
      <c r="AZ1292">
        <v>11.3</v>
      </c>
      <c r="BA1292">
        <v>11.4</v>
      </c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1">
        <f t="shared" si="67"/>
        <v>0</v>
      </c>
      <c r="U1293" s="94">
        <f t="shared" si="66"/>
        <v>-3</v>
      </c>
      <c r="V1293" s="90" t="str">
        <f t="shared" si="69"/>
        <v/>
      </c>
      <c r="W1293" s="94" t="str">
        <f t="shared" si="68"/>
        <v/>
      </c>
      <c r="X1293" s="91"/>
      <c r="Z1293" s="5"/>
      <c r="AA1293"/>
      <c r="AB1293" s="373"/>
      <c r="AD1293" s="54">
        <v>0.89166666666707906</v>
      </c>
      <c r="AK1293" s="307"/>
      <c r="AL1293" s="5">
        <v>11.1</v>
      </c>
      <c r="AM1293" s="5">
        <v>92</v>
      </c>
      <c r="AN1293" s="5">
        <v>9.9</v>
      </c>
      <c r="AO1293" s="5">
        <v>11.1</v>
      </c>
      <c r="AP1293" s="5">
        <v>0</v>
      </c>
      <c r="AQ1293" s="5">
        <v>0</v>
      </c>
      <c r="AR1293" s="5">
        <v>1030.7</v>
      </c>
      <c r="AS1293" s="5">
        <v>0</v>
      </c>
      <c r="AT1293" s="5">
        <v>0</v>
      </c>
      <c r="AU1293" s="5">
        <v>0</v>
      </c>
      <c r="AV1293" s="5">
        <v>2.9</v>
      </c>
      <c r="AW1293" s="5">
        <v>3.4</v>
      </c>
      <c r="AX1293">
        <v>232</v>
      </c>
      <c r="AY1293">
        <v>1088</v>
      </c>
      <c r="AZ1293">
        <v>11.3</v>
      </c>
      <c r="BA1293">
        <v>11.4</v>
      </c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1">
        <f t="shared" si="67"/>
        <v>0</v>
      </c>
      <c r="U1294" s="94">
        <f t="shared" si="66"/>
        <v>-3</v>
      </c>
      <c r="V1294" s="90" t="str">
        <f t="shared" si="69"/>
        <v/>
      </c>
      <c r="W1294" s="94" t="str">
        <f t="shared" si="68"/>
        <v/>
      </c>
      <c r="X1294" s="91"/>
      <c r="Z1294" s="5"/>
      <c r="AA1294"/>
      <c r="AB1294" s="373"/>
      <c r="AD1294" s="54">
        <v>0.89236111111152405</v>
      </c>
      <c r="AK1294" s="307"/>
      <c r="AL1294" s="5">
        <v>11.1</v>
      </c>
      <c r="AM1294" s="5">
        <v>92</v>
      </c>
      <c r="AN1294" s="5">
        <v>9.9</v>
      </c>
      <c r="AO1294" s="5">
        <v>11.1</v>
      </c>
      <c r="AP1294" s="5">
        <v>0</v>
      </c>
      <c r="AQ1294" s="5">
        <v>1.8</v>
      </c>
      <c r="AR1294" s="5">
        <v>1030.5</v>
      </c>
      <c r="AS1294" s="5">
        <v>0</v>
      </c>
      <c r="AT1294" s="5">
        <v>0</v>
      </c>
      <c r="AU1294" s="5">
        <v>0</v>
      </c>
      <c r="AV1294" s="5">
        <v>2.9</v>
      </c>
      <c r="AW1294" s="5">
        <v>3.4</v>
      </c>
      <c r="AX1294">
        <v>232</v>
      </c>
      <c r="AY1294">
        <v>1088</v>
      </c>
      <c r="AZ1294">
        <v>11.2</v>
      </c>
      <c r="BA1294">
        <v>11.4</v>
      </c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1">
        <f t="shared" si="67"/>
        <v>0</v>
      </c>
      <c r="U1295" s="94">
        <f t="shared" si="66"/>
        <v>-3</v>
      </c>
      <c r="V1295" s="90" t="str">
        <f t="shared" si="69"/>
        <v/>
      </c>
      <c r="W1295" s="94" t="str">
        <f t="shared" si="68"/>
        <v/>
      </c>
      <c r="X1295" s="91"/>
      <c r="Z1295" s="5"/>
      <c r="AA1295"/>
      <c r="AB1295" s="373"/>
      <c r="AD1295" s="54">
        <v>0.89305555555596905</v>
      </c>
      <c r="AK1295" s="307"/>
      <c r="AL1295" s="5">
        <v>11.1</v>
      </c>
      <c r="AM1295" s="5">
        <v>92</v>
      </c>
      <c r="AN1295" s="5">
        <v>9.9</v>
      </c>
      <c r="AO1295" s="5">
        <v>11.1</v>
      </c>
      <c r="AP1295" s="5">
        <v>1.8</v>
      </c>
      <c r="AQ1295" s="5">
        <v>1.8</v>
      </c>
      <c r="AR1295" s="5">
        <v>1030.7</v>
      </c>
      <c r="AS1295" s="5">
        <v>0</v>
      </c>
      <c r="AT1295" s="5">
        <v>0</v>
      </c>
      <c r="AU1295" s="5">
        <v>0</v>
      </c>
      <c r="AV1295" s="5">
        <v>2.9</v>
      </c>
      <c r="AW1295" s="5">
        <v>3.4</v>
      </c>
      <c r="AX1295">
        <v>232</v>
      </c>
      <c r="AY1295">
        <v>1088</v>
      </c>
      <c r="AZ1295">
        <v>11.3</v>
      </c>
      <c r="BA1295">
        <v>11.5</v>
      </c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1">
        <f t="shared" si="67"/>
        <v>0</v>
      </c>
      <c r="U1296" s="94">
        <f t="shared" ref="U1296:U1333" si="70">(T1296-B1296)-3</f>
        <v>-3</v>
      </c>
      <c r="V1296" s="90" t="str">
        <f t="shared" si="69"/>
        <v/>
      </c>
      <c r="W1296" s="94" t="str">
        <f t="shared" si="68"/>
        <v/>
      </c>
      <c r="X1296" s="91"/>
      <c r="Z1296" s="5"/>
      <c r="AA1296"/>
      <c r="AB1296" s="373"/>
      <c r="AD1296" s="54">
        <v>0.89375000000041405</v>
      </c>
      <c r="AK1296" s="307"/>
      <c r="AL1296" s="5">
        <v>11.1</v>
      </c>
      <c r="AM1296" s="5">
        <v>92</v>
      </c>
      <c r="AN1296" s="5">
        <v>9.9</v>
      </c>
      <c r="AO1296" s="5">
        <v>11.1</v>
      </c>
      <c r="AP1296" s="5">
        <v>2.2000000000000002</v>
      </c>
      <c r="AQ1296" s="5">
        <v>2.2000000000000002</v>
      </c>
      <c r="AR1296" s="5">
        <v>1030.8</v>
      </c>
      <c r="AS1296" s="5">
        <v>0</v>
      </c>
      <c r="AT1296" s="5">
        <v>0</v>
      </c>
      <c r="AU1296" s="5">
        <v>0</v>
      </c>
      <c r="AV1296" s="5">
        <v>2.9</v>
      </c>
      <c r="AW1296" s="5">
        <v>3.4</v>
      </c>
      <c r="AX1296">
        <v>232</v>
      </c>
      <c r="AY1296">
        <v>1088</v>
      </c>
      <c r="AZ1296">
        <v>11.3</v>
      </c>
      <c r="BA1296">
        <v>11.4</v>
      </c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1">
        <f t="shared" si="67"/>
        <v>0</v>
      </c>
      <c r="U1297" s="94">
        <f t="shared" si="70"/>
        <v>-3</v>
      </c>
      <c r="V1297" s="90" t="str">
        <f t="shared" si="69"/>
        <v/>
      </c>
      <c r="W1297" s="94" t="str">
        <f t="shared" si="68"/>
        <v/>
      </c>
      <c r="X1297" s="91"/>
      <c r="Z1297" s="5"/>
      <c r="AA1297"/>
      <c r="AB1297" s="373"/>
      <c r="AD1297" s="54">
        <v>0.89444444444485904</v>
      </c>
      <c r="AK1297" s="307"/>
      <c r="AL1297" s="5">
        <v>11.1</v>
      </c>
      <c r="AM1297" s="5">
        <v>92</v>
      </c>
      <c r="AN1297" s="5">
        <v>9.9</v>
      </c>
      <c r="AO1297" s="5">
        <v>11.1</v>
      </c>
      <c r="AP1297" s="5">
        <v>1.8</v>
      </c>
      <c r="AQ1297" s="5">
        <v>2.2000000000000002</v>
      </c>
      <c r="AR1297" s="5">
        <v>1030.9000000000001</v>
      </c>
      <c r="AS1297" s="5">
        <v>0</v>
      </c>
      <c r="AT1297" s="5">
        <v>0</v>
      </c>
      <c r="AU1297" s="5">
        <v>0</v>
      </c>
      <c r="AV1297" s="5">
        <v>2.9</v>
      </c>
      <c r="AW1297" s="5">
        <v>3.4</v>
      </c>
      <c r="AX1297">
        <v>232</v>
      </c>
      <c r="AY1297">
        <v>1088</v>
      </c>
      <c r="AZ1297">
        <v>11.2</v>
      </c>
      <c r="BA1297">
        <v>11.5</v>
      </c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1">
        <f t="shared" si="67"/>
        <v>0</v>
      </c>
      <c r="U1298" s="94">
        <f t="shared" si="70"/>
        <v>-3</v>
      </c>
      <c r="V1298" s="90" t="str">
        <f t="shared" si="69"/>
        <v/>
      </c>
      <c r="W1298" s="94" t="str">
        <f t="shared" si="68"/>
        <v/>
      </c>
      <c r="X1298" s="91"/>
      <c r="Z1298" s="5"/>
      <c r="AA1298"/>
      <c r="AB1298" s="373"/>
      <c r="AD1298" s="54">
        <v>0.89513888888930404</v>
      </c>
      <c r="AK1298" s="307"/>
      <c r="AL1298" s="5">
        <v>11.1</v>
      </c>
      <c r="AM1298" s="5">
        <v>92</v>
      </c>
      <c r="AN1298" s="5">
        <v>9.9</v>
      </c>
      <c r="AO1298" s="5">
        <v>11.1</v>
      </c>
      <c r="AP1298" s="5">
        <v>0</v>
      </c>
      <c r="AQ1298" s="5">
        <v>1.8</v>
      </c>
      <c r="AR1298" s="5">
        <v>1030.8</v>
      </c>
      <c r="AS1298" s="5">
        <v>0</v>
      </c>
      <c r="AT1298" s="5">
        <v>0</v>
      </c>
      <c r="AU1298" s="5">
        <v>0</v>
      </c>
      <c r="AV1298" s="5">
        <v>2.9</v>
      </c>
      <c r="AW1298" s="5">
        <v>3.4</v>
      </c>
      <c r="AX1298">
        <v>232</v>
      </c>
      <c r="AY1298">
        <v>1088</v>
      </c>
      <c r="AZ1298">
        <v>11.3</v>
      </c>
      <c r="BA1298">
        <v>11.4</v>
      </c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1">
        <f t="shared" si="67"/>
        <v>0</v>
      </c>
      <c r="U1299" s="94">
        <f t="shared" si="70"/>
        <v>-3</v>
      </c>
      <c r="V1299" s="90" t="str">
        <f t="shared" si="69"/>
        <v/>
      </c>
      <c r="W1299" s="94" t="str">
        <f t="shared" si="68"/>
        <v/>
      </c>
      <c r="X1299" s="91"/>
      <c r="Z1299" s="5"/>
      <c r="AA1299"/>
      <c r="AB1299" s="373"/>
      <c r="AD1299" s="54">
        <v>0.89583333333374904</v>
      </c>
      <c r="AK1299" s="307"/>
      <c r="AL1299" s="5">
        <v>11.1</v>
      </c>
      <c r="AM1299" s="5">
        <v>92</v>
      </c>
      <c r="AN1299" s="5">
        <v>9.9</v>
      </c>
      <c r="AO1299" s="5">
        <v>11.1</v>
      </c>
      <c r="AP1299" s="5">
        <v>0</v>
      </c>
      <c r="AQ1299" s="5">
        <v>0</v>
      </c>
      <c r="AR1299" s="5">
        <v>1030.7</v>
      </c>
      <c r="AS1299" s="5">
        <v>0</v>
      </c>
      <c r="AT1299" s="5">
        <v>0</v>
      </c>
      <c r="AU1299" s="5">
        <v>0</v>
      </c>
      <c r="AV1299" s="5">
        <v>2.9</v>
      </c>
      <c r="AW1299" s="5">
        <v>3.4</v>
      </c>
      <c r="AX1299">
        <v>232</v>
      </c>
      <c r="AY1299">
        <v>1088</v>
      </c>
      <c r="AZ1299">
        <v>11.3</v>
      </c>
      <c r="BA1299">
        <v>11.4</v>
      </c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1">
        <f t="shared" si="67"/>
        <v>0</v>
      </c>
      <c r="U1300" s="94">
        <f t="shared" si="70"/>
        <v>-3</v>
      </c>
      <c r="V1300" s="90" t="str">
        <f t="shared" si="69"/>
        <v/>
      </c>
      <c r="W1300" s="94" t="str">
        <f t="shared" si="68"/>
        <v/>
      </c>
      <c r="X1300" s="91"/>
      <c r="Z1300" s="5"/>
      <c r="AA1300"/>
      <c r="AB1300" s="373"/>
      <c r="AD1300" s="54">
        <v>0.89652777777819403</v>
      </c>
      <c r="AK1300" s="307"/>
      <c r="AL1300" s="5">
        <v>11.1</v>
      </c>
      <c r="AM1300" s="5">
        <v>92</v>
      </c>
      <c r="AN1300" s="5">
        <v>9.9</v>
      </c>
      <c r="AO1300" s="5">
        <v>11.1</v>
      </c>
      <c r="AP1300" s="5">
        <v>0</v>
      </c>
      <c r="AQ1300" s="5">
        <v>0</v>
      </c>
      <c r="AR1300" s="5">
        <v>1030.8</v>
      </c>
      <c r="AS1300" s="5">
        <v>0</v>
      </c>
      <c r="AT1300" s="5">
        <v>0</v>
      </c>
      <c r="AU1300" s="5">
        <v>0</v>
      </c>
      <c r="AV1300" s="5">
        <v>2.9</v>
      </c>
      <c r="AW1300" s="5">
        <v>3.4</v>
      </c>
      <c r="AX1300">
        <v>232</v>
      </c>
      <c r="AY1300">
        <v>1088</v>
      </c>
      <c r="AZ1300">
        <v>11.3</v>
      </c>
      <c r="BA1300">
        <v>11.4</v>
      </c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1">
        <f t="shared" si="67"/>
        <v>0</v>
      </c>
      <c r="U1301" s="94">
        <f t="shared" si="70"/>
        <v>-3</v>
      </c>
      <c r="V1301" s="90" t="str">
        <f t="shared" si="69"/>
        <v/>
      </c>
      <c r="W1301" s="94" t="str">
        <f t="shared" si="68"/>
        <v/>
      </c>
      <c r="X1301" s="91"/>
      <c r="Z1301" s="5"/>
      <c r="AA1301"/>
      <c r="AB1301" s="373"/>
      <c r="AD1301" s="54">
        <v>0.89722222222263903</v>
      </c>
      <c r="AK1301" s="307"/>
      <c r="AL1301" s="5">
        <v>11.1</v>
      </c>
      <c r="AM1301" s="5">
        <v>92</v>
      </c>
      <c r="AN1301" s="5">
        <v>9.9</v>
      </c>
      <c r="AO1301" s="5">
        <v>11.1</v>
      </c>
      <c r="AP1301" s="5">
        <v>0</v>
      </c>
      <c r="AQ1301" s="5">
        <v>0</v>
      </c>
      <c r="AR1301" s="5">
        <v>1030.9000000000001</v>
      </c>
      <c r="AS1301" s="5">
        <v>0</v>
      </c>
      <c r="AT1301" s="5">
        <v>0</v>
      </c>
      <c r="AU1301" s="5">
        <v>0</v>
      </c>
      <c r="AV1301" s="5">
        <v>2.9</v>
      </c>
      <c r="AW1301" s="5">
        <v>3.4</v>
      </c>
      <c r="AX1301">
        <v>232</v>
      </c>
      <c r="AY1301">
        <v>1088</v>
      </c>
      <c r="AZ1301">
        <v>11.3</v>
      </c>
      <c r="BA1301">
        <v>11.4</v>
      </c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1">
        <f t="shared" si="67"/>
        <v>0</v>
      </c>
      <c r="U1302" s="94">
        <f t="shared" si="70"/>
        <v>-3</v>
      </c>
      <c r="V1302" s="90" t="str">
        <f t="shared" si="69"/>
        <v/>
      </c>
      <c r="W1302" s="94" t="str">
        <f t="shared" si="68"/>
        <v/>
      </c>
      <c r="X1302" s="91"/>
      <c r="Z1302" s="5"/>
      <c r="AA1302"/>
      <c r="AB1302" s="373"/>
      <c r="AD1302" s="54">
        <v>0.89791666666708403</v>
      </c>
      <c r="AK1302" s="307"/>
      <c r="AL1302" s="5">
        <v>11.1</v>
      </c>
      <c r="AM1302" s="5">
        <v>92</v>
      </c>
      <c r="AN1302" s="5">
        <v>9.9</v>
      </c>
      <c r="AO1302" s="5">
        <v>11.1</v>
      </c>
      <c r="AP1302" s="5">
        <v>0</v>
      </c>
      <c r="AQ1302" s="5">
        <v>0</v>
      </c>
      <c r="AR1302" s="5">
        <v>1031</v>
      </c>
      <c r="AS1302" s="5">
        <v>0</v>
      </c>
      <c r="AT1302" s="5">
        <v>0</v>
      </c>
      <c r="AU1302" s="5">
        <v>0</v>
      </c>
      <c r="AV1302" s="5">
        <v>2.9</v>
      </c>
      <c r="AW1302" s="5">
        <v>3.4</v>
      </c>
      <c r="AX1302">
        <v>232</v>
      </c>
      <c r="AY1302">
        <v>1088</v>
      </c>
      <c r="AZ1302">
        <v>11.3</v>
      </c>
      <c r="BA1302">
        <v>11.4</v>
      </c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1">
        <f t="shared" si="67"/>
        <v>0</v>
      </c>
      <c r="U1303" s="94">
        <f t="shared" si="70"/>
        <v>-3</v>
      </c>
      <c r="V1303" s="90" t="str">
        <f t="shared" si="69"/>
        <v/>
      </c>
      <c r="W1303" s="94" t="str">
        <f t="shared" si="68"/>
        <v/>
      </c>
      <c r="X1303" s="91"/>
      <c r="Z1303" s="5"/>
      <c r="AA1303"/>
      <c r="AB1303" s="373"/>
      <c r="AD1303" s="54">
        <v>0.89861111111152903</v>
      </c>
      <c r="AK1303" s="307"/>
      <c r="AL1303" s="5">
        <v>11.1</v>
      </c>
      <c r="AM1303" s="5">
        <v>92</v>
      </c>
      <c r="AN1303" s="5">
        <v>9.9</v>
      </c>
      <c r="AO1303" s="5">
        <v>11.1</v>
      </c>
      <c r="AP1303" s="5">
        <v>0</v>
      </c>
      <c r="AQ1303" s="5">
        <v>0</v>
      </c>
      <c r="AR1303" s="5">
        <v>1031</v>
      </c>
      <c r="AS1303" s="5">
        <v>0</v>
      </c>
      <c r="AT1303" s="5">
        <v>0</v>
      </c>
      <c r="AU1303" s="5">
        <v>0</v>
      </c>
      <c r="AV1303" s="5">
        <v>2.9</v>
      </c>
      <c r="AW1303" s="5">
        <v>3.4</v>
      </c>
      <c r="AX1303">
        <v>232</v>
      </c>
      <c r="AY1303">
        <v>1088</v>
      </c>
      <c r="AZ1303">
        <v>11.2</v>
      </c>
      <c r="BA1303">
        <v>11.4</v>
      </c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1">
        <f t="shared" si="67"/>
        <v>0</v>
      </c>
      <c r="U1304" s="94">
        <f t="shared" si="70"/>
        <v>-3</v>
      </c>
      <c r="V1304" s="90" t="str">
        <f t="shared" si="69"/>
        <v/>
      </c>
      <c r="W1304" s="94" t="str">
        <f t="shared" si="68"/>
        <v/>
      </c>
      <c r="X1304" s="91"/>
      <c r="Z1304" s="5"/>
      <c r="AA1304"/>
      <c r="AB1304" s="373"/>
      <c r="AD1304" s="54">
        <v>0.89930555555597402</v>
      </c>
      <c r="AK1304" s="307"/>
      <c r="AL1304" s="5">
        <v>11.1</v>
      </c>
      <c r="AM1304" s="5">
        <v>92</v>
      </c>
      <c r="AN1304" s="5">
        <v>9.9</v>
      </c>
      <c r="AO1304" s="5">
        <v>11.1</v>
      </c>
      <c r="AP1304" s="5">
        <v>0</v>
      </c>
      <c r="AQ1304" s="5">
        <v>0</v>
      </c>
      <c r="AR1304" s="5">
        <v>1030.8</v>
      </c>
      <c r="AS1304" s="5">
        <v>0</v>
      </c>
      <c r="AT1304" s="5">
        <v>0</v>
      </c>
      <c r="AU1304" s="5">
        <v>0</v>
      </c>
      <c r="AV1304" s="5">
        <v>2.9</v>
      </c>
      <c r="AW1304" s="5">
        <v>3.4</v>
      </c>
      <c r="AX1304">
        <v>232</v>
      </c>
      <c r="AY1304">
        <v>1088</v>
      </c>
      <c r="AZ1304">
        <v>11.3</v>
      </c>
      <c r="BA1304">
        <v>11.4</v>
      </c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1">
        <f t="shared" si="67"/>
        <v>0</v>
      </c>
      <c r="U1305" s="94">
        <f t="shared" si="70"/>
        <v>-3</v>
      </c>
      <c r="V1305" s="90" t="str">
        <f t="shared" si="69"/>
        <v/>
      </c>
      <c r="W1305" s="94" t="str">
        <f t="shared" si="68"/>
        <v/>
      </c>
      <c r="X1305" s="91"/>
      <c r="Z1305" s="5"/>
      <c r="AA1305"/>
      <c r="AB1305" s="373"/>
      <c r="AD1305" s="54">
        <v>0.90000000000041902</v>
      </c>
      <c r="AK1305" s="307"/>
      <c r="AL1305" s="5">
        <v>11.1</v>
      </c>
      <c r="AM1305" s="5">
        <v>92</v>
      </c>
      <c r="AN1305" s="5">
        <v>9.9</v>
      </c>
      <c r="AO1305" s="5">
        <v>11.1</v>
      </c>
      <c r="AP1305" s="5">
        <v>0</v>
      </c>
      <c r="AQ1305" s="5">
        <v>0</v>
      </c>
      <c r="AR1305" s="5">
        <v>1030.5999999999999</v>
      </c>
      <c r="AS1305" s="5">
        <v>0</v>
      </c>
      <c r="AT1305" s="5">
        <v>0</v>
      </c>
      <c r="AU1305" s="5">
        <v>0</v>
      </c>
      <c r="AV1305" s="5">
        <v>2.9</v>
      </c>
      <c r="AW1305" s="5">
        <v>3.4</v>
      </c>
      <c r="AX1305">
        <v>232</v>
      </c>
      <c r="AY1305">
        <v>1088</v>
      </c>
      <c r="AZ1305">
        <v>11.3</v>
      </c>
      <c r="BA1305">
        <v>11.4</v>
      </c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1">
        <f t="shared" si="67"/>
        <v>0</v>
      </c>
      <c r="U1306" s="94">
        <f t="shared" si="70"/>
        <v>-3</v>
      </c>
      <c r="V1306" s="90" t="str">
        <f t="shared" si="69"/>
        <v/>
      </c>
      <c r="W1306" s="94" t="str">
        <f t="shared" si="68"/>
        <v/>
      </c>
      <c r="X1306" s="91"/>
      <c r="Z1306" s="5"/>
      <c r="AA1306"/>
      <c r="AB1306" s="373"/>
      <c r="AD1306" s="54">
        <v>0.90069444444486402</v>
      </c>
      <c r="AK1306" s="307"/>
      <c r="AL1306" s="5">
        <v>11.1</v>
      </c>
      <c r="AM1306" s="5">
        <v>92</v>
      </c>
      <c r="AN1306" s="5">
        <v>9.9</v>
      </c>
      <c r="AO1306" s="5">
        <v>11.1</v>
      </c>
      <c r="AP1306" s="5">
        <v>1.8</v>
      </c>
      <c r="AQ1306" s="5">
        <v>1.8</v>
      </c>
      <c r="AR1306" s="5">
        <v>1030.8</v>
      </c>
      <c r="AS1306" s="5">
        <v>0</v>
      </c>
      <c r="AT1306" s="5">
        <v>0</v>
      </c>
      <c r="AU1306" s="5">
        <v>0</v>
      </c>
      <c r="AV1306" s="5">
        <v>2.9</v>
      </c>
      <c r="AW1306" s="5">
        <v>3.4</v>
      </c>
      <c r="AX1306">
        <v>232</v>
      </c>
      <c r="AY1306">
        <v>1088</v>
      </c>
      <c r="AZ1306">
        <v>11.3</v>
      </c>
      <c r="BA1306">
        <v>11.4</v>
      </c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1">
        <f t="shared" si="67"/>
        <v>0</v>
      </c>
      <c r="U1307" s="94">
        <f t="shared" si="70"/>
        <v>-3</v>
      </c>
      <c r="V1307" s="90" t="str">
        <f t="shared" si="69"/>
        <v/>
      </c>
      <c r="W1307" s="94" t="str">
        <f t="shared" si="68"/>
        <v/>
      </c>
      <c r="X1307" s="91"/>
      <c r="Z1307" s="5"/>
      <c r="AA1307"/>
      <c r="AB1307" s="373"/>
      <c r="AD1307" s="54">
        <v>0.90138888888930901</v>
      </c>
      <c r="AK1307" s="307"/>
      <c r="AL1307" s="5">
        <v>11.1</v>
      </c>
      <c r="AM1307" s="5">
        <v>92</v>
      </c>
      <c r="AN1307" s="5">
        <v>9.9</v>
      </c>
      <c r="AO1307" s="5">
        <v>11.1</v>
      </c>
      <c r="AP1307" s="5">
        <v>2.5</v>
      </c>
      <c r="AQ1307" s="5">
        <v>2.9</v>
      </c>
      <c r="AR1307" s="5">
        <v>1030.9000000000001</v>
      </c>
      <c r="AS1307" s="5">
        <v>0</v>
      </c>
      <c r="AT1307" s="5">
        <v>0</v>
      </c>
      <c r="AU1307" s="5">
        <v>0</v>
      </c>
      <c r="AV1307" s="5">
        <v>2.9</v>
      </c>
      <c r="AW1307" s="5">
        <v>3.4</v>
      </c>
      <c r="AX1307">
        <v>232</v>
      </c>
      <c r="AY1307">
        <v>1088</v>
      </c>
      <c r="AZ1307">
        <v>11.3</v>
      </c>
      <c r="BA1307">
        <v>11.4</v>
      </c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1">
        <f t="shared" si="67"/>
        <v>0</v>
      </c>
      <c r="U1308" s="94">
        <f t="shared" si="70"/>
        <v>-3</v>
      </c>
      <c r="V1308" s="90" t="str">
        <f t="shared" si="69"/>
        <v/>
      </c>
      <c r="W1308" s="94" t="str">
        <f t="shared" si="68"/>
        <v/>
      </c>
      <c r="X1308" s="91"/>
      <c r="Z1308" s="5"/>
      <c r="AA1308"/>
      <c r="AB1308" s="373"/>
      <c r="AD1308" s="54">
        <v>0.90208333333375401</v>
      </c>
      <c r="AK1308" s="307"/>
      <c r="AL1308" s="5">
        <v>11.1</v>
      </c>
      <c r="AM1308" s="5">
        <v>92</v>
      </c>
      <c r="AN1308" s="5">
        <v>9.9</v>
      </c>
      <c r="AO1308" s="5">
        <v>11.1</v>
      </c>
      <c r="AP1308" s="5">
        <v>2.2000000000000002</v>
      </c>
      <c r="AQ1308" s="5">
        <v>2.5</v>
      </c>
      <c r="AR1308" s="5">
        <v>1030.5999999999999</v>
      </c>
      <c r="AS1308" s="5">
        <v>0</v>
      </c>
      <c r="AT1308" s="5">
        <v>0</v>
      </c>
      <c r="AU1308" s="5">
        <v>0</v>
      </c>
      <c r="AV1308" s="5">
        <v>2.9</v>
      </c>
      <c r="AW1308" s="5">
        <v>3.4</v>
      </c>
      <c r="AX1308">
        <v>232</v>
      </c>
      <c r="AY1308">
        <v>1088</v>
      </c>
      <c r="AZ1308">
        <v>11.2</v>
      </c>
      <c r="BA1308">
        <v>11.4</v>
      </c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1">
        <f t="shared" si="67"/>
        <v>0</v>
      </c>
      <c r="U1309" s="94">
        <f t="shared" si="70"/>
        <v>-3</v>
      </c>
      <c r="V1309" s="90" t="str">
        <f t="shared" si="69"/>
        <v/>
      </c>
      <c r="W1309" s="94" t="str">
        <f t="shared" si="68"/>
        <v/>
      </c>
      <c r="X1309" s="91"/>
      <c r="Z1309" s="5"/>
      <c r="AA1309"/>
      <c r="AB1309" s="373"/>
      <c r="AD1309" s="54">
        <v>0.90277777777819901</v>
      </c>
      <c r="AK1309" s="307"/>
      <c r="AL1309" s="5">
        <v>11.1</v>
      </c>
      <c r="AM1309" s="5">
        <v>92</v>
      </c>
      <c r="AN1309" s="5">
        <v>9.9</v>
      </c>
      <c r="AO1309" s="5">
        <v>11.1</v>
      </c>
      <c r="AP1309" s="5">
        <v>0</v>
      </c>
      <c r="AQ1309" s="5">
        <v>0</v>
      </c>
      <c r="AR1309" s="5">
        <v>1030.7</v>
      </c>
      <c r="AS1309" s="5">
        <v>0</v>
      </c>
      <c r="AT1309" s="5">
        <v>0</v>
      </c>
      <c r="AU1309" s="5">
        <v>0</v>
      </c>
      <c r="AV1309" s="5">
        <v>2.9</v>
      </c>
      <c r="AW1309" s="5">
        <v>3.4</v>
      </c>
      <c r="AX1309">
        <v>232</v>
      </c>
      <c r="AY1309">
        <v>1088</v>
      </c>
      <c r="AZ1309">
        <v>11.3</v>
      </c>
      <c r="BA1309">
        <v>11.4</v>
      </c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1">
        <f t="shared" si="67"/>
        <v>0</v>
      </c>
      <c r="U1310" s="94">
        <f t="shared" si="70"/>
        <v>-3</v>
      </c>
      <c r="V1310" s="90" t="str">
        <f t="shared" si="69"/>
        <v/>
      </c>
      <c r="W1310" s="94" t="str">
        <f t="shared" si="68"/>
        <v/>
      </c>
      <c r="X1310" s="91"/>
      <c r="Z1310" s="5"/>
      <c r="AA1310"/>
      <c r="AB1310" s="373"/>
      <c r="AD1310" s="54">
        <v>0.90347222222264401</v>
      </c>
      <c r="AK1310" s="307"/>
      <c r="AL1310" s="5">
        <v>11.1</v>
      </c>
      <c r="AM1310" s="5">
        <v>92</v>
      </c>
      <c r="AN1310" s="5">
        <v>9.9</v>
      </c>
      <c r="AO1310" s="5">
        <v>11.1</v>
      </c>
      <c r="AP1310" s="5">
        <v>0</v>
      </c>
      <c r="AQ1310" s="5">
        <v>0</v>
      </c>
      <c r="AR1310" s="5">
        <v>1030.7</v>
      </c>
      <c r="AS1310" s="5">
        <v>0</v>
      </c>
      <c r="AT1310" s="5">
        <v>0</v>
      </c>
      <c r="AU1310" s="5">
        <v>0</v>
      </c>
      <c r="AV1310" s="5">
        <v>2.9</v>
      </c>
      <c r="AW1310" s="5">
        <v>3.4</v>
      </c>
      <c r="AX1310">
        <v>232</v>
      </c>
      <c r="AY1310">
        <v>1088</v>
      </c>
      <c r="AZ1310">
        <v>11.3</v>
      </c>
      <c r="BA1310">
        <v>11.4</v>
      </c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1">
        <f t="shared" si="67"/>
        <v>0</v>
      </c>
      <c r="U1311" s="94">
        <f t="shared" si="70"/>
        <v>-3</v>
      </c>
      <c r="V1311" s="90" t="str">
        <f t="shared" si="69"/>
        <v/>
      </c>
      <c r="W1311" s="94" t="str">
        <f t="shared" si="68"/>
        <v/>
      </c>
      <c r="X1311" s="91"/>
      <c r="Z1311" s="5"/>
      <c r="AA1311"/>
      <c r="AB1311" s="373"/>
      <c r="AD1311" s="54">
        <v>0.904166666667089</v>
      </c>
      <c r="AK1311" s="307"/>
      <c r="AL1311" s="5">
        <v>11.1</v>
      </c>
      <c r="AM1311" s="5">
        <v>92</v>
      </c>
      <c r="AN1311" s="5">
        <v>9.9</v>
      </c>
      <c r="AO1311" s="5">
        <v>11.1</v>
      </c>
      <c r="AP1311" s="5">
        <v>0</v>
      </c>
      <c r="AQ1311" s="5">
        <v>0</v>
      </c>
      <c r="AR1311" s="5">
        <v>1030.5</v>
      </c>
      <c r="AS1311" s="5">
        <v>0</v>
      </c>
      <c r="AT1311" s="5">
        <v>0</v>
      </c>
      <c r="AU1311" s="5">
        <v>0</v>
      </c>
      <c r="AV1311" s="5">
        <v>2.9</v>
      </c>
      <c r="AW1311" s="5">
        <v>3.4</v>
      </c>
      <c r="AX1311">
        <v>232</v>
      </c>
      <c r="AY1311">
        <v>1088</v>
      </c>
      <c r="AZ1311">
        <v>11.3</v>
      </c>
      <c r="BA1311">
        <v>11.4</v>
      </c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1">
        <f t="shared" si="67"/>
        <v>0</v>
      </c>
      <c r="U1312" s="94">
        <f t="shared" si="70"/>
        <v>-3</v>
      </c>
      <c r="V1312" s="90" t="str">
        <f t="shared" si="69"/>
        <v/>
      </c>
      <c r="W1312" s="94" t="str">
        <f t="shared" si="68"/>
        <v/>
      </c>
      <c r="X1312" s="91"/>
      <c r="Z1312" s="5"/>
      <c r="AA1312"/>
      <c r="AB1312" s="373"/>
      <c r="AD1312" s="54">
        <v>0.904861111111534</v>
      </c>
      <c r="AK1312" s="307"/>
      <c r="AL1312" s="5">
        <v>11.1</v>
      </c>
      <c r="AM1312" s="5">
        <v>92</v>
      </c>
      <c r="AN1312" s="5">
        <v>9.9</v>
      </c>
      <c r="AO1312" s="5">
        <v>11.1</v>
      </c>
      <c r="AP1312" s="5">
        <v>0</v>
      </c>
      <c r="AQ1312" s="5">
        <v>0</v>
      </c>
      <c r="AR1312" s="5">
        <v>1030.8</v>
      </c>
      <c r="AS1312" s="5">
        <v>0</v>
      </c>
      <c r="AT1312" s="5">
        <v>0</v>
      </c>
      <c r="AU1312" s="5">
        <v>0</v>
      </c>
      <c r="AV1312" s="5">
        <v>2.9</v>
      </c>
      <c r="AW1312" s="5">
        <v>3.4</v>
      </c>
      <c r="AX1312">
        <v>232</v>
      </c>
      <c r="AY1312">
        <v>1088</v>
      </c>
      <c r="AZ1312">
        <v>11.3</v>
      </c>
      <c r="BA1312">
        <v>11.4</v>
      </c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1">
        <f t="shared" si="67"/>
        <v>0</v>
      </c>
      <c r="U1313" s="94">
        <f t="shared" si="70"/>
        <v>-3</v>
      </c>
      <c r="V1313" s="90" t="str">
        <f t="shared" si="69"/>
        <v/>
      </c>
      <c r="W1313" s="94" t="str">
        <f t="shared" si="68"/>
        <v/>
      </c>
      <c r="X1313" s="91"/>
      <c r="Z1313" s="5"/>
      <c r="AA1313"/>
      <c r="AB1313" s="373"/>
      <c r="AD1313" s="54">
        <v>0.905555555555979</v>
      </c>
      <c r="AK1313" s="307"/>
      <c r="AL1313" s="5">
        <v>11.1</v>
      </c>
      <c r="AM1313" s="5">
        <v>92</v>
      </c>
      <c r="AN1313" s="5">
        <v>9.9</v>
      </c>
      <c r="AO1313" s="5">
        <v>11.1</v>
      </c>
      <c r="AP1313" s="5">
        <v>0</v>
      </c>
      <c r="AQ1313" s="5">
        <v>0</v>
      </c>
      <c r="AR1313" s="5">
        <v>1030.9000000000001</v>
      </c>
      <c r="AS1313" s="5">
        <v>0</v>
      </c>
      <c r="AT1313" s="5">
        <v>0</v>
      </c>
      <c r="AU1313" s="5">
        <v>0</v>
      </c>
      <c r="AV1313" s="5">
        <v>2.9</v>
      </c>
      <c r="AW1313" s="5">
        <v>3.4</v>
      </c>
      <c r="AX1313">
        <v>232</v>
      </c>
      <c r="AY1313">
        <v>1088</v>
      </c>
      <c r="AZ1313">
        <v>11.3</v>
      </c>
      <c r="BA1313">
        <v>11.4</v>
      </c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1">
        <f t="shared" si="67"/>
        <v>0</v>
      </c>
      <c r="U1314" s="94">
        <f t="shared" si="70"/>
        <v>-3</v>
      </c>
      <c r="V1314" s="90" t="str">
        <f t="shared" si="69"/>
        <v/>
      </c>
      <c r="W1314" s="94" t="str">
        <f t="shared" si="68"/>
        <v/>
      </c>
      <c r="X1314" s="91"/>
      <c r="Z1314" s="5"/>
      <c r="AA1314"/>
      <c r="AB1314" s="373"/>
      <c r="AD1314" s="54">
        <v>0.90625000000042399</v>
      </c>
      <c r="AK1314" s="307"/>
      <c r="AL1314" s="5">
        <v>11.1</v>
      </c>
      <c r="AM1314" s="5">
        <v>92</v>
      </c>
      <c r="AN1314" s="5">
        <v>9.9</v>
      </c>
      <c r="AO1314" s="5">
        <v>11.1</v>
      </c>
      <c r="AP1314" s="5">
        <v>0</v>
      </c>
      <c r="AQ1314" s="5">
        <v>0</v>
      </c>
      <c r="AR1314" s="5">
        <v>1030.8</v>
      </c>
      <c r="AS1314" s="5">
        <v>0</v>
      </c>
      <c r="AT1314" s="5">
        <v>0</v>
      </c>
      <c r="AU1314" s="5">
        <v>0</v>
      </c>
      <c r="AV1314" s="5">
        <v>2.9</v>
      </c>
      <c r="AW1314" s="5">
        <v>3.4</v>
      </c>
      <c r="AX1314">
        <v>232</v>
      </c>
      <c r="AY1314">
        <v>1088</v>
      </c>
      <c r="AZ1314">
        <v>11.3</v>
      </c>
      <c r="BA1314">
        <v>11.4</v>
      </c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1">
        <f t="shared" si="67"/>
        <v>0</v>
      </c>
      <c r="U1315" s="94">
        <f t="shared" si="70"/>
        <v>-3</v>
      </c>
      <c r="V1315" s="90" t="str">
        <f t="shared" si="69"/>
        <v/>
      </c>
      <c r="W1315" s="94" t="str">
        <f t="shared" si="68"/>
        <v/>
      </c>
      <c r="X1315" s="91"/>
      <c r="Z1315" s="5"/>
      <c r="AA1315"/>
      <c r="AB1315" s="373"/>
      <c r="AD1315" s="54">
        <v>0.90694444444486899</v>
      </c>
      <c r="AK1315" s="307"/>
      <c r="AL1315" s="5">
        <v>11.1</v>
      </c>
      <c r="AM1315" s="5">
        <v>92</v>
      </c>
      <c r="AN1315" s="5">
        <v>9.9</v>
      </c>
      <c r="AO1315" s="5">
        <v>11.1</v>
      </c>
      <c r="AP1315" s="5">
        <v>0</v>
      </c>
      <c r="AQ1315" s="5">
        <v>0</v>
      </c>
      <c r="AR1315" s="5">
        <v>1030.7</v>
      </c>
      <c r="AS1315" s="5">
        <v>0</v>
      </c>
      <c r="AT1315" s="5">
        <v>0</v>
      </c>
      <c r="AU1315" s="5">
        <v>0</v>
      </c>
      <c r="AV1315" s="5">
        <v>2.9</v>
      </c>
      <c r="AW1315" s="5">
        <v>3.4</v>
      </c>
      <c r="AX1315">
        <v>232</v>
      </c>
      <c r="AY1315">
        <v>1088</v>
      </c>
      <c r="AZ1315">
        <v>11.2</v>
      </c>
      <c r="BA1315">
        <v>11.4</v>
      </c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1">
        <f t="shared" si="67"/>
        <v>0</v>
      </c>
      <c r="U1316" s="94">
        <f t="shared" si="70"/>
        <v>-3</v>
      </c>
      <c r="V1316" s="90" t="str">
        <f t="shared" si="69"/>
        <v/>
      </c>
      <c r="W1316" s="94" t="str">
        <f t="shared" si="68"/>
        <v/>
      </c>
      <c r="X1316" s="91"/>
      <c r="Z1316" s="5"/>
      <c r="AA1316"/>
      <c r="AB1316" s="373"/>
      <c r="AD1316" s="54">
        <v>0.90763888888931399</v>
      </c>
      <c r="AK1316" s="307"/>
      <c r="AL1316" s="5">
        <v>11.1</v>
      </c>
      <c r="AM1316" s="5">
        <v>92</v>
      </c>
      <c r="AN1316" s="5">
        <v>9.9</v>
      </c>
      <c r="AO1316" s="5">
        <v>11.1</v>
      </c>
      <c r="AP1316" s="5">
        <v>0</v>
      </c>
      <c r="AQ1316" s="5">
        <v>0</v>
      </c>
      <c r="AR1316" s="5">
        <v>1030.8</v>
      </c>
      <c r="AS1316" s="5">
        <v>0</v>
      </c>
      <c r="AT1316" s="5">
        <v>0</v>
      </c>
      <c r="AU1316" s="5">
        <v>0</v>
      </c>
      <c r="AV1316" s="5">
        <v>2.9</v>
      </c>
      <c r="AW1316" s="5">
        <v>3.4</v>
      </c>
      <c r="AX1316">
        <v>232</v>
      </c>
      <c r="AY1316">
        <v>1088</v>
      </c>
      <c r="AZ1316">
        <v>11.3</v>
      </c>
      <c r="BA1316">
        <v>11.4</v>
      </c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1">
        <f t="shared" si="67"/>
        <v>0</v>
      </c>
      <c r="U1317" s="94">
        <f t="shared" si="70"/>
        <v>-3</v>
      </c>
      <c r="V1317" s="90" t="str">
        <f t="shared" si="69"/>
        <v/>
      </c>
      <c r="W1317" s="94" t="str">
        <f t="shared" si="68"/>
        <v/>
      </c>
      <c r="X1317" s="91"/>
      <c r="Z1317" s="5"/>
      <c r="AA1317"/>
      <c r="AB1317" s="373"/>
      <c r="AD1317" s="54">
        <v>0.90833333333375899</v>
      </c>
      <c r="AK1317" s="307"/>
      <c r="AL1317" s="5">
        <v>11.1</v>
      </c>
      <c r="AM1317" s="5">
        <v>92</v>
      </c>
      <c r="AN1317" s="5">
        <v>9.9</v>
      </c>
      <c r="AO1317" s="5">
        <v>11.1</v>
      </c>
      <c r="AP1317" s="5">
        <v>0</v>
      </c>
      <c r="AQ1317" s="5">
        <v>0</v>
      </c>
      <c r="AR1317" s="5">
        <v>1030.7</v>
      </c>
      <c r="AS1317" s="5">
        <v>0</v>
      </c>
      <c r="AT1317" s="5">
        <v>0</v>
      </c>
      <c r="AU1317" s="5">
        <v>0</v>
      </c>
      <c r="AV1317" s="5">
        <v>2.9</v>
      </c>
      <c r="AW1317" s="5">
        <v>3.4</v>
      </c>
      <c r="AX1317">
        <v>232</v>
      </c>
      <c r="AY1317">
        <v>1088</v>
      </c>
      <c r="AZ1317">
        <v>11.3</v>
      </c>
      <c r="BA1317">
        <v>11.4</v>
      </c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1">
        <f t="shared" si="67"/>
        <v>0</v>
      </c>
      <c r="U1318" s="94">
        <f t="shared" si="70"/>
        <v>-3</v>
      </c>
      <c r="V1318" s="90" t="str">
        <f t="shared" si="69"/>
        <v/>
      </c>
      <c r="W1318" s="94" t="str">
        <f t="shared" si="68"/>
        <v/>
      </c>
      <c r="X1318" s="91"/>
      <c r="Z1318" s="5"/>
      <c r="AA1318"/>
      <c r="AB1318" s="373"/>
      <c r="AD1318" s="54">
        <v>0.90902777777820398</v>
      </c>
      <c r="AK1318" s="307"/>
      <c r="AL1318" s="5">
        <v>11.1</v>
      </c>
      <c r="AM1318" s="5">
        <v>92</v>
      </c>
      <c r="AN1318" s="5">
        <v>9.9</v>
      </c>
      <c r="AO1318" s="5">
        <v>11.1</v>
      </c>
      <c r="AP1318" s="5">
        <v>0</v>
      </c>
      <c r="AQ1318" s="5">
        <v>0</v>
      </c>
      <c r="AR1318" s="5">
        <v>1030.5999999999999</v>
      </c>
      <c r="AS1318" s="5">
        <v>0</v>
      </c>
      <c r="AT1318" s="5">
        <v>0</v>
      </c>
      <c r="AU1318" s="5">
        <v>0</v>
      </c>
      <c r="AV1318" s="5">
        <v>2.9</v>
      </c>
      <c r="AW1318" s="5">
        <v>3.4</v>
      </c>
      <c r="AX1318">
        <v>232</v>
      </c>
      <c r="AY1318">
        <v>1088</v>
      </c>
      <c r="AZ1318">
        <v>11.3</v>
      </c>
      <c r="BA1318">
        <v>11.4</v>
      </c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1">
        <f t="shared" si="67"/>
        <v>0</v>
      </c>
      <c r="U1319" s="94">
        <f t="shared" si="70"/>
        <v>-3</v>
      </c>
      <c r="V1319" s="90" t="str">
        <f t="shared" si="69"/>
        <v/>
      </c>
      <c r="W1319" s="94" t="str">
        <f t="shared" si="68"/>
        <v/>
      </c>
      <c r="X1319" s="91"/>
      <c r="Z1319" s="5"/>
      <c r="AA1319"/>
      <c r="AB1319" s="373"/>
      <c r="AD1319" s="54">
        <v>0.90972222222264898</v>
      </c>
      <c r="AK1319" s="307"/>
      <c r="AL1319" s="5">
        <v>11.1</v>
      </c>
      <c r="AM1319" s="5">
        <v>92</v>
      </c>
      <c r="AN1319" s="5">
        <v>9.9</v>
      </c>
      <c r="AO1319" s="5">
        <v>11.1</v>
      </c>
      <c r="AP1319" s="5">
        <v>0</v>
      </c>
      <c r="AQ1319" s="5">
        <v>0</v>
      </c>
      <c r="AR1319" s="5">
        <v>1030.8</v>
      </c>
      <c r="AS1319" s="5">
        <v>0</v>
      </c>
      <c r="AT1319" s="5">
        <v>0</v>
      </c>
      <c r="AU1319" s="5">
        <v>0</v>
      </c>
      <c r="AV1319" s="5">
        <v>2.9</v>
      </c>
      <c r="AW1319" s="5">
        <v>3.4</v>
      </c>
      <c r="AX1319">
        <v>232</v>
      </c>
      <c r="AY1319">
        <v>1088</v>
      </c>
      <c r="AZ1319">
        <v>11.2</v>
      </c>
      <c r="BA1319">
        <v>11.4</v>
      </c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1">
        <f t="shared" si="67"/>
        <v>0</v>
      </c>
      <c r="U1320" s="94">
        <f t="shared" si="70"/>
        <v>-3</v>
      </c>
      <c r="V1320" s="90" t="str">
        <f t="shared" si="69"/>
        <v/>
      </c>
      <c r="W1320" s="94" t="str">
        <f t="shared" si="68"/>
        <v/>
      </c>
      <c r="X1320" s="91"/>
      <c r="Z1320" s="5"/>
      <c r="AA1320"/>
      <c r="AB1320" s="373"/>
      <c r="AD1320" s="54">
        <v>0.91041666666709398</v>
      </c>
      <c r="AK1320" s="307"/>
      <c r="AL1320" s="5">
        <v>11.1</v>
      </c>
      <c r="AM1320" s="5">
        <v>92</v>
      </c>
      <c r="AN1320" s="5">
        <v>9.9</v>
      </c>
      <c r="AO1320" s="5">
        <v>11.1</v>
      </c>
      <c r="AP1320" s="5">
        <v>0</v>
      </c>
      <c r="AQ1320" s="5">
        <v>0</v>
      </c>
      <c r="AR1320" s="5">
        <v>1030.8</v>
      </c>
      <c r="AS1320" s="5">
        <v>0</v>
      </c>
      <c r="AT1320" s="5">
        <v>0</v>
      </c>
      <c r="AU1320" s="5">
        <v>0</v>
      </c>
      <c r="AV1320" s="5">
        <v>2.9</v>
      </c>
      <c r="AW1320" s="5">
        <v>3.4</v>
      </c>
      <c r="AX1320">
        <v>232</v>
      </c>
      <c r="AY1320">
        <v>1088</v>
      </c>
      <c r="AZ1320">
        <v>11.3</v>
      </c>
      <c r="BA1320">
        <v>11.4</v>
      </c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1">
        <f t="shared" si="67"/>
        <v>0</v>
      </c>
      <c r="U1321" s="94">
        <f t="shared" si="70"/>
        <v>-3</v>
      </c>
      <c r="V1321" s="90" t="str">
        <f t="shared" si="69"/>
        <v/>
      </c>
      <c r="W1321" s="94" t="str">
        <f t="shared" si="68"/>
        <v/>
      </c>
      <c r="X1321" s="91"/>
      <c r="Z1321" s="5"/>
      <c r="AA1321"/>
      <c r="AB1321" s="373"/>
      <c r="AD1321" s="54">
        <v>0.91111111111153897</v>
      </c>
      <c r="AK1321" s="307"/>
      <c r="AL1321" s="5">
        <v>11.1</v>
      </c>
      <c r="AM1321" s="5">
        <v>92</v>
      </c>
      <c r="AN1321" s="5">
        <v>9.9</v>
      </c>
      <c r="AO1321" s="5">
        <v>11.1</v>
      </c>
      <c r="AP1321" s="5">
        <v>0</v>
      </c>
      <c r="AQ1321" s="5">
        <v>1.8</v>
      </c>
      <c r="AR1321" s="5">
        <v>1030.5</v>
      </c>
      <c r="AS1321" s="5">
        <v>0</v>
      </c>
      <c r="AT1321" s="5">
        <v>0</v>
      </c>
      <c r="AU1321" s="5">
        <v>0</v>
      </c>
      <c r="AV1321" s="5">
        <v>2.9</v>
      </c>
      <c r="AW1321" s="5">
        <v>3.4</v>
      </c>
      <c r="AX1321">
        <v>232</v>
      </c>
      <c r="AY1321">
        <v>1088</v>
      </c>
      <c r="AZ1321">
        <v>11.2</v>
      </c>
      <c r="BA1321">
        <v>11.4</v>
      </c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1">
        <f t="shared" si="67"/>
        <v>0</v>
      </c>
      <c r="U1322" s="94">
        <f t="shared" si="70"/>
        <v>-3</v>
      </c>
      <c r="V1322" s="90" t="str">
        <f t="shared" si="69"/>
        <v/>
      </c>
      <c r="W1322" s="94" t="str">
        <f t="shared" si="68"/>
        <v/>
      </c>
      <c r="X1322" s="91"/>
      <c r="Z1322" s="5"/>
      <c r="AA1322"/>
      <c r="AB1322" s="373"/>
      <c r="AD1322" s="54">
        <v>0.91180555555598397</v>
      </c>
      <c r="AK1322" s="307"/>
      <c r="AL1322" s="5">
        <v>11.1</v>
      </c>
      <c r="AM1322" s="5">
        <v>92</v>
      </c>
      <c r="AN1322" s="5">
        <v>9.9</v>
      </c>
      <c r="AO1322" s="5">
        <v>11.1</v>
      </c>
      <c r="AP1322" s="5">
        <v>0</v>
      </c>
      <c r="AQ1322" s="5">
        <v>0</v>
      </c>
      <c r="AR1322" s="5">
        <v>1030.7</v>
      </c>
      <c r="AS1322" s="5">
        <v>0</v>
      </c>
      <c r="AT1322" s="5">
        <v>0</v>
      </c>
      <c r="AU1322" s="5">
        <v>0</v>
      </c>
      <c r="AV1322" s="5">
        <v>2.9</v>
      </c>
      <c r="AW1322" s="5">
        <v>3.4</v>
      </c>
      <c r="AX1322">
        <v>232</v>
      </c>
      <c r="AY1322">
        <v>1088</v>
      </c>
      <c r="AZ1322">
        <v>11.3</v>
      </c>
      <c r="BA1322">
        <v>11.4</v>
      </c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1">
        <f t="shared" si="67"/>
        <v>0</v>
      </c>
      <c r="U1323" s="94">
        <f t="shared" si="70"/>
        <v>-3</v>
      </c>
      <c r="V1323" s="90" t="str">
        <f t="shared" si="69"/>
        <v/>
      </c>
      <c r="W1323" s="94" t="str">
        <f t="shared" si="68"/>
        <v/>
      </c>
      <c r="X1323" s="91"/>
      <c r="Z1323" s="5"/>
      <c r="AA1323"/>
      <c r="AB1323" s="373"/>
      <c r="AD1323" s="54">
        <v>0.91250000000042897</v>
      </c>
      <c r="AK1323" s="307"/>
      <c r="AL1323" s="5">
        <v>11.1</v>
      </c>
      <c r="AM1323" s="5">
        <v>92</v>
      </c>
      <c r="AN1323" s="5">
        <v>9.9</v>
      </c>
      <c r="AO1323" s="5">
        <v>11.1</v>
      </c>
      <c r="AP1323" s="5">
        <v>2.2000000000000002</v>
      </c>
      <c r="AQ1323" s="5">
        <v>2.5</v>
      </c>
      <c r="AR1323" s="5">
        <v>1030.7</v>
      </c>
      <c r="AS1323" s="5">
        <v>0</v>
      </c>
      <c r="AT1323" s="5">
        <v>0</v>
      </c>
      <c r="AU1323" s="5">
        <v>0</v>
      </c>
      <c r="AV1323" s="5">
        <v>2.9</v>
      </c>
      <c r="AW1323" s="5">
        <v>3.4</v>
      </c>
      <c r="AX1323">
        <v>232</v>
      </c>
      <c r="AY1323">
        <v>1088</v>
      </c>
      <c r="AZ1323">
        <v>11.2</v>
      </c>
      <c r="BA1323">
        <v>11.4</v>
      </c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1">
        <f t="shared" si="67"/>
        <v>0</v>
      </c>
      <c r="U1324" s="94">
        <f t="shared" si="70"/>
        <v>-3</v>
      </c>
      <c r="V1324" s="90" t="str">
        <f t="shared" si="69"/>
        <v/>
      </c>
      <c r="W1324" s="94" t="str">
        <f t="shared" si="68"/>
        <v/>
      </c>
      <c r="X1324" s="91"/>
      <c r="Z1324" s="5"/>
      <c r="AA1324"/>
      <c r="AB1324" s="373"/>
      <c r="AD1324" s="54">
        <v>0.91319444444487397</v>
      </c>
      <c r="AK1324" s="307"/>
      <c r="AL1324" s="5">
        <v>11.1</v>
      </c>
      <c r="AM1324" s="5">
        <v>92</v>
      </c>
      <c r="AN1324" s="5">
        <v>9.9</v>
      </c>
      <c r="AO1324" s="5">
        <v>11.1</v>
      </c>
      <c r="AP1324" s="5">
        <v>2.5</v>
      </c>
      <c r="AQ1324" s="5">
        <v>2.9</v>
      </c>
      <c r="AR1324" s="5">
        <v>1030.5999999999999</v>
      </c>
      <c r="AS1324" s="5">
        <v>0</v>
      </c>
      <c r="AT1324" s="5">
        <v>0</v>
      </c>
      <c r="AU1324" s="5">
        <v>0</v>
      </c>
      <c r="AV1324" s="5">
        <v>2.9</v>
      </c>
      <c r="AW1324" s="5">
        <v>3.4</v>
      </c>
      <c r="AX1324">
        <v>232</v>
      </c>
      <c r="AY1324">
        <v>1088</v>
      </c>
      <c r="AZ1324">
        <v>11.2</v>
      </c>
      <c r="BA1324">
        <v>11.4</v>
      </c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1">
        <f t="shared" si="67"/>
        <v>0</v>
      </c>
      <c r="U1325" s="94">
        <f t="shared" si="70"/>
        <v>-3</v>
      </c>
      <c r="V1325" s="90" t="str">
        <f t="shared" si="69"/>
        <v/>
      </c>
      <c r="W1325" s="94" t="str">
        <f t="shared" si="68"/>
        <v/>
      </c>
      <c r="X1325" s="91"/>
      <c r="Z1325" s="5"/>
      <c r="AA1325"/>
      <c r="AB1325" s="373"/>
      <c r="AD1325" s="54">
        <v>0.91388888888931896</v>
      </c>
      <c r="AK1325" s="307"/>
      <c r="AL1325" s="5">
        <v>11.1</v>
      </c>
      <c r="AM1325" s="5">
        <v>92</v>
      </c>
      <c r="AN1325" s="5">
        <v>9.9</v>
      </c>
      <c r="AO1325" s="5">
        <v>11.1</v>
      </c>
      <c r="AP1325" s="5">
        <v>1.8</v>
      </c>
      <c r="AQ1325" s="5">
        <v>2.2000000000000002</v>
      </c>
      <c r="AR1325" s="5">
        <v>1030.7</v>
      </c>
      <c r="AS1325" s="5">
        <v>0</v>
      </c>
      <c r="AT1325" s="5">
        <v>0</v>
      </c>
      <c r="AU1325" s="5">
        <v>0</v>
      </c>
      <c r="AV1325" s="5">
        <v>2.9</v>
      </c>
      <c r="AW1325" s="5">
        <v>3.4</v>
      </c>
      <c r="AX1325">
        <v>232</v>
      </c>
      <c r="AY1325">
        <v>1088</v>
      </c>
      <c r="AZ1325">
        <v>11.3</v>
      </c>
      <c r="BA1325">
        <v>11.4</v>
      </c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1">
        <f t="shared" si="67"/>
        <v>0</v>
      </c>
      <c r="U1326" s="94">
        <f t="shared" si="70"/>
        <v>-3</v>
      </c>
      <c r="V1326" s="90" t="str">
        <f t="shared" si="69"/>
        <v/>
      </c>
      <c r="W1326" s="94" t="str">
        <f t="shared" si="68"/>
        <v/>
      </c>
      <c r="X1326" s="91"/>
      <c r="Z1326" s="5"/>
      <c r="AA1326"/>
      <c r="AB1326" s="373"/>
      <c r="AD1326" s="54">
        <v>0.91458333333376396</v>
      </c>
      <c r="AK1326" s="307"/>
      <c r="AL1326" s="5">
        <v>11</v>
      </c>
      <c r="AM1326" s="5">
        <v>92</v>
      </c>
      <c r="AN1326" s="5">
        <v>9.8000000000000007</v>
      </c>
      <c r="AO1326" s="5">
        <v>11</v>
      </c>
      <c r="AP1326" s="5">
        <v>0</v>
      </c>
      <c r="AQ1326" s="5">
        <v>0</v>
      </c>
      <c r="AR1326" s="5">
        <v>1030.7</v>
      </c>
      <c r="AS1326" s="5">
        <v>0</v>
      </c>
      <c r="AT1326" s="5">
        <v>0</v>
      </c>
      <c r="AU1326" s="5">
        <v>0</v>
      </c>
      <c r="AV1326" s="5">
        <v>2.9</v>
      </c>
      <c r="AW1326" s="5">
        <v>3.4</v>
      </c>
      <c r="AX1326">
        <v>232</v>
      </c>
      <c r="AY1326">
        <v>1088</v>
      </c>
      <c r="AZ1326">
        <v>11.2</v>
      </c>
      <c r="BA1326">
        <v>11.4</v>
      </c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1">
        <f t="shared" si="67"/>
        <v>0</v>
      </c>
      <c r="U1327" s="94">
        <f t="shared" si="70"/>
        <v>-3</v>
      </c>
      <c r="V1327" s="90" t="str">
        <f t="shared" si="69"/>
        <v/>
      </c>
      <c r="W1327" s="94" t="str">
        <f t="shared" si="68"/>
        <v/>
      </c>
      <c r="X1327" s="91"/>
      <c r="Z1327" s="5"/>
      <c r="AA1327"/>
      <c r="AB1327" s="373"/>
      <c r="AD1327" s="54">
        <v>0.91527777777820896</v>
      </c>
      <c r="AK1327" s="307"/>
      <c r="AL1327" s="5">
        <v>11.1</v>
      </c>
      <c r="AM1327" s="5">
        <v>92</v>
      </c>
      <c r="AN1327" s="5">
        <v>9.9</v>
      </c>
      <c r="AO1327" s="5">
        <v>11.1</v>
      </c>
      <c r="AP1327" s="5">
        <v>0</v>
      </c>
      <c r="AQ1327" s="5">
        <v>0</v>
      </c>
      <c r="AR1327" s="5">
        <v>1030.8</v>
      </c>
      <c r="AS1327" s="5">
        <v>0</v>
      </c>
      <c r="AT1327" s="5">
        <v>0</v>
      </c>
      <c r="AU1327" s="5">
        <v>0</v>
      </c>
      <c r="AV1327" s="5">
        <v>2.9</v>
      </c>
      <c r="AW1327" s="5">
        <v>3.4</v>
      </c>
      <c r="AX1327">
        <v>232</v>
      </c>
      <c r="AY1327">
        <v>1088</v>
      </c>
      <c r="AZ1327">
        <v>11.3</v>
      </c>
      <c r="BA1327">
        <v>11.4</v>
      </c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1">
        <f t="shared" si="67"/>
        <v>0</v>
      </c>
      <c r="U1328" s="94">
        <f t="shared" si="70"/>
        <v>-3</v>
      </c>
      <c r="V1328" s="90" t="str">
        <f t="shared" si="69"/>
        <v/>
      </c>
      <c r="W1328" s="94" t="str">
        <f t="shared" si="68"/>
        <v/>
      </c>
      <c r="X1328" s="91"/>
      <c r="Z1328" s="5"/>
      <c r="AA1328"/>
      <c r="AB1328" s="373"/>
      <c r="AD1328" s="54">
        <v>0.91597222222265395</v>
      </c>
      <c r="AK1328" s="307"/>
      <c r="AL1328" s="5">
        <v>11.1</v>
      </c>
      <c r="AM1328" s="5">
        <v>92</v>
      </c>
      <c r="AN1328" s="5">
        <v>9.9</v>
      </c>
      <c r="AO1328" s="5">
        <v>11.1</v>
      </c>
      <c r="AP1328" s="5">
        <v>0</v>
      </c>
      <c r="AQ1328" s="5">
        <v>0</v>
      </c>
      <c r="AR1328" s="5">
        <v>1030.8</v>
      </c>
      <c r="AS1328" s="5">
        <v>0</v>
      </c>
      <c r="AT1328" s="5">
        <v>0</v>
      </c>
      <c r="AU1328" s="5">
        <v>0</v>
      </c>
      <c r="AV1328" s="5">
        <v>2.9</v>
      </c>
      <c r="AW1328" s="5">
        <v>3.4</v>
      </c>
      <c r="AX1328">
        <v>232</v>
      </c>
      <c r="AY1328">
        <v>1088</v>
      </c>
      <c r="AZ1328">
        <v>11.2</v>
      </c>
      <c r="BA1328">
        <v>11.4</v>
      </c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1">
        <f t="shared" si="67"/>
        <v>0</v>
      </c>
      <c r="U1329" s="94">
        <f t="shared" si="70"/>
        <v>-3</v>
      </c>
      <c r="V1329" s="90" t="str">
        <f t="shared" si="69"/>
        <v/>
      </c>
      <c r="W1329" s="94" t="str">
        <f t="shared" si="68"/>
        <v/>
      </c>
      <c r="X1329" s="91"/>
      <c r="Z1329" s="5"/>
      <c r="AA1329"/>
      <c r="AB1329" s="373"/>
      <c r="AD1329" s="54">
        <v>0.91666666666709895</v>
      </c>
      <c r="AK1329" s="307"/>
      <c r="AL1329" s="5">
        <v>11.1</v>
      </c>
      <c r="AM1329" s="5">
        <v>92</v>
      </c>
      <c r="AN1329" s="5">
        <v>9.9</v>
      </c>
      <c r="AO1329" s="5">
        <v>11.1</v>
      </c>
      <c r="AP1329" s="5">
        <v>0</v>
      </c>
      <c r="AQ1329" s="5">
        <v>0</v>
      </c>
      <c r="AR1329" s="5">
        <v>1030.8</v>
      </c>
      <c r="AS1329" s="5">
        <v>0</v>
      </c>
      <c r="AT1329" s="5">
        <v>0</v>
      </c>
      <c r="AU1329" s="5">
        <v>0</v>
      </c>
      <c r="AV1329" s="5">
        <v>2.9</v>
      </c>
      <c r="AW1329" s="5">
        <v>3.4</v>
      </c>
      <c r="AX1329">
        <v>232</v>
      </c>
      <c r="AY1329">
        <v>1088</v>
      </c>
      <c r="AZ1329">
        <v>11.2</v>
      </c>
      <c r="BA1329">
        <v>11.4</v>
      </c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1">
        <f>MAX($P1330,$Q1330)</f>
        <v>0</v>
      </c>
      <c r="U1330" s="94">
        <f t="shared" si="70"/>
        <v>-3</v>
      </c>
      <c r="V1330" s="90" t="str">
        <f t="shared" si="69"/>
        <v/>
      </c>
      <c r="W1330" s="94" t="str">
        <f t="shared" ref="W1330:W1333" si="71">IF($T1330&gt;$B1330+2,1,"")</f>
        <v/>
      </c>
      <c r="X1330" s="91"/>
      <c r="Z1330" s="5"/>
      <c r="AA1330"/>
      <c r="AB1330" s="373"/>
      <c r="AD1330" s="54">
        <v>0.91736111111154395</v>
      </c>
      <c r="AK1330" s="307"/>
      <c r="AL1330" s="5">
        <v>11</v>
      </c>
      <c r="AM1330" s="5">
        <v>92</v>
      </c>
      <c r="AN1330" s="5">
        <v>9.8000000000000007</v>
      </c>
      <c r="AO1330" s="5">
        <v>11</v>
      </c>
      <c r="AP1330" s="5">
        <v>0</v>
      </c>
      <c r="AQ1330" s="5">
        <v>0</v>
      </c>
      <c r="AR1330" s="5">
        <v>1030.5999999999999</v>
      </c>
      <c r="AS1330" s="5">
        <v>0</v>
      </c>
      <c r="AT1330" s="5">
        <v>0</v>
      </c>
      <c r="AU1330" s="5">
        <v>0</v>
      </c>
      <c r="AV1330" s="5">
        <v>2.9</v>
      </c>
      <c r="AW1330" s="5">
        <v>3.4</v>
      </c>
      <c r="AX1330">
        <v>232</v>
      </c>
      <c r="AY1330">
        <v>1088</v>
      </c>
      <c r="AZ1330">
        <v>11.2</v>
      </c>
      <c r="BA1330">
        <v>11.4</v>
      </c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1">
        <f>MAX($P1331,$Q1331)</f>
        <v>0</v>
      </c>
      <c r="U1331" s="94">
        <f t="shared" si="70"/>
        <v>-3</v>
      </c>
      <c r="V1331" s="90" t="str">
        <f t="shared" si="69"/>
        <v/>
      </c>
      <c r="W1331" s="94" t="str">
        <f t="shared" si="71"/>
        <v/>
      </c>
      <c r="X1331" s="91"/>
      <c r="Z1331" s="5"/>
      <c r="AA1331"/>
      <c r="AB1331" s="373"/>
      <c r="AD1331" s="54">
        <v>0.91805555555598894</v>
      </c>
      <c r="AK1331" s="307"/>
      <c r="AL1331" s="5">
        <v>11</v>
      </c>
      <c r="AM1331" s="5">
        <v>92</v>
      </c>
      <c r="AN1331" s="5">
        <v>9.8000000000000007</v>
      </c>
      <c r="AO1331" s="5">
        <v>11</v>
      </c>
      <c r="AP1331" s="5">
        <v>0</v>
      </c>
      <c r="AQ1331" s="5">
        <v>0</v>
      </c>
      <c r="AR1331" s="5">
        <v>1030.7</v>
      </c>
      <c r="AS1331" s="5">
        <v>0</v>
      </c>
      <c r="AT1331" s="5">
        <v>0</v>
      </c>
      <c r="AU1331" s="5">
        <v>0</v>
      </c>
      <c r="AV1331" s="5">
        <v>2.9</v>
      </c>
      <c r="AW1331" s="5">
        <v>3.4</v>
      </c>
      <c r="AX1331">
        <v>232</v>
      </c>
      <c r="AY1331">
        <v>1088</v>
      </c>
      <c r="AZ1331">
        <v>11.2</v>
      </c>
      <c r="BA1331">
        <v>11.4</v>
      </c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1">
        <f>MAX($P1332,$Q1332)</f>
        <v>0</v>
      </c>
      <c r="U1332" s="94">
        <f t="shared" si="70"/>
        <v>-3</v>
      </c>
      <c r="V1332" s="90" t="str">
        <f t="shared" si="69"/>
        <v/>
      </c>
      <c r="W1332" s="94" t="str">
        <f t="shared" si="71"/>
        <v/>
      </c>
      <c r="X1332" s="91"/>
      <c r="Z1332" s="5"/>
      <c r="AA1332"/>
      <c r="AB1332" s="373"/>
      <c r="AD1332" s="54">
        <v>0.91875000000043405</v>
      </c>
      <c r="AK1332" s="307"/>
      <c r="AL1332" s="5">
        <v>11</v>
      </c>
      <c r="AM1332" s="5">
        <v>92</v>
      </c>
      <c r="AN1332" s="5">
        <v>9.8000000000000007</v>
      </c>
      <c r="AO1332" s="5">
        <v>11</v>
      </c>
      <c r="AP1332" s="5">
        <v>0</v>
      </c>
      <c r="AQ1332" s="5">
        <v>0</v>
      </c>
      <c r="AR1332" s="5">
        <v>1030.7</v>
      </c>
      <c r="AS1332" s="5">
        <v>0</v>
      </c>
      <c r="AT1332" s="5">
        <v>0</v>
      </c>
      <c r="AU1332" s="5">
        <v>0</v>
      </c>
      <c r="AV1332" s="5">
        <v>2.9</v>
      </c>
      <c r="AW1332" s="5">
        <v>3.4</v>
      </c>
      <c r="AX1332">
        <v>232</v>
      </c>
      <c r="AY1332">
        <v>1088</v>
      </c>
      <c r="AZ1332">
        <v>11.2</v>
      </c>
      <c r="BA1332">
        <v>11.4</v>
      </c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1">
        <f>MAX($P1333,$Q1333)</f>
        <v>0</v>
      </c>
      <c r="U1333" s="94">
        <f t="shared" si="70"/>
        <v>-3</v>
      </c>
      <c r="V1333" s="90" t="str">
        <f t="shared" si="69"/>
        <v/>
      </c>
      <c r="W1333" s="94" t="str">
        <f t="shared" si="71"/>
        <v/>
      </c>
      <c r="X1333" s="91"/>
      <c r="Z1333" s="5"/>
      <c r="AA1333"/>
      <c r="AB1333" s="373"/>
      <c r="AD1333" s="54">
        <v>0.91944444444487905</v>
      </c>
      <c r="AK1333" s="307"/>
      <c r="AL1333" s="5">
        <v>11</v>
      </c>
      <c r="AM1333" s="5">
        <v>92</v>
      </c>
      <c r="AN1333" s="5">
        <v>9.8000000000000007</v>
      </c>
      <c r="AO1333" s="5">
        <v>11</v>
      </c>
      <c r="AP1333" s="5">
        <v>0</v>
      </c>
      <c r="AQ1333" s="5">
        <v>0</v>
      </c>
      <c r="AR1333" s="5">
        <v>1030.7</v>
      </c>
      <c r="AS1333" s="5">
        <v>0</v>
      </c>
      <c r="AT1333" s="5">
        <v>0</v>
      </c>
      <c r="AU1333" s="5">
        <v>0</v>
      </c>
      <c r="AV1333" s="5">
        <v>2.9</v>
      </c>
      <c r="AW1333" s="5">
        <v>3.4</v>
      </c>
      <c r="AX1333">
        <v>232</v>
      </c>
      <c r="AY1333">
        <v>1088</v>
      </c>
      <c r="AZ1333">
        <v>11.2</v>
      </c>
      <c r="BA1333">
        <v>11.4</v>
      </c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4"/>
      <c r="U1334" s="94"/>
      <c r="V1334" s="90" t="str">
        <f t="shared" si="69"/>
        <v/>
      </c>
      <c r="W1334" s="94"/>
      <c r="X1334" s="91"/>
      <c r="Z1334" s="5"/>
      <c r="AA1334"/>
      <c r="AB1334" s="373"/>
      <c r="AD1334" s="54">
        <v>0.92013888888932405</v>
      </c>
      <c r="AK1334" s="307"/>
      <c r="AL1334" s="5">
        <v>11</v>
      </c>
      <c r="AM1334" s="5">
        <v>92</v>
      </c>
      <c r="AN1334" s="5">
        <v>9.8000000000000007</v>
      </c>
      <c r="AO1334" s="5">
        <v>11</v>
      </c>
      <c r="AP1334" s="5">
        <v>0</v>
      </c>
      <c r="AQ1334" s="5">
        <v>1.8</v>
      </c>
      <c r="AR1334" s="5">
        <v>1030.7</v>
      </c>
      <c r="AS1334" s="5">
        <v>0</v>
      </c>
      <c r="AT1334" s="5">
        <v>0</v>
      </c>
      <c r="AU1334" s="5">
        <v>0</v>
      </c>
      <c r="AV1334" s="5">
        <v>2.9</v>
      </c>
      <c r="AW1334" s="5">
        <v>3.4</v>
      </c>
      <c r="AX1334">
        <v>232</v>
      </c>
      <c r="AY1334">
        <v>1088</v>
      </c>
      <c r="AZ1334">
        <v>11.2</v>
      </c>
      <c r="BA1334">
        <v>11.4</v>
      </c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4"/>
      <c r="U1335" s="94"/>
      <c r="V1335" s="90" t="str">
        <f t="shared" si="69"/>
        <v/>
      </c>
      <c r="W1335" s="94"/>
      <c r="X1335" s="91"/>
      <c r="Z1335" s="5"/>
      <c r="AA1335"/>
      <c r="AB1335" s="373"/>
      <c r="AD1335" s="54">
        <v>0.92083333333376904</v>
      </c>
      <c r="AK1335" s="307"/>
      <c r="AL1335" s="5">
        <v>11</v>
      </c>
      <c r="AM1335" s="5">
        <v>92</v>
      </c>
      <c r="AN1335" s="5">
        <v>9.8000000000000007</v>
      </c>
      <c r="AO1335" s="5">
        <v>11</v>
      </c>
      <c r="AP1335" s="5">
        <v>0</v>
      </c>
      <c r="AQ1335" s="5">
        <v>0</v>
      </c>
      <c r="AR1335" s="5">
        <v>1030.5999999999999</v>
      </c>
      <c r="AS1335" s="5">
        <v>0</v>
      </c>
      <c r="AT1335" s="5">
        <v>0</v>
      </c>
      <c r="AU1335" s="5">
        <v>0</v>
      </c>
      <c r="AV1335" s="5">
        <v>2.9</v>
      </c>
      <c r="AW1335" s="5">
        <v>3.4</v>
      </c>
      <c r="AX1335">
        <v>232</v>
      </c>
      <c r="AY1335">
        <v>1088</v>
      </c>
      <c r="AZ1335">
        <v>11.2</v>
      </c>
      <c r="BA1335">
        <v>11.4</v>
      </c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4"/>
      <c r="U1336" s="94"/>
      <c r="V1336" s="90" t="str">
        <f t="shared" si="69"/>
        <v/>
      </c>
      <c r="W1336" s="94"/>
      <c r="X1336" s="91"/>
      <c r="Z1336" s="5"/>
      <c r="AA1336"/>
      <c r="AB1336" s="373"/>
      <c r="AD1336" s="54">
        <v>0.92152777777821404</v>
      </c>
      <c r="AK1336" s="307"/>
      <c r="AL1336" s="5">
        <v>11</v>
      </c>
      <c r="AM1336" s="5">
        <v>92</v>
      </c>
      <c r="AN1336" s="5">
        <v>9.8000000000000007</v>
      </c>
      <c r="AO1336" s="5">
        <v>11</v>
      </c>
      <c r="AP1336" s="5">
        <v>0</v>
      </c>
      <c r="AQ1336" s="5">
        <v>0</v>
      </c>
      <c r="AR1336" s="5">
        <v>1030.8</v>
      </c>
      <c r="AS1336" s="5">
        <v>0</v>
      </c>
      <c r="AT1336" s="5">
        <v>0</v>
      </c>
      <c r="AU1336" s="5">
        <v>0</v>
      </c>
      <c r="AV1336" s="5">
        <v>2.9</v>
      </c>
      <c r="AW1336" s="5">
        <v>3.4</v>
      </c>
      <c r="AX1336">
        <v>232</v>
      </c>
      <c r="AY1336">
        <v>1088</v>
      </c>
      <c r="AZ1336">
        <v>11.2</v>
      </c>
      <c r="BA1336">
        <v>11.4</v>
      </c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4"/>
      <c r="U1337" s="94"/>
      <c r="V1337" s="90" t="str">
        <f t="shared" si="69"/>
        <v/>
      </c>
      <c r="W1337" s="94"/>
      <c r="X1337" s="91"/>
      <c r="Z1337" s="5"/>
      <c r="AA1337"/>
      <c r="AB1337" s="373"/>
      <c r="AD1337" s="54">
        <v>0.92222222222265904</v>
      </c>
      <c r="AK1337" s="307"/>
      <c r="AL1337" s="5">
        <v>11</v>
      </c>
      <c r="AM1337" s="5">
        <v>92</v>
      </c>
      <c r="AN1337" s="5">
        <v>9.8000000000000007</v>
      </c>
      <c r="AO1337" s="5">
        <v>11</v>
      </c>
      <c r="AP1337" s="5">
        <v>0</v>
      </c>
      <c r="AQ1337" s="5">
        <v>0</v>
      </c>
      <c r="AR1337" s="5">
        <v>1030.8</v>
      </c>
      <c r="AS1337" s="5">
        <v>0</v>
      </c>
      <c r="AT1337" s="5">
        <v>0</v>
      </c>
      <c r="AU1337" s="5">
        <v>0</v>
      </c>
      <c r="AV1337" s="5">
        <v>2.9</v>
      </c>
      <c r="AW1337" s="5">
        <v>3.4</v>
      </c>
      <c r="AX1337">
        <v>232</v>
      </c>
      <c r="AY1337">
        <v>1088</v>
      </c>
      <c r="AZ1337">
        <v>11.2</v>
      </c>
      <c r="BA1337">
        <v>11.4</v>
      </c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4"/>
      <c r="U1338" s="94"/>
      <c r="V1338" s="90" t="str">
        <f t="shared" si="69"/>
        <v/>
      </c>
      <c r="W1338" s="94"/>
      <c r="X1338" s="91"/>
      <c r="Z1338" s="5"/>
      <c r="AA1338"/>
      <c r="AB1338" s="373"/>
      <c r="AD1338" s="54">
        <v>0.92291666666710404</v>
      </c>
      <c r="AK1338" s="307"/>
      <c r="AL1338" s="5">
        <v>11</v>
      </c>
      <c r="AM1338" s="5">
        <v>92</v>
      </c>
      <c r="AN1338" s="5">
        <v>9.8000000000000007</v>
      </c>
      <c r="AO1338" s="5">
        <v>11</v>
      </c>
      <c r="AP1338" s="5">
        <v>0</v>
      </c>
      <c r="AQ1338" s="5">
        <v>0</v>
      </c>
      <c r="AR1338" s="5">
        <v>1030.8</v>
      </c>
      <c r="AS1338" s="5">
        <v>0</v>
      </c>
      <c r="AT1338" s="5">
        <v>0</v>
      </c>
      <c r="AU1338" s="5">
        <v>0</v>
      </c>
      <c r="AV1338" s="5">
        <v>2.9</v>
      </c>
      <c r="AW1338" s="5">
        <v>3.4</v>
      </c>
      <c r="AX1338">
        <v>232</v>
      </c>
      <c r="AY1338">
        <v>1088</v>
      </c>
      <c r="AZ1338">
        <v>11.2</v>
      </c>
      <c r="BA1338">
        <v>11.4</v>
      </c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4"/>
      <c r="U1339" s="94"/>
      <c r="V1339" s="90" t="str">
        <f t="shared" si="69"/>
        <v/>
      </c>
      <c r="W1339" s="94"/>
      <c r="X1339" s="91"/>
      <c r="Z1339" s="5"/>
      <c r="AA1339"/>
      <c r="AB1339" s="373"/>
      <c r="AD1339" s="54">
        <v>0.92361111111154903</v>
      </c>
      <c r="AK1339" s="307"/>
      <c r="AL1339" s="5">
        <v>11</v>
      </c>
      <c r="AM1339" s="5">
        <v>92</v>
      </c>
      <c r="AN1339" s="5">
        <v>9.8000000000000007</v>
      </c>
      <c r="AO1339" s="5">
        <v>11</v>
      </c>
      <c r="AP1339" s="5">
        <v>0</v>
      </c>
      <c r="AQ1339" s="5">
        <v>0</v>
      </c>
      <c r="AR1339" s="5">
        <v>1030.7</v>
      </c>
      <c r="AS1339" s="5">
        <v>0</v>
      </c>
      <c r="AT1339" s="5">
        <v>0</v>
      </c>
      <c r="AU1339" s="5">
        <v>0</v>
      </c>
      <c r="AV1339" s="5">
        <v>2.9</v>
      </c>
      <c r="AW1339" s="5">
        <v>3.4</v>
      </c>
      <c r="AX1339">
        <v>232</v>
      </c>
      <c r="AY1339">
        <v>1088</v>
      </c>
      <c r="AZ1339">
        <v>11.2</v>
      </c>
      <c r="BA1339">
        <v>11.4</v>
      </c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4"/>
      <c r="U1340" s="94"/>
      <c r="V1340" s="90" t="str">
        <f t="shared" si="69"/>
        <v/>
      </c>
      <c r="W1340" s="94"/>
      <c r="X1340" s="91"/>
      <c r="Z1340" s="5"/>
      <c r="AA1340"/>
      <c r="AB1340" s="373"/>
      <c r="AD1340" s="54">
        <v>0.92430555555599403</v>
      </c>
      <c r="AK1340" s="307"/>
      <c r="AL1340" s="5">
        <v>11</v>
      </c>
      <c r="AM1340" s="5">
        <v>92</v>
      </c>
      <c r="AN1340" s="5">
        <v>9.8000000000000007</v>
      </c>
      <c r="AO1340" s="5">
        <v>11</v>
      </c>
      <c r="AP1340" s="5">
        <v>0</v>
      </c>
      <c r="AQ1340" s="5">
        <v>0</v>
      </c>
      <c r="AR1340" s="5">
        <v>1030.8</v>
      </c>
      <c r="AS1340" s="5">
        <v>0</v>
      </c>
      <c r="AT1340" s="5">
        <v>0</v>
      </c>
      <c r="AU1340" s="5">
        <v>0</v>
      </c>
      <c r="AV1340" s="5">
        <v>2.9</v>
      </c>
      <c r="AW1340" s="5">
        <v>3.4</v>
      </c>
      <c r="AX1340">
        <v>232</v>
      </c>
      <c r="AY1340">
        <v>1088</v>
      </c>
      <c r="AZ1340">
        <v>11.2</v>
      </c>
      <c r="BA1340">
        <v>11.4</v>
      </c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4"/>
      <c r="U1341" s="94"/>
      <c r="V1341" s="90" t="str">
        <f t="shared" si="69"/>
        <v/>
      </c>
      <c r="W1341" s="94"/>
      <c r="X1341" s="91"/>
      <c r="Z1341" s="5"/>
      <c r="AA1341"/>
      <c r="AB1341" s="373"/>
      <c r="AD1341" s="54">
        <v>0.92500000000043903</v>
      </c>
      <c r="AK1341" s="307"/>
      <c r="AL1341" s="5">
        <v>11.1</v>
      </c>
      <c r="AM1341" s="5">
        <v>92</v>
      </c>
      <c r="AN1341" s="5">
        <v>9.9</v>
      </c>
      <c r="AO1341" s="5">
        <v>11.1</v>
      </c>
      <c r="AP1341" s="5">
        <v>0</v>
      </c>
      <c r="AQ1341" s="5">
        <v>0</v>
      </c>
      <c r="AR1341" s="5">
        <v>1030.9000000000001</v>
      </c>
      <c r="AS1341" s="5">
        <v>0</v>
      </c>
      <c r="AT1341" s="5">
        <v>0</v>
      </c>
      <c r="AU1341" s="5">
        <v>0</v>
      </c>
      <c r="AV1341" s="5">
        <v>2.9</v>
      </c>
      <c r="AW1341" s="5">
        <v>3.4</v>
      </c>
      <c r="AX1341">
        <v>232</v>
      </c>
      <c r="AY1341">
        <v>1088</v>
      </c>
      <c r="AZ1341">
        <v>11.2</v>
      </c>
      <c r="BA1341">
        <v>11.3</v>
      </c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4"/>
      <c r="U1342" s="94"/>
      <c r="V1342" s="90" t="str">
        <f t="shared" si="69"/>
        <v/>
      </c>
      <c r="W1342" s="94"/>
      <c r="X1342" s="91"/>
      <c r="Z1342" s="5"/>
      <c r="AA1342"/>
      <c r="AB1342" s="373"/>
      <c r="AD1342" s="54">
        <v>0.92569444444488402</v>
      </c>
      <c r="AK1342" s="307"/>
      <c r="AL1342" s="5">
        <v>11.1</v>
      </c>
      <c r="AM1342" s="5">
        <v>92</v>
      </c>
      <c r="AN1342" s="5">
        <v>9.9</v>
      </c>
      <c r="AO1342" s="5">
        <v>11.1</v>
      </c>
      <c r="AP1342" s="5">
        <v>0</v>
      </c>
      <c r="AQ1342" s="5">
        <v>0</v>
      </c>
      <c r="AR1342" s="5">
        <v>1030.7</v>
      </c>
      <c r="AS1342" s="5">
        <v>0</v>
      </c>
      <c r="AT1342" s="5">
        <v>0</v>
      </c>
      <c r="AU1342" s="5">
        <v>0</v>
      </c>
      <c r="AV1342" s="5">
        <v>2.9</v>
      </c>
      <c r="AW1342" s="5">
        <v>3.4</v>
      </c>
      <c r="AX1342">
        <v>232</v>
      </c>
      <c r="AY1342">
        <v>1088</v>
      </c>
      <c r="AZ1342">
        <v>11.2</v>
      </c>
      <c r="BA1342">
        <v>11.3</v>
      </c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4"/>
      <c r="U1343" s="94"/>
      <c r="V1343" s="90" t="str">
        <f t="shared" si="69"/>
        <v/>
      </c>
      <c r="W1343" s="94"/>
      <c r="X1343" s="91"/>
      <c r="Z1343" s="5"/>
      <c r="AA1343"/>
      <c r="AB1343" s="373"/>
      <c r="AD1343" s="54">
        <v>0.92638888888932902</v>
      </c>
      <c r="AK1343" s="307"/>
      <c r="AL1343" s="5">
        <v>11.1</v>
      </c>
      <c r="AM1343" s="5">
        <v>92</v>
      </c>
      <c r="AN1343" s="5">
        <v>9.9</v>
      </c>
      <c r="AO1343" s="5">
        <v>11.1</v>
      </c>
      <c r="AP1343" s="5">
        <v>0</v>
      </c>
      <c r="AQ1343" s="5">
        <v>0</v>
      </c>
      <c r="AR1343" s="5">
        <v>1030.8</v>
      </c>
      <c r="AS1343" s="5">
        <v>0</v>
      </c>
      <c r="AT1343" s="5">
        <v>0</v>
      </c>
      <c r="AU1343" s="5">
        <v>0</v>
      </c>
      <c r="AV1343" s="5">
        <v>2.9</v>
      </c>
      <c r="AW1343" s="5">
        <v>3.4</v>
      </c>
      <c r="AX1343">
        <v>232</v>
      </c>
      <c r="AY1343">
        <v>1088</v>
      </c>
      <c r="AZ1343">
        <v>11.2</v>
      </c>
      <c r="BA1343">
        <v>11.3</v>
      </c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4"/>
      <c r="U1344" s="94"/>
      <c r="V1344" s="90" t="str">
        <f t="shared" si="69"/>
        <v/>
      </c>
      <c r="W1344" s="94"/>
      <c r="X1344" s="91"/>
      <c r="Z1344" s="5"/>
      <c r="AA1344"/>
      <c r="AB1344" s="373"/>
      <c r="AD1344" s="54">
        <v>0.92708333333377402</v>
      </c>
      <c r="AK1344" s="307"/>
      <c r="AL1344" s="5">
        <v>11</v>
      </c>
      <c r="AM1344" s="5">
        <v>92</v>
      </c>
      <c r="AN1344" s="5">
        <v>9.8000000000000007</v>
      </c>
      <c r="AO1344" s="5">
        <v>11</v>
      </c>
      <c r="AP1344" s="5">
        <v>0</v>
      </c>
      <c r="AQ1344" s="5">
        <v>0</v>
      </c>
      <c r="AR1344" s="5">
        <v>1030.8</v>
      </c>
      <c r="AS1344" s="5">
        <v>0</v>
      </c>
      <c r="AT1344" s="5">
        <v>0</v>
      </c>
      <c r="AU1344" s="5">
        <v>0</v>
      </c>
      <c r="AV1344" s="5">
        <v>2.9</v>
      </c>
      <c r="AW1344" s="5">
        <v>3.4</v>
      </c>
      <c r="AX1344">
        <v>232</v>
      </c>
      <c r="AY1344">
        <v>1088</v>
      </c>
      <c r="AZ1344">
        <v>11.2</v>
      </c>
      <c r="BA1344">
        <v>11.4</v>
      </c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4"/>
      <c r="U1345" s="94"/>
      <c r="V1345" s="90" t="str">
        <f t="shared" si="69"/>
        <v/>
      </c>
      <c r="W1345" s="94"/>
      <c r="X1345" s="91"/>
      <c r="Z1345" s="5"/>
      <c r="AA1345"/>
      <c r="AB1345" s="373"/>
      <c r="AD1345" s="54">
        <v>0.92777777777821901</v>
      </c>
      <c r="AK1345" s="307"/>
      <c r="AL1345" s="5">
        <v>11</v>
      </c>
      <c r="AM1345" s="5">
        <v>92</v>
      </c>
      <c r="AN1345" s="5">
        <v>9.8000000000000007</v>
      </c>
      <c r="AO1345" s="5">
        <v>11</v>
      </c>
      <c r="AP1345" s="5">
        <v>0</v>
      </c>
      <c r="AQ1345" s="5">
        <v>0</v>
      </c>
      <c r="AR1345" s="5">
        <v>1030.8</v>
      </c>
      <c r="AS1345" s="5">
        <v>0</v>
      </c>
      <c r="AT1345" s="5">
        <v>0</v>
      </c>
      <c r="AU1345" s="5">
        <v>0</v>
      </c>
      <c r="AV1345" s="5">
        <v>2.9</v>
      </c>
      <c r="AW1345" s="5">
        <v>3.4</v>
      </c>
      <c r="AX1345">
        <v>232</v>
      </c>
      <c r="AY1345">
        <v>1088</v>
      </c>
      <c r="AZ1345">
        <v>11.2</v>
      </c>
      <c r="BA1345">
        <v>11.4</v>
      </c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4"/>
      <c r="U1346" s="94"/>
      <c r="V1346" s="90" t="str">
        <f t="shared" si="69"/>
        <v/>
      </c>
      <c r="W1346" s="94"/>
      <c r="X1346" s="91"/>
      <c r="Z1346" s="5"/>
      <c r="AA1346"/>
      <c r="AB1346" s="373"/>
      <c r="AD1346" s="54">
        <v>0.92847222222266401</v>
      </c>
      <c r="AK1346" s="307"/>
      <c r="AL1346" s="5">
        <v>11</v>
      </c>
      <c r="AM1346" s="5">
        <v>92</v>
      </c>
      <c r="AN1346" s="5">
        <v>9.8000000000000007</v>
      </c>
      <c r="AO1346" s="5">
        <v>11</v>
      </c>
      <c r="AP1346" s="5">
        <v>0</v>
      </c>
      <c r="AQ1346" s="5">
        <v>0</v>
      </c>
      <c r="AR1346" s="5">
        <v>1030.9000000000001</v>
      </c>
      <c r="AS1346" s="5">
        <v>0</v>
      </c>
      <c r="AT1346" s="5">
        <v>0</v>
      </c>
      <c r="AU1346" s="5">
        <v>0</v>
      </c>
      <c r="AV1346" s="5">
        <v>2.9</v>
      </c>
      <c r="AW1346" s="5">
        <v>3.4</v>
      </c>
      <c r="AX1346">
        <v>232</v>
      </c>
      <c r="AY1346">
        <v>1088</v>
      </c>
      <c r="AZ1346">
        <v>11.2</v>
      </c>
      <c r="BA1346">
        <v>11.3</v>
      </c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4"/>
      <c r="U1347" s="94"/>
      <c r="V1347" s="90" t="str">
        <f t="shared" si="69"/>
        <v/>
      </c>
      <c r="W1347" s="94"/>
      <c r="X1347" s="91"/>
      <c r="Z1347" s="5"/>
      <c r="AA1347"/>
      <c r="AB1347" s="373"/>
      <c r="AD1347" s="54">
        <v>0.92916666666710901</v>
      </c>
      <c r="AK1347" s="307"/>
      <c r="AL1347" s="5">
        <v>11</v>
      </c>
      <c r="AM1347" s="5">
        <v>92</v>
      </c>
      <c r="AN1347" s="5">
        <v>9.8000000000000007</v>
      </c>
      <c r="AO1347" s="5">
        <v>11</v>
      </c>
      <c r="AP1347" s="5">
        <v>0</v>
      </c>
      <c r="AQ1347" s="5">
        <v>1.8</v>
      </c>
      <c r="AR1347" s="5">
        <v>1030.7</v>
      </c>
      <c r="AS1347" s="5">
        <v>0</v>
      </c>
      <c r="AT1347" s="5">
        <v>0</v>
      </c>
      <c r="AU1347" s="5">
        <v>0</v>
      </c>
      <c r="AV1347" s="5">
        <v>2.9</v>
      </c>
      <c r="AW1347" s="5">
        <v>3.4</v>
      </c>
      <c r="AX1347">
        <v>232</v>
      </c>
      <c r="AY1347">
        <v>1088</v>
      </c>
      <c r="AZ1347">
        <v>11.2</v>
      </c>
      <c r="BA1347">
        <v>11.3</v>
      </c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4"/>
      <c r="U1348" s="94"/>
      <c r="V1348" s="90" t="str">
        <f t="shared" si="69"/>
        <v/>
      </c>
      <c r="W1348" s="94"/>
      <c r="X1348" s="91"/>
      <c r="Z1348" s="5"/>
      <c r="AA1348"/>
      <c r="AB1348" s="373"/>
      <c r="AD1348" s="54">
        <v>0.92986111111155401</v>
      </c>
      <c r="AK1348" s="307"/>
      <c r="AL1348" s="5">
        <v>11.1</v>
      </c>
      <c r="AM1348" s="5">
        <v>92</v>
      </c>
      <c r="AN1348" s="5">
        <v>9.9</v>
      </c>
      <c r="AO1348" s="5">
        <v>11.1</v>
      </c>
      <c r="AP1348" s="5">
        <v>0</v>
      </c>
      <c r="AQ1348" s="5">
        <v>0</v>
      </c>
      <c r="AR1348" s="5">
        <v>1030.9000000000001</v>
      </c>
      <c r="AS1348" s="5">
        <v>0</v>
      </c>
      <c r="AT1348" s="5">
        <v>0</v>
      </c>
      <c r="AU1348" s="5">
        <v>0</v>
      </c>
      <c r="AV1348" s="5">
        <v>2.9</v>
      </c>
      <c r="AW1348" s="5">
        <v>3.4</v>
      </c>
      <c r="AX1348">
        <v>232</v>
      </c>
      <c r="AY1348">
        <v>1088</v>
      </c>
      <c r="AZ1348">
        <v>11.2</v>
      </c>
      <c r="BA1348">
        <v>11.3</v>
      </c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4"/>
      <c r="U1349" s="94"/>
      <c r="V1349" s="90" t="str">
        <f t="shared" si="69"/>
        <v/>
      </c>
      <c r="W1349" s="94"/>
      <c r="X1349" s="91"/>
      <c r="Z1349" s="5"/>
      <c r="AA1349"/>
      <c r="AB1349" s="373"/>
      <c r="AD1349" s="54">
        <v>0.930555555555999</v>
      </c>
      <c r="AK1349" s="307"/>
      <c r="AL1349" s="5">
        <v>11.1</v>
      </c>
      <c r="AM1349" s="5">
        <v>92</v>
      </c>
      <c r="AN1349" s="5">
        <v>9.9</v>
      </c>
      <c r="AO1349" s="5">
        <v>11.1</v>
      </c>
      <c r="AP1349" s="5">
        <v>0</v>
      </c>
      <c r="AQ1349" s="5">
        <v>0</v>
      </c>
      <c r="AR1349" s="5">
        <v>1030.9000000000001</v>
      </c>
      <c r="AS1349" s="5">
        <v>0</v>
      </c>
      <c r="AT1349" s="5">
        <v>0</v>
      </c>
      <c r="AU1349" s="5">
        <v>0</v>
      </c>
      <c r="AV1349" s="5">
        <v>2.9</v>
      </c>
      <c r="AW1349" s="5">
        <v>3.4</v>
      </c>
      <c r="AX1349">
        <v>232</v>
      </c>
      <c r="AY1349">
        <v>1088</v>
      </c>
      <c r="AZ1349">
        <v>11.2</v>
      </c>
      <c r="BA1349">
        <v>11.3</v>
      </c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4"/>
      <c r="U1350" s="94"/>
      <c r="V1350" s="90" t="str">
        <f t="shared" si="69"/>
        <v/>
      </c>
      <c r="W1350" s="94"/>
      <c r="X1350" s="91"/>
      <c r="Z1350" s="5"/>
      <c r="AA1350"/>
      <c r="AB1350" s="373"/>
      <c r="AD1350" s="54">
        <v>0.931250000000444</v>
      </c>
      <c r="AK1350" s="307"/>
      <c r="AL1350" s="5">
        <v>11</v>
      </c>
      <c r="AM1350" s="5">
        <v>92</v>
      </c>
      <c r="AN1350" s="5">
        <v>9.8000000000000007</v>
      </c>
      <c r="AO1350" s="5">
        <v>11</v>
      </c>
      <c r="AP1350" s="5">
        <v>0</v>
      </c>
      <c r="AQ1350" s="5">
        <v>0</v>
      </c>
      <c r="AR1350" s="5">
        <v>1031</v>
      </c>
      <c r="AS1350" s="5">
        <v>0</v>
      </c>
      <c r="AT1350" s="5">
        <v>0</v>
      </c>
      <c r="AU1350" s="5">
        <v>0</v>
      </c>
      <c r="AV1350" s="5">
        <v>2.9</v>
      </c>
      <c r="AW1350" s="5">
        <v>3.4</v>
      </c>
      <c r="AX1350">
        <v>232</v>
      </c>
      <c r="AY1350">
        <v>1088</v>
      </c>
      <c r="AZ1350">
        <v>11.2</v>
      </c>
      <c r="BA1350">
        <v>11.3</v>
      </c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4"/>
      <c r="U1351" s="94"/>
      <c r="V1351" s="90" t="str">
        <f t="shared" si="69"/>
        <v/>
      </c>
      <c r="W1351" s="94"/>
      <c r="X1351" s="91"/>
      <c r="Z1351" s="5"/>
      <c r="AA1351"/>
      <c r="AB1351" s="373"/>
      <c r="AD1351" s="54">
        <v>0.931944444444889</v>
      </c>
      <c r="AK1351" s="307"/>
      <c r="AL1351" s="5">
        <v>11</v>
      </c>
      <c r="AM1351" s="5">
        <v>92</v>
      </c>
      <c r="AN1351" s="5">
        <v>9.8000000000000007</v>
      </c>
      <c r="AO1351" s="5">
        <v>11</v>
      </c>
      <c r="AP1351" s="5">
        <v>0</v>
      </c>
      <c r="AQ1351" s="5">
        <v>0</v>
      </c>
      <c r="AR1351" s="5">
        <v>1031</v>
      </c>
      <c r="AS1351" s="5">
        <v>0</v>
      </c>
      <c r="AT1351" s="5">
        <v>0</v>
      </c>
      <c r="AU1351" s="5">
        <v>0</v>
      </c>
      <c r="AV1351" s="5">
        <v>2.9</v>
      </c>
      <c r="AW1351" s="5">
        <v>3.4</v>
      </c>
      <c r="AX1351">
        <v>232</v>
      </c>
      <c r="AY1351">
        <v>1088</v>
      </c>
      <c r="AZ1351">
        <v>11.2</v>
      </c>
      <c r="BA1351">
        <v>11.3</v>
      </c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4"/>
      <c r="U1352" s="94"/>
      <c r="V1352" s="90" t="str">
        <f t="shared" si="69"/>
        <v/>
      </c>
      <c r="W1352" s="94"/>
      <c r="X1352" s="91"/>
      <c r="Z1352" s="5"/>
      <c r="AA1352"/>
      <c r="AB1352" s="373"/>
      <c r="AD1352" s="54">
        <v>0.93263888888933399</v>
      </c>
      <c r="AK1352" s="307"/>
      <c r="AL1352" s="5">
        <v>11</v>
      </c>
      <c r="AM1352" s="5">
        <v>92</v>
      </c>
      <c r="AN1352" s="5">
        <v>9.8000000000000007</v>
      </c>
      <c r="AO1352" s="5">
        <v>11</v>
      </c>
      <c r="AP1352" s="5">
        <v>0</v>
      </c>
      <c r="AQ1352" s="5">
        <v>0</v>
      </c>
      <c r="AR1352" s="5">
        <v>1030.9000000000001</v>
      </c>
      <c r="AS1352" s="5">
        <v>0</v>
      </c>
      <c r="AT1352" s="5">
        <v>0</v>
      </c>
      <c r="AU1352" s="5">
        <v>0</v>
      </c>
      <c r="AV1352" s="5">
        <v>2.9</v>
      </c>
      <c r="AW1352" s="5">
        <v>3.4</v>
      </c>
      <c r="AX1352">
        <v>232</v>
      </c>
      <c r="AY1352">
        <v>1088</v>
      </c>
      <c r="AZ1352">
        <v>11.2</v>
      </c>
      <c r="BA1352">
        <v>11.3</v>
      </c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4"/>
      <c r="U1353" s="94"/>
      <c r="V1353" s="90" t="str">
        <f t="shared" si="69"/>
        <v/>
      </c>
      <c r="W1353" s="94"/>
      <c r="X1353" s="91"/>
      <c r="Z1353" s="5"/>
      <c r="AA1353"/>
      <c r="AB1353" s="373"/>
      <c r="AD1353" s="54">
        <v>0.93333333333377899</v>
      </c>
      <c r="AK1353" s="307"/>
      <c r="AL1353" s="5">
        <v>11</v>
      </c>
      <c r="AM1353" s="5">
        <v>92</v>
      </c>
      <c r="AN1353" s="5">
        <v>9.8000000000000007</v>
      </c>
      <c r="AO1353" s="5">
        <v>11</v>
      </c>
      <c r="AP1353" s="5">
        <v>0</v>
      </c>
      <c r="AQ1353" s="5">
        <v>0</v>
      </c>
      <c r="AR1353" s="5">
        <v>1030.9000000000001</v>
      </c>
      <c r="AS1353" s="5">
        <v>0</v>
      </c>
      <c r="AT1353" s="5">
        <v>0</v>
      </c>
      <c r="AU1353" s="5">
        <v>0</v>
      </c>
      <c r="AV1353" s="5">
        <v>2.9</v>
      </c>
      <c r="AW1353" s="5">
        <v>3.4</v>
      </c>
      <c r="AX1353">
        <v>232</v>
      </c>
      <c r="AY1353">
        <v>1088</v>
      </c>
      <c r="AZ1353">
        <v>11.2</v>
      </c>
      <c r="BA1353">
        <v>11.3</v>
      </c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4"/>
      <c r="U1354" s="94"/>
      <c r="V1354" s="90" t="str">
        <f t="shared" si="69"/>
        <v/>
      </c>
      <c r="W1354" s="94"/>
      <c r="X1354" s="91"/>
      <c r="Z1354" s="5"/>
      <c r="AA1354"/>
      <c r="AB1354" s="373"/>
      <c r="AD1354" s="54">
        <v>0.93402777777822399</v>
      </c>
      <c r="AK1354" s="307"/>
      <c r="AL1354" s="5">
        <v>11</v>
      </c>
      <c r="AM1354" s="5">
        <v>92</v>
      </c>
      <c r="AN1354" s="5">
        <v>9.8000000000000007</v>
      </c>
      <c r="AO1354" s="5">
        <v>11</v>
      </c>
      <c r="AP1354" s="5">
        <v>0</v>
      </c>
      <c r="AQ1354" s="5">
        <v>0</v>
      </c>
      <c r="AR1354" s="5">
        <v>1030.8</v>
      </c>
      <c r="AS1354" s="5">
        <v>0</v>
      </c>
      <c r="AT1354" s="5">
        <v>0</v>
      </c>
      <c r="AU1354" s="5">
        <v>0</v>
      </c>
      <c r="AV1354" s="5">
        <v>2.9</v>
      </c>
      <c r="AW1354" s="5">
        <v>3.4</v>
      </c>
      <c r="AX1354">
        <v>232</v>
      </c>
      <c r="AY1354">
        <v>1088</v>
      </c>
      <c r="AZ1354">
        <v>11.2</v>
      </c>
      <c r="BA1354">
        <v>11.3</v>
      </c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4"/>
      <c r="U1355" s="94"/>
      <c r="V1355" s="90" t="str">
        <f t="shared" ref="V1355:V1418" si="72">IF($K1355&gt;0,1,"")</f>
        <v/>
      </c>
      <c r="W1355" s="94"/>
      <c r="X1355" s="91"/>
      <c r="Z1355" s="5"/>
      <c r="AA1355"/>
      <c r="AB1355" s="373"/>
      <c r="AD1355" s="54">
        <v>0.93472222222266899</v>
      </c>
      <c r="AK1355" s="307"/>
      <c r="AL1355" s="5">
        <v>11</v>
      </c>
      <c r="AM1355" s="5">
        <v>92</v>
      </c>
      <c r="AN1355" s="5">
        <v>9.8000000000000007</v>
      </c>
      <c r="AO1355" s="5">
        <v>11</v>
      </c>
      <c r="AP1355" s="5">
        <v>0</v>
      </c>
      <c r="AQ1355" s="5">
        <v>0</v>
      </c>
      <c r="AR1355" s="5">
        <v>1031.2</v>
      </c>
      <c r="AS1355" s="5">
        <v>0</v>
      </c>
      <c r="AT1355" s="5">
        <v>0</v>
      </c>
      <c r="AU1355" s="5">
        <v>0</v>
      </c>
      <c r="AV1355" s="5">
        <v>2.9</v>
      </c>
      <c r="AW1355" s="5">
        <v>3.4</v>
      </c>
      <c r="AX1355">
        <v>232</v>
      </c>
      <c r="AY1355">
        <v>1088</v>
      </c>
      <c r="AZ1355">
        <v>11.2</v>
      </c>
      <c r="BA1355">
        <v>11.3</v>
      </c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4"/>
      <c r="U1356" s="94"/>
      <c r="V1356" s="90" t="str">
        <f t="shared" si="72"/>
        <v/>
      </c>
      <c r="W1356" s="94"/>
      <c r="X1356" s="91"/>
      <c r="Z1356" s="5"/>
      <c r="AA1356"/>
      <c r="AB1356" s="373"/>
      <c r="AD1356" s="54">
        <v>0.93541666666711398</v>
      </c>
      <c r="AK1356" s="307"/>
      <c r="AL1356" s="5">
        <v>11</v>
      </c>
      <c r="AM1356" s="5">
        <v>92</v>
      </c>
      <c r="AN1356" s="5">
        <v>9.8000000000000007</v>
      </c>
      <c r="AO1356" s="5">
        <v>11</v>
      </c>
      <c r="AP1356" s="5">
        <v>0</v>
      </c>
      <c r="AQ1356" s="5">
        <v>0</v>
      </c>
      <c r="AR1356" s="5">
        <v>1030.7</v>
      </c>
      <c r="AS1356" s="5">
        <v>0</v>
      </c>
      <c r="AT1356" s="5">
        <v>0</v>
      </c>
      <c r="AU1356" s="5">
        <v>0</v>
      </c>
      <c r="AV1356" s="5">
        <v>2.9</v>
      </c>
      <c r="AW1356" s="5">
        <v>3.4</v>
      </c>
      <c r="AX1356">
        <v>232</v>
      </c>
      <c r="AY1356">
        <v>1088</v>
      </c>
      <c r="AZ1356">
        <v>11.2</v>
      </c>
      <c r="BA1356">
        <v>11.4</v>
      </c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4"/>
      <c r="U1357" s="94"/>
      <c r="V1357" s="90" t="str">
        <f t="shared" si="72"/>
        <v/>
      </c>
      <c r="W1357" s="94"/>
      <c r="X1357" s="91"/>
      <c r="Z1357" s="5"/>
      <c r="AA1357"/>
      <c r="AB1357" s="373"/>
      <c r="AD1357" s="54">
        <v>0.93611111111155898</v>
      </c>
      <c r="AK1357" s="307"/>
      <c r="AL1357" s="5">
        <v>11</v>
      </c>
      <c r="AM1357" s="5">
        <v>92</v>
      </c>
      <c r="AN1357" s="5">
        <v>9.8000000000000007</v>
      </c>
      <c r="AO1357" s="5">
        <v>11</v>
      </c>
      <c r="AP1357" s="5">
        <v>0</v>
      </c>
      <c r="AQ1357" s="5">
        <v>0</v>
      </c>
      <c r="AR1357" s="5">
        <v>1030.9000000000001</v>
      </c>
      <c r="AS1357" s="5">
        <v>0</v>
      </c>
      <c r="AT1357" s="5">
        <v>0</v>
      </c>
      <c r="AU1357" s="5">
        <v>0</v>
      </c>
      <c r="AV1357" s="5">
        <v>2.9</v>
      </c>
      <c r="AW1357" s="5">
        <v>3.4</v>
      </c>
      <c r="AX1357">
        <v>232</v>
      </c>
      <c r="AY1357">
        <v>1088</v>
      </c>
      <c r="AZ1357">
        <v>11.2</v>
      </c>
      <c r="BA1357">
        <v>11.3</v>
      </c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4"/>
      <c r="U1358" s="94"/>
      <c r="V1358" s="90" t="str">
        <f t="shared" si="72"/>
        <v/>
      </c>
      <c r="W1358" s="94"/>
      <c r="X1358" s="91"/>
      <c r="Z1358" s="5"/>
      <c r="AA1358"/>
      <c r="AB1358" s="373"/>
      <c r="AD1358" s="54">
        <v>0.93680555555600398</v>
      </c>
      <c r="AK1358" s="307"/>
      <c r="AL1358" s="5">
        <v>11</v>
      </c>
      <c r="AM1358" s="5">
        <v>92</v>
      </c>
      <c r="AN1358" s="5">
        <v>9.8000000000000007</v>
      </c>
      <c r="AO1358" s="5">
        <v>11</v>
      </c>
      <c r="AP1358" s="5">
        <v>0</v>
      </c>
      <c r="AQ1358" s="5">
        <v>2.2000000000000002</v>
      </c>
      <c r="AR1358" s="5">
        <v>1030.9000000000001</v>
      </c>
      <c r="AS1358" s="5">
        <v>0</v>
      </c>
      <c r="AT1358" s="5">
        <v>0</v>
      </c>
      <c r="AU1358" s="5">
        <v>0</v>
      </c>
      <c r="AV1358" s="5">
        <v>2.9</v>
      </c>
      <c r="AW1358" s="5">
        <v>3.4</v>
      </c>
      <c r="AX1358">
        <v>232</v>
      </c>
      <c r="AY1358">
        <v>1088</v>
      </c>
      <c r="AZ1358">
        <v>11.2</v>
      </c>
      <c r="BA1358">
        <v>11.3</v>
      </c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4"/>
      <c r="U1359" s="94"/>
      <c r="V1359" s="90" t="str">
        <f t="shared" si="72"/>
        <v/>
      </c>
      <c r="W1359" s="94"/>
      <c r="X1359" s="91"/>
      <c r="Z1359" s="5"/>
      <c r="AA1359"/>
      <c r="AB1359" s="373"/>
      <c r="AD1359" s="54">
        <v>0.93750000000044897</v>
      </c>
      <c r="AK1359" s="307"/>
      <c r="AL1359" s="5">
        <v>11</v>
      </c>
      <c r="AM1359" s="5">
        <v>92</v>
      </c>
      <c r="AN1359" s="5">
        <v>9.8000000000000007</v>
      </c>
      <c r="AO1359" s="5">
        <v>11</v>
      </c>
      <c r="AP1359" s="5">
        <v>0</v>
      </c>
      <c r="AQ1359" s="5">
        <v>1.8</v>
      </c>
      <c r="AR1359" s="5">
        <v>1031.2</v>
      </c>
      <c r="AS1359" s="5">
        <v>0</v>
      </c>
      <c r="AT1359" s="5">
        <v>0</v>
      </c>
      <c r="AU1359" s="5">
        <v>0</v>
      </c>
      <c r="AV1359" s="5">
        <v>2.9</v>
      </c>
      <c r="AW1359" s="5">
        <v>3.4</v>
      </c>
      <c r="AX1359">
        <v>232</v>
      </c>
      <c r="AY1359">
        <v>1088</v>
      </c>
      <c r="AZ1359">
        <v>11.2</v>
      </c>
      <c r="BA1359">
        <v>11.3</v>
      </c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4"/>
      <c r="U1360" s="94"/>
      <c r="V1360" s="90" t="str">
        <f t="shared" si="72"/>
        <v/>
      </c>
      <c r="W1360" s="94"/>
      <c r="X1360" s="91"/>
      <c r="Z1360" s="5"/>
      <c r="AA1360"/>
      <c r="AB1360" s="373"/>
      <c r="AD1360" s="54">
        <v>0.93819444444489397</v>
      </c>
      <c r="AK1360" s="307"/>
      <c r="AL1360" s="5">
        <v>11</v>
      </c>
      <c r="AM1360" s="5">
        <v>92</v>
      </c>
      <c r="AN1360" s="5">
        <v>9.8000000000000007</v>
      </c>
      <c r="AO1360" s="5">
        <v>11</v>
      </c>
      <c r="AP1360" s="5">
        <v>1.8</v>
      </c>
      <c r="AQ1360" s="5">
        <v>2.2000000000000002</v>
      </c>
      <c r="AR1360" s="5">
        <v>1030.9000000000001</v>
      </c>
      <c r="AS1360" s="5">
        <v>0</v>
      </c>
      <c r="AT1360" s="5">
        <v>0</v>
      </c>
      <c r="AU1360" s="5">
        <v>0</v>
      </c>
      <c r="AV1360" s="5">
        <v>2.9</v>
      </c>
      <c r="AW1360" s="5">
        <v>3.4</v>
      </c>
      <c r="AX1360">
        <v>232</v>
      </c>
      <c r="AY1360">
        <v>1088</v>
      </c>
      <c r="AZ1360">
        <v>11.2</v>
      </c>
      <c r="BA1360">
        <v>11.3</v>
      </c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4"/>
      <c r="U1361" s="94"/>
      <c r="V1361" s="90" t="str">
        <f t="shared" si="72"/>
        <v/>
      </c>
      <c r="W1361" s="94"/>
      <c r="X1361" s="91"/>
      <c r="Z1361" s="5"/>
      <c r="AA1361"/>
      <c r="AB1361" s="373"/>
      <c r="AD1361" s="54">
        <v>0.93888888888933897</v>
      </c>
      <c r="AK1361" s="307"/>
      <c r="AL1361" s="5">
        <v>11</v>
      </c>
      <c r="AM1361" s="5">
        <v>92</v>
      </c>
      <c r="AN1361" s="5">
        <v>9.8000000000000007</v>
      </c>
      <c r="AO1361" s="5">
        <v>11</v>
      </c>
      <c r="AP1361" s="5">
        <v>0</v>
      </c>
      <c r="AQ1361" s="5">
        <v>1.8</v>
      </c>
      <c r="AR1361" s="5">
        <v>1031.0999999999999</v>
      </c>
      <c r="AS1361" s="5">
        <v>0</v>
      </c>
      <c r="AT1361" s="5">
        <v>0</v>
      </c>
      <c r="AU1361" s="5">
        <v>0</v>
      </c>
      <c r="AV1361" s="5">
        <v>2.9</v>
      </c>
      <c r="AW1361" s="5">
        <v>3.4</v>
      </c>
      <c r="AX1361">
        <v>232</v>
      </c>
      <c r="AY1361">
        <v>1088</v>
      </c>
      <c r="AZ1361">
        <v>11.2</v>
      </c>
      <c r="BA1361">
        <v>11.3</v>
      </c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4"/>
      <c r="U1362" s="94"/>
      <c r="V1362" s="90" t="str">
        <f t="shared" si="72"/>
        <v/>
      </c>
      <c r="W1362" s="94"/>
      <c r="X1362" s="91"/>
      <c r="Z1362" s="5"/>
      <c r="AA1362"/>
      <c r="AB1362" s="373"/>
      <c r="AD1362" s="54">
        <v>0.93958333333378397</v>
      </c>
      <c r="AK1362" s="307"/>
      <c r="AL1362" s="5">
        <v>11</v>
      </c>
      <c r="AM1362" s="5">
        <v>92</v>
      </c>
      <c r="AN1362" s="5">
        <v>9.8000000000000007</v>
      </c>
      <c r="AO1362" s="5">
        <v>11</v>
      </c>
      <c r="AP1362" s="5">
        <v>0</v>
      </c>
      <c r="AQ1362" s="5">
        <v>1.8</v>
      </c>
      <c r="AR1362" s="5">
        <v>1031</v>
      </c>
      <c r="AS1362" s="5">
        <v>0</v>
      </c>
      <c r="AT1362" s="5">
        <v>0</v>
      </c>
      <c r="AU1362" s="5">
        <v>0</v>
      </c>
      <c r="AV1362" s="5">
        <v>2.9</v>
      </c>
      <c r="AW1362" s="5">
        <v>3.4</v>
      </c>
      <c r="AX1362">
        <v>232</v>
      </c>
      <c r="AY1362">
        <v>1088</v>
      </c>
      <c r="AZ1362">
        <v>11.2</v>
      </c>
      <c r="BA1362">
        <v>11.3</v>
      </c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4"/>
      <c r="U1363" s="94"/>
      <c r="V1363" s="90" t="str">
        <f t="shared" si="72"/>
        <v/>
      </c>
      <c r="W1363" s="94"/>
      <c r="X1363" s="91"/>
      <c r="Z1363" s="5"/>
      <c r="AA1363"/>
      <c r="AB1363" s="373"/>
      <c r="AD1363" s="54">
        <v>0.94027777777822896</v>
      </c>
      <c r="AK1363" s="307"/>
      <c r="AL1363" s="5">
        <v>11</v>
      </c>
      <c r="AM1363" s="5">
        <v>92</v>
      </c>
      <c r="AN1363" s="5">
        <v>9.8000000000000007</v>
      </c>
      <c r="AO1363" s="5">
        <v>11</v>
      </c>
      <c r="AP1363" s="5">
        <v>0</v>
      </c>
      <c r="AQ1363" s="5">
        <v>0</v>
      </c>
      <c r="AR1363" s="5">
        <v>1030.9000000000001</v>
      </c>
      <c r="AS1363" s="5">
        <v>0</v>
      </c>
      <c r="AT1363" s="5">
        <v>0</v>
      </c>
      <c r="AU1363" s="5">
        <v>0</v>
      </c>
      <c r="AV1363" s="5">
        <v>2.9</v>
      </c>
      <c r="AW1363" s="5">
        <v>3.4</v>
      </c>
      <c r="AX1363">
        <v>232</v>
      </c>
      <c r="AY1363">
        <v>1088</v>
      </c>
      <c r="AZ1363">
        <v>11.2</v>
      </c>
      <c r="BA1363">
        <v>11.3</v>
      </c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4"/>
      <c r="U1364" s="94"/>
      <c r="V1364" s="90" t="str">
        <f t="shared" si="72"/>
        <v/>
      </c>
      <c r="W1364" s="94"/>
      <c r="X1364" s="91"/>
      <c r="Z1364" s="5"/>
      <c r="AA1364"/>
      <c r="AB1364" s="373"/>
      <c r="AD1364" s="54">
        <v>0.94097222222267396</v>
      </c>
      <c r="AK1364" s="307"/>
      <c r="AL1364" s="5">
        <v>11</v>
      </c>
      <c r="AM1364" s="5">
        <v>92</v>
      </c>
      <c r="AN1364" s="5">
        <v>9.8000000000000007</v>
      </c>
      <c r="AO1364" s="5">
        <v>11</v>
      </c>
      <c r="AP1364" s="5">
        <v>0</v>
      </c>
      <c r="AQ1364" s="5">
        <v>0</v>
      </c>
      <c r="AR1364" s="5">
        <v>1031.0999999999999</v>
      </c>
      <c r="AS1364" s="5">
        <v>0</v>
      </c>
      <c r="AT1364" s="5">
        <v>0</v>
      </c>
      <c r="AU1364" s="5">
        <v>0</v>
      </c>
      <c r="AV1364" s="5">
        <v>2.9</v>
      </c>
      <c r="AW1364" s="5">
        <v>3.4</v>
      </c>
      <c r="AX1364">
        <v>232</v>
      </c>
      <c r="AY1364">
        <v>1088</v>
      </c>
      <c r="AZ1364">
        <v>11.2</v>
      </c>
      <c r="BA1364">
        <v>11.3</v>
      </c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4"/>
      <c r="U1365" s="94"/>
      <c r="V1365" s="90" t="str">
        <f t="shared" si="72"/>
        <v/>
      </c>
      <c r="W1365" s="94"/>
      <c r="X1365" s="91"/>
      <c r="Z1365" s="5"/>
      <c r="AA1365"/>
      <c r="AB1365" s="373"/>
      <c r="AD1365" s="54">
        <v>0.94166666666711896</v>
      </c>
      <c r="AK1365" s="307"/>
      <c r="AL1365" s="5">
        <v>11</v>
      </c>
      <c r="AM1365" s="5">
        <v>92</v>
      </c>
      <c r="AN1365" s="5">
        <v>9.8000000000000007</v>
      </c>
      <c r="AO1365" s="5">
        <v>11</v>
      </c>
      <c r="AP1365" s="5">
        <v>0</v>
      </c>
      <c r="AQ1365" s="5">
        <v>0</v>
      </c>
      <c r="AR1365" s="5">
        <v>1031</v>
      </c>
      <c r="AS1365" s="5">
        <v>0</v>
      </c>
      <c r="AT1365" s="5">
        <v>0</v>
      </c>
      <c r="AU1365" s="5">
        <v>0</v>
      </c>
      <c r="AV1365" s="5">
        <v>2.9</v>
      </c>
      <c r="AW1365" s="5">
        <v>3.4</v>
      </c>
      <c r="AX1365">
        <v>232</v>
      </c>
      <c r="AY1365">
        <v>1088</v>
      </c>
      <c r="AZ1365">
        <v>11.2</v>
      </c>
      <c r="BA1365">
        <v>11.3</v>
      </c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4"/>
      <c r="U1366" s="94"/>
      <c r="V1366" s="90" t="str">
        <f t="shared" si="72"/>
        <v/>
      </c>
      <c r="W1366" s="94"/>
      <c r="X1366" s="91"/>
      <c r="Z1366" s="5"/>
      <c r="AA1366"/>
      <c r="AB1366" s="373"/>
      <c r="AD1366" s="54">
        <v>0.94236111111156395</v>
      </c>
      <c r="AK1366" s="307"/>
      <c r="AL1366" s="5">
        <v>11</v>
      </c>
      <c r="AM1366" s="5">
        <v>92</v>
      </c>
      <c r="AN1366" s="5">
        <v>9.8000000000000007</v>
      </c>
      <c r="AO1366" s="5">
        <v>11</v>
      </c>
      <c r="AP1366" s="5">
        <v>2.2000000000000002</v>
      </c>
      <c r="AQ1366" s="5">
        <v>2.2000000000000002</v>
      </c>
      <c r="AR1366" s="5">
        <v>1031.0999999999999</v>
      </c>
      <c r="AS1366" s="5">
        <v>0</v>
      </c>
      <c r="AT1366" s="5">
        <v>0</v>
      </c>
      <c r="AU1366" s="5">
        <v>0</v>
      </c>
      <c r="AV1366" s="5">
        <v>2.9</v>
      </c>
      <c r="AW1366" s="5">
        <v>3.4</v>
      </c>
      <c r="AX1366">
        <v>232</v>
      </c>
      <c r="AY1366">
        <v>1088</v>
      </c>
      <c r="AZ1366">
        <v>11.2</v>
      </c>
      <c r="BA1366">
        <v>11.3</v>
      </c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4"/>
      <c r="U1367" s="94"/>
      <c r="V1367" s="90" t="str">
        <f t="shared" si="72"/>
        <v/>
      </c>
      <c r="W1367" s="94"/>
      <c r="X1367" s="91"/>
      <c r="Z1367" s="5"/>
      <c r="AA1367"/>
      <c r="AB1367" s="373"/>
      <c r="AD1367" s="54">
        <v>0.94305555555600895</v>
      </c>
      <c r="AK1367" s="307"/>
      <c r="AL1367" s="5">
        <v>11</v>
      </c>
      <c r="AM1367" s="5">
        <v>92</v>
      </c>
      <c r="AN1367" s="5">
        <v>9.8000000000000007</v>
      </c>
      <c r="AO1367" s="5">
        <v>11</v>
      </c>
      <c r="AP1367" s="5">
        <v>2.9</v>
      </c>
      <c r="AQ1367" s="5">
        <v>3.6</v>
      </c>
      <c r="AR1367" s="5">
        <v>1030.9000000000001</v>
      </c>
      <c r="AS1367" s="5">
        <v>0</v>
      </c>
      <c r="AT1367" s="5">
        <v>0</v>
      </c>
      <c r="AU1367" s="5">
        <v>0</v>
      </c>
      <c r="AV1367" s="5">
        <v>2.9</v>
      </c>
      <c r="AW1367" s="5">
        <v>3.4</v>
      </c>
      <c r="AX1367">
        <v>232</v>
      </c>
      <c r="AY1367">
        <v>1088</v>
      </c>
      <c r="AZ1367">
        <v>11.2</v>
      </c>
      <c r="BA1367">
        <v>11.3</v>
      </c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4"/>
      <c r="U1368" s="94"/>
      <c r="V1368" s="90" t="str">
        <f t="shared" si="72"/>
        <v/>
      </c>
      <c r="W1368" s="94"/>
      <c r="X1368" s="91"/>
      <c r="Z1368" s="5"/>
      <c r="AA1368"/>
      <c r="AB1368" s="373"/>
      <c r="AD1368" s="54">
        <v>0.94375000000045395</v>
      </c>
      <c r="AK1368" s="307"/>
      <c r="AL1368" s="5">
        <v>11</v>
      </c>
      <c r="AM1368" s="5">
        <v>92</v>
      </c>
      <c r="AN1368" s="5">
        <v>9.8000000000000007</v>
      </c>
      <c r="AO1368" s="5">
        <v>11</v>
      </c>
      <c r="AP1368" s="5">
        <v>0</v>
      </c>
      <c r="AQ1368" s="5">
        <v>0</v>
      </c>
      <c r="AR1368" s="5">
        <v>1031.0999999999999</v>
      </c>
      <c r="AS1368" s="5">
        <v>0</v>
      </c>
      <c r="AT1368" s="5">
        <v>0</v>
      </c>
      <c r="AU1368" s="5">
        <v>0</v>
      </c>
      <c r="AV1368" s="5">
        <v>2.9</v>
      </c>
      <c r="AW1368" s="5">
        <v>3.4</v>
      </c>
      <c r="AX1368">
        <v>232</v>
      </c>
      <c r="AY1368">
        <v>1088</v>
      </c>
      <c r="AZ1368">
        <v>11.2</v>
      </c>
      <c r="BA1368">
        <v>11.3</v>
      </c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4"/>
      <c r="U1369" s="94"/>
      <c r="V1369" s="90" t="str">
        <f t="shared" si="72"/>
        <v/>
      </c>
      <c r="W1369" s="94"/>
      <c r="X1369" s="91"/>
      <c r="Z1369" s="5"/>
      <c r="AA1369"/>
      <c r="AB1369" s="373"/>
      <c r="AD1369" s="54">
        <v>0.94444444444489895</v>
      </c>
      <c r="AK1369" s="307"/>
      <c r="AL1369" s="5">
        <v>11</v>
      </c>
      <c r="AM1369" s="5">
        <v>92</v>
      </c>
      <c r="AN1369" s="5">
        <v>9.8000000000000007</v>
      </c>
      <c r="AO1369" s="5">
        <v>11</v>
      </c>
      <c r="AP1369" s="5">
        <v>2.5</v>
      </c>
      <c r="AQ1369" s="5">
        <v>3.2</v>
      </c>
      <c r="AR1369" s="5">
        <v>1030.9000000000001</v>
      </c>
      <c r="AS1369" s="5">
        <v>0</v>
      </c>
      <c r="AT1369" s="5">
        <v>0</v>
      </c>
      <c r="AU1369" s="5">
        <v>0</v>
      </c>
      <c r="AV1369" s="5">
        <v>2.9</v>
      </c>
      <c r="AW1369" s="5">
        <v>3.4</v>
      </c>
      <c r="AX1369">
        <v>232</v>
      </c>
      <c r="AY1369">
        <v>1088</v>
      </c>
      <c r="AZ1369">
        <v>11.2</v>
      </c>
      <c r="BA1369">
        <v>11.3</v>
      </c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4"/>
      <c r="U1370" s="94"/>
      <c r="V1370" s="90" t="str">
        <f t="shared" si="72"/>
        <v/>
      </c>
      <c r="W1370" s="94"/>
      <c r="X1370" s="91"/>
      <c r="Z1370" s="5"/>
      <c r="AA1370"/>
      <c r="AB1370" s="373"/>
      <c r="AD1370" s="54">
        <v>0.94513888888934405</v>
      </c>
      <c r="AK1370" s="307"/>
      <c r="AL1370" s="5">
        <v>11</v>
      </c>
      <c r="AM1370" s="5">
        <v>92</v>
      </c>
      <c r="AN1370" s="5">
        <v>9.8000000000000007</v>
      </c>
      <c r="AO1370" s="5">
        <v>11</v>
      </c>
      <c r="AP1370" s="5">
        <v>0</v>
      </c>
      <c r="AQ1370" s="5">
        <v>2.2000000000000002</v>
      </c>
      <c r="AR1370" s="5">
        <v>1031.0999999999999</v>
      </c>
      <c r="AS1370" s="5">
        <v>0</v>
      </c>
      <c r="AT1370" s="5">
        <v>0</v>
      </c>
      <c r="AU1370" s="5">
        <v>0</v>
      </c>
      <c r="AV1370" s="5">
        <v>2.9</v>
      </c>
      <c r="AW1370" s="5">
        <v>3.4</v>
      </c>
      <c r="AX1370">
        <v>232</v>
      </c>
      <c r="AY1370">
        <v>1088</v>
      </c>
      <c r="AZ1370">
        <v>11.2</v>
      </c>
      <c r="BA1370">
        <v>11.3</v>
      </c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4"/>
      <c r="U1371" s="94"/>
      <c r="V1371" s="90" t="str">
        <f t="shared" si="72"/>
        <v/>
      </c>
      <c r="W1371" s="94"/>
      <c r="X1371" s="91"/>
      <c r="Z1371" s="5"/>
      <c r="AA1371"/>
      <c r="AB1371" s="373"/>
      <c r="AD1371" s="54">
        <v>0.94583333333378905</v>
      </c>
      <c r="AK1371" s="307"/>
      <c r="AL1371" s="5">
        <v>11</v>
      </c>
      <c r="AM1371" s="5">
        <v>92</v>
      </c>
      <c r="AN1371" s="5">
        <v>9.8000000000000007</v>
      </c>
      <c r="AO1371" s="5">
        <v>11</v>
      </c>
      <c r="AP1371" s="5">
        <v>0</v>
      </c>
      <c r="AQ1371" s="5">
        <v>0</v>
      </c>
      <c r="AR1371" s="5">
        <v>1030.9000000000001</v>
      </c>
      <c r="AS1371" s="5">
        <v>0</v>
      </c>
      <c r="AT1371" s="5">
        <v>0</v>
      </c>
      <c r="AU1371" s="5">
        <v>0</v>
      </c>
      <c r="AV1371" s="5">
        <v>2.9</v>
      </c>
      <c r="AW1371" s="5">
        <v>3.4</v>
      </c>
      <c r="AX1371">
        <v>232</v>
      </c>
      <c r="AY1371">
        <v>1088</v>
      </c>
      <c r="AZ1371">
        <v>11.2</v>
      </c>
      <c r="BA1371">
        <v>11.3</v>
      </c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4"/>
      <c r="U1372" s="94"/>
      <c r="V1372" s="90" t="str">
        <f t="shared" si="72"/>
        <v/>
      </c>
      <c r="W1372" s="94"/>
      <c r="X1372" s="91"/>
      <c r="Z1372" s="5"/>
      <c r="AA1372"/>
      <c r="AB1372" s="373"/>
      <c r="AD1372" s="54">
        <v>0.94652777777823405</v>
      </c>
      <c r="AK1372" s="307"/>
      <c r="AL1372" s="5">
        <v>11</v>
      </c>
      <c r="AM1372" s="5">
        <v>92</v>
      </c>
      <c r="AN1372" s="5">
        <v>9.8000000000000007</v>
      </c>
      <c r="AO1372" s="5">
        <v>11</v>
      </c>
      <c r="AP1372" s="5">
        <v>0</v>
      </c>
      <c r="AQ1372" s="5">
        <v>1.8</v>
      </c>
      <c r="AR1372" s="5">
        <v>1030.9000000000001</v>
      </c>
      <c r="AS1372" s="5">
        <v>0</v>
      </c>
      <c r="AT1372" s="5">
        <v>0</v>
      </c>
      <c r="AU1372" s="5">
        <v>0</v>
      </c>
      <c r="AV1372" s="5">
        <v>2.9</v>
      </c>
      <c r="AW1372" s="5">
        <v>3.4</v>
      </c>
      <c r="AX1372">
        <v>232</v>
      </c>
      <c r="AY1372">
        <v>1088</v>
      </c>
      <c r="AZ1372">
        <v>11.2</v>
      </c>
      <c r="BA1372">
        <v>11.3</v>
      </c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4"/>
      <c r="U1373" s="94"/>
      <c r="V1373" s="90" t="str">
        <f t="shared" si="72"/>
        <v/>
      </c>
      <c r="W1373" s="94"/>
      <c r="X1373" s="91"/>
      <c r="Z1373" s="5"/>
      <c r="AA1373"/>
      <c r="AB1373" s="373"/>
      <c r="AD1373" s="54">
        <v>0.94722222222267904</v>
      </c>
      <c r="AK1373" s="307"/>
      <c r="AL1373" s="5">
        <v>11</v>
      </c>
      <c r="AM1373" s="5">
        <v>92</v>
      </c>
      <c r="AN1373" s="5">
        <v>9.8000000000000007</v>
      </c>
      <c r="AO1373" s="5">
        <v>11</v>
      </c>
      <c r="AP1373" s="5">
        <v>0</v>
      </c>
      <c r="AQ1373" s="5">
        <v>1.8</v>
      </c>
      <c r="AR1373" s="5">
        <v>1030.9000000000001</v>
      </c>
      <c r="AS1373" s="5">
        <v>0</v>
      </c>
      <c r="AT1373" s="5">
        <v>0</v>
      </c>
      <c r="AU1373" s="5">
        <v>0</v>
      </c>
      <c r="AV1373" s="5">
        <v>2.9</v>
      </c>
      <c r="AW1373" s="5">
        <v>3.4</v>
      </c>
      <c r="AX1373">
        <v>232</v>
      </c>
      <c r="AY1373">
        <v>1088</v>
      </c>
      <c r="AZ1373">
        <v>11.2</v>
      </c>
      <c r="BA1373">
        <v>11.3</v>
      </c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4"/>
      <c r="U1374" s="94"/>
      <c r="V1374" s="90" t="str">
        <f t="shared" si="72"/>
        <v/>
      </c>
      <c r="W1374" s="94"/>
      <c r="X1374" s="91"/>
      <c r="Z1374" s="5"/>
      <c r="AA1374"/>
      <c r="AB1374" s="373"/>
      <c r="AD1374" s="54">
        <v>0.94791666666712404</v>
      </c>
      <c r="AK1374" s="307"/>
      <c r="AL1374" s="5">
        <v>11</v>
      </c>
      <c r="AM1374" s="5">
        <v>92</v>
      </c>
      <c r="AN1374" s="5">
        <v>9.8000000000000007</v>
      </c>
      <c r="AO1374" s="5">
        <v>11</v>
      </c>
      <c r="AP1374" s="5">
        <v>0</v>
      </c>
      <c r="AQ1374" s="5">
        <v>0</v>
      </c>
      <c r="AR1374" s="5">
        <v>1031.2</v>
      </c>
      <c r="AS1374" s="5">
        <v>0</v>
      </c>
      <c r="AT1374" s="5">
        <v>0</v>
      </c>
      <c r="AU1374" s="5">
        <v>0</v>
      </c>
      <c r="AV1374" s="5">
        <v>2.9</v>
      </c>
      <c r="AW1374" s="5">
        <v>3.4</v>
      </c>
      <c r="AX1374">
        <v>232</v>
      </c>
      <c r="AY1374">
        <v>1088</v>
      </c>
      <c r="AZ1374">
        <v>11.2</v>
      </c>
      <c r="BA1374">
        <v>11.3</v>
      </c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4"/>
      <c r="U1375" s="94"/>
      <c r="V1375" s="90" t="str">
        <f t="shared" si="72"/>
        <v/>
      </c>
      <c r="W1375" s="94"/>
      <c r="X1375" s="91"/>
      <c r="Z1375" s="5"/>
      <c r="AA1375"/>
      <c r="AB1375" s="373"/>
      <c r="AD1375" s="54">
        <v>0.94861111111156904</v>
      </c>
      <c r="AK1375" s="307"/>
      <c r="AL1375" s="5">
        <v>11</v>
      </c>
      <c r="AM1375" s="5">
        <v>92</v>
      </c>
      <c r="AN1375" s="5">
        <v>9.8000000000000007</v>
      </c>
      <c r="AO1375" s="5">
        <v>11</v>
      </c>
      <c r="AP1375" s="5">
        <v>0</v>
      </c>
      <c r="AQ1375" s="5">
        <v>0</v>
      </c>
      <c r="AR1375" s="5">
        <v>1031.0999999999999</v>
      </c>
      <c r="AS1375" s="5">
        <v>0</v>
      </c>
      <c r="AT1375" s="5">
        <v>0</v>
      </c>
      <c r="AU1375" s="5">
        <v>0</v>
      </c>
      <c r="AV1375" s="5">
        <v>2.9</v>
      </c>
      <c r="AW1375" s="5">
        <v>3.4</v>
      </c>
      <c r="AX1375">
        <v>232</v>
      </c>
      <c r="AY1375">
        <v>1088</v>
      </c>
      <c r="AZ1375">
        <v>11.2</v>
      </c>
      <c r="BA1375">
        <v>11.3</v>
      </c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4"/>
      <c r="U1376" s="94"/>
      <c r="V1376" s="90" t="str">
        <f t="shared" si="72"/>
        <v/>
      </c>
      <c r="W1376" s="94"/>
      <c r="X1376" s="91"/>
      <c r="Z1376" s="5"/>
      <c r="AA1376"/>
      <c r="AB1376" s="373"/>
      <c r="AD1376" s="54">
        <v>0.94930555555601404</v>
      </c>
      <c r="AK1376" s="307"/>
      <c r="AL1376" s="5">
        <v>11</v>
      </c>
      <c r="AM1376" s="5">
        <v>92</v>
      </c>
      <c r="AN1376" s="5">
        <v>9.8000000000000007</v>
      </c>
      <c r="AO1376" s="5">
        <v>11</v>
      </c>
      <c r="AP1376" s="5">
        <v>0</v>
      </c>
      <c r="AQ1376" s="5">
        <v>0</v>
      </c>
      <c r="AR1376" s="5">
        <v>1030.8</v>
      </c>
      <c r="AS1376" s="5">
        <v>0</v>
      </c>
      <c r="AT1376" s="5">
        <v>0</v>
      </c>
      <c r="AU1376" s="5">
        <v>0</v>
      </c>
      <c r="AV1376" s="5">
        <v>2.9</v>
      </c>
      <c r="AW1376" s="5">
        <v>3.4</v>
      </c>
      <c r="AX1376">
        <v>232</v>
      </c>
      <c r="AY1376">
        <v>1088</v>
      </c>
      <c r="AZ1376">
        <v>11.2</v>
      </c>
      <c r="BA1376">
        <v>11.3</v>
      </c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4"/>
      <c r="U1377" s="94"/>
      <c r="V1377" s="90" t="str">
        <f t="shared" si="72"/>
        <v/>
      </c>
      <c r="W1377" s="94"/>
      <c r="X1377" s="91"/>
      <c r="Z1377" s="5"/>
      <c r="AA1377"/>
      <c r="AB1377" s="373"/>
      <c r="AD1377" s="54">
        <v>0.95000000000045903</v>
      </c>
      <c r="AK1377" s="307"/>
      <c r="AL1377" s="5">
        <v>11</v>
      </c>
      <c r="AM1377" s="5">
        <v>92</v>
      </c>
      <c r="AN1377" s="5">
        <v>9.8000000000000007</v>
      </c>
      <c r="AO1377" s="5">
        <v>11</v>
      </c>
      <c r="AP1377" s="5">
        <v>0</v>
      </c>
      <c r="AQ1377" s="5">
        <v>0</v>
      </c>
      <c r="AR1377" s="5">
        <v>1031.0999999999999</v>
      </c>
      <c r="AS1377" s="5">
        <v>0</v>
      </c>
      <c r="AT1377" s="5">
        <v>0</v>
      </c>
      <c r="AU1377" s="5">
        <v>0</v>
      </c>
      <c r="AV1377" s="5">
        <v>2.9</v>
      </c>
      <c r="AW1377" s="5">
        <v>3.4</v>
      </c>
      <c r="AX1377">
        <v>232</v>
      </c>
      <c r="AY1377">
        <v>1088</v>
      </c>
      <c r="AZ1377">
        <v>11.2</v>
      </c>
      <c r="BA1377">
        <v>11.3</v>
      </c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4"/>
      <c r="U1378" s="94"/>
      <c r="V1378" s="90" t="str">
        <f t="shared" si="72"/>
        <v/>
      </c>
      <c r="W1378" s="94"/>
      <c r="X1378" s="91"/>
      <c r="Z1378" s="5"/>
      <c r="AA1378"/>
      <c r="AB1378" s="373"/>
      <c r="AD1378" s="54">
        <v>0.95069444444490403</v>
      </c>
      <c r="AK1378" s="307"/>
      <c r="AL1378" s="5">
        <v>11</v>
      </c>
      <c r="AM1378" s="5">
        <v>92</v>
      </c>
      <c r="AN1378" s="5">
        <v>9.8000000000000007</v>
      </c>
      <c r="AO1378" s="5">
        <v>11</v>
      </c>
      <c r="AP1378" s="5">
        <v>0</v>
      </c>
      <c r="AQ1378" s="5">
        <v>0</v>
      </c>
      <c r="AR1378" s="5">
        <v>1031.0999999999999</v>
      </c>
      <c r="AS1378" s="5">
        <v>0</v>
      </c>
      <c r="AT1378" s="5">
        <v>0</v>
      </c>
      <c r="AU1378" s="5">
        <v>0</v>
      </c>
      <c r="AV1378" s="5">
        <v>2.9</v>
      </c>
      <c r="AW1378" s="5">
        <v>3.4</v>
      </c>
      <c r="AX1378">
        <v>232</v>
      </c>
      <c r="AY1378">
        <v>1088</v>
      </c>
      <c r="AZ1378">
        <v>11.2</v>
      </c>
      <c r="BA1378">
        <v>11.3</v>
      </c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4"/>
      <c r="U1379" s="94"/>
      <c r="V1379" s="90" t="str">
        <f t="shared" si="72"/>
        <v/>
      </c>
      <c r="W1379" s="94"/>
      <c r="X1379" s="91"/>
      <c r="Z1379" s="5"/>
      <c r="AA1379"/>
      <c r="AB1379" s="373"/>
      <c r="AD1379" s="54">
        <v>0.95138888888934903</v>
      </c>
      <c r="AK1379" s="307"/>
      <c r="AL1379" s="5">
        <v>11</v>
      </c>
      <c r="AM1379" s="5">
        <v>92</v>
      </c>
      <c r="AN1379" s="5">
        <v>9.8000000000000007</v>
      </c>
      <c r="AO1379" s="5">
        <v>11</v>
      </c>
      <c r="AP1379" s="5">
        <v>0</v>
      </c>
      <c r="AQ1379" s="5">
        <v>0</v>
      </c>
      <c r="AR1379" s="5">
        <v>1030.9000000000001</v>
      </c>
      <c r="AS1379" s="5">
        <v>0</v>
      </c>
      <c r="AT1379" s="5">
        <v>0</v>
      </c>
      <c r="AU1379" s="5">
        <v>0</v>
      </c>
      <c r="AV1379" s="5">
        <v>2.9</v>
      </c>
      <c r="AW1379" s="5">
        <v>3.4</v>
      </c>
      <c r="AX1379">
        <v>232</v>
      </c>
      <c r="AY1379">
        <v>1088</v>
      </c>
      <c r="AZ1379">
        <v>11.2</v>
      </c>
      <c r="BA1379">
        <v>11.3</v>
      </c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4"/>
      <c r="U1380" s="94"/>
      <c r="V1380" s="90" t="str">
        <f t="shared" si="72"/>
        <v/>
      </c>
      <c r="W1380" s="94"/>
      <c r="X1380" s="91"/>
      <c r="Z1380" s="5"/>
      <c r="AA1380"/>
      <c r="AB1380" s="373"/>
      <c r="AD1380" s="54">
        <v>0.95208333333379402</v>
      </c>
      <c r="AK1380" s="307"/>
      <c r="AL1380" s="5">
        <v>11</v>
      </c>
      <c r="AM1380" s="5">
        <v>92</v>
      </c>
      <c r="AN1380" s="5">
        <v>9.8000000000000007</v>
      </c>
      <c r="AO1380" s="5">
        <v>11</v>
      </c>
      <c r="AP1380" s="5">
        <v>0</v>
      </c>
      <c r="AQ1380" s="5">
        <v>0</v>
      </c>
      <c r="AR1380" s="5">
        <v>1031.0999999999999</v>
      </c>
      <c r="AS1380" s="5">
        <v>0</v>
      </c>
      <c r="AT1380" s="5">
        <v>0</v>
      </c>
      <c r="AU1380" s="5">
        <v>0</v>
      </c>
      <c r="AV1380" s="5">
        <v>2.9</v>
      </c>
      <c r="AW1380" s="5">
        <v>3.4</v>
      </c>
      <c r="AX1380">
        <v>232</v>
      </c>
      <c r="AY1380">
        <v>1088</v>
      </c>
      <c r="AZ1380">
        <v>11.2</v>
      </c>
      <c r="BA1380">
        <v>11.3</v>
      </c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4"/>
      <c r="U1381" s="94"/>
      <c r="V1381" s="90" t="str">
        <f t="shared" si="72"/>
        <v/>
      </c>
      <c r="W1381" s="94"/>
      <c r="X1381" s="91"/>
      <c r="Z1381" s="5"/>
      <c r="AA1381"/>
      <c r="AB1381" s="373"/>
      <c r="AD1381" s="54">
        <v>0.95277777777823902</v>
      </c>
      <c r="AK1381" s="307"/>
      <c r="AL1381" s="5">
        <v>11</v>
      </c>
      <c r="AM1381" s="5">
        <v>92</v>
      </c>
      <c r="AN1381" s="5">
        <v>9.8000000000000007</v>
      </c>
      <c r="AO1381" s="5">
        <v>11</v>
      </c>
      <c r="AP1381" s="5">
        <v>0</v>
      </c>
      <c r="AQ1381" s="5">
        <v>0</v>
      </c>
      <c r="AR1381" s="5">
        <v>1031.0999999999999</v>
      </c>
      <c r="AS1381" s="5">
        <v>0</v>
      </c>
      <c r="AT1381" s="5">
        <v>0</v>
      </c>
      <c r="AU1381" s="5">
        <v>0</v>
      </c>
      <c r="AV1381" s="5">
        <v>2.9</v>
      </c>
      <c r="AW1381" s="5">
        <v>3.4</v>
      </c>
      <c r="AX1381">
        <v>232</v>
      </c>
      <c r="AY1381">
        <v>1088</v>
      </c>
      <c r="AZ1381">
        <v>11.2</v>
      </c>
      <c r="BA1381">
        <v>11.3</v>
      </c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4"/>
      <c r="U1382" s="94"/>
      <c r="V1382" s="90" t="str">
        <f t="shared" si="72"/>
        <v/>
      </c>
      <c r="W1382" s="94"/>
      <c r="X1382" s="91"/>
      <c r="Z1382" s="5"/>
      <c r="AA1382"/>
      <c r="AB1382" s="373"/>
      <c r="AD1382" s="54">
        <v>0.95347222222268402</v>
      </c>
      <c r="AK1382" s="307"/>
      <c r="AL1382" s="5">
        <v>11</v>
      </c>
      <c r="AM1382" s="5">
        <v>92</v>
      </c>
      <c r="AN1382" s="5">
        <v>9.8000000000000007</v>
      </c>
      <c r="AO1382" s="5">
        <v>11</v>
      </c>
      <c r="AP1382" s="5">
        <v>0</v>
      </c>
      <c r="AQ1382" s="5">
        <v>0</v>
      </c>
      <c r="AR1382" s="5">
        <v>1031.0999999999999</v>
      </c>
      <c r="AS1382" s="5">
        <v>0</v>
      </c>
      <c r="AT1382" s="5">
        <v>0</v>
      </c>
      <c r="AU1382" s="5">
        <v>0</v>
      </c>
      <c r="AV1382" s="5">
        <v>2.9</v>
      </c>
      <c r="AW1382" s="5">
        <v>3.4</v>
      </c>
      <c r="AX1382">
        <v>232</v>
      </c>
      <c r="AY1382">
        <v>1088</v>
      </c>
      <c r="AZ1382">
        <v>11.2</v>
      </c>
      <c r="BA1382">
        <v>11.3</v>
      </c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4"/>
      <c r="U1383" s="94"/>
      <c r="V1383" s="90" t="str">
        <f t="shared" si="72"/>
        <v/>
      </c>
      <c r="W1383" s="94"/>
      <c r="X1383" s="91"/>
      <c r="Z1383" s="5"/>
      <c r="AA1383"/>
      <c r="AB1383" s="373"/>
      <c r="AD1383" s="54">
        <v>0.95416666666712902</v>
      </c>
      <c r="AK1383" s="307"/>
      <c r="AL1383" s="5">
        <v>11</v>
      </c>
      <c r="AM1383" s="5">
        <v>92</v>
      </c>
      <c r="AN1383" s="5">
        <v>9.8000000000000007</v>
      </c>
      <c r="AO1383" s="5">
        <v>11</v>
      </c>
      <c r="AP1383" s="5">
        <v>0</v>
      </c>
      <c r="AQ1383" s="5">
        <v>0</v>
      </c>
      <c r="AR1383" s="5">
        <v>1031</v>
      </c>
      <c r="AS1383" s="5">
        <v>0</v>
      </c>
      <c r="AT1383" s="5">
        <v>0</v>
      </c>
      <c r="AU1383" s="5">
        <v>0</v>
      </c>
      <c r="AV1383" s="5">
        <v>2.9</v>
      </c>
      <c r="AW1383" s="5">
        <v>3.4</v>
      </c>
      <c r="AX1383">
        <v>232</v>
      </c>
      <c r="AY1383">
        <v>1088</v>
      </c>
      <c r="AZ1383">
        <v>11.2</v>
      </c>
      <c r="BA1383">
        <v>11.3</v>
      </c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4"/>
      <c r="U1384" s="94"/>
      <c r="V1384" s="90" t="str">
        <f t="shared" si="72"/>
        <v/>
      </c>
      <c r="W1384" s="94"/>
      <c r="X1384" s="91"/>
      <c r="Z1384" s="5"/>
      <c r="AA1384"/>
      <c r="AB1384" s="373"/>
      <c r="AD1384" s="54">
        <v>0.95486111111157401</v>
      </c>
      <c r="AK1384" s="307"/>
      <c r="AL1384" s="5">
        <v>11</v>
      </c>
      <c r="AM1384" s="5">
        <v>92</v>
      </c>
      <c r="AN1384" s="5">
        <v>9.8000000000000007</v>
      </c>
      <c r="AO1384" s="5">
        <v>11</v>
      </c>
      <c r="AP1384" s="5">
        <v>0</v>
      </c>
      <c r="AQ1384" s="5">
        <v>0</v>
      </c>
      <c r="AR1384" s="5">
        <v>1031</v>
      </c>
      <c r="AS1384" s="5">
        <v>0</v>
      </c>
      <c r="AT1384" s="5">
        <v>0</v>
      </c>
      <c r="AU1384" s="5">
        <v>0</v>
      </c>
      <c r="AV1384" s="5">
        <v>2.9</v>
      </c>
      <c r="AW1384" s="5">
        <v>3.4</v>
      </c>
      <c r="AX1384">
        <v>232</v>
      </c>
      <c r="AY1384">
        <v>1088</v>
      </c>
      <c r="AZ1384">
        <v>11.2</v>
      </c>
      <c r="BA1384">
        <v>11.3</v>
      </c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4"/>
      <c r="U1385" s="94"/>
      <c r="V1385" s="90" t="str">
        <f t="shared" si="72"/>
        <v/>
      </c>
      <c r="W1385" s="94"/>
      <c r="X1385" s="91"/>
      <c r="Z1385" s="5"/>
      <c r="AA1385"/>
      <c r="AB1385" s="373"/>
      <c r="AD1385" s="54">
        <v>0.95555555555601901</v>
      </c>
      <c r="AK1385" s="307"/>
      <c r="AL1385" s="5">
        <v>11</v>
      </c>
      <c r="AM1385" s="5">
        <v>92</v>
      </c>
      <c r="AN1385" s="5">
        <v>9.8000000000000007</v>
      </c>
      <c r="AO1385" s="5">
        <v>11</v>
      </c>
      <c r="AP1385" s="5">
        <v>0</v>
      </c>
      <c r="AQ1385" s="5">
        <v>0</v>
      </c>
      <c r="AR1385" s="5">
        <v>1031</v>
      </c>
      <c r="AS1385" s="5">
        <v>0</v>
      </c>
      <c r="AT1385" s="5">
        <v>0</v>
      </c>
      <c r="AU1385" s="5">
        <v>0</v>
      </c>
      <c r="AV1385" s="5">
        <v>2.9</v>
      </c>
      <c r="AW1385" s="5">
        <v>3.4</v>
      </c>
      <c r="AX1385">
        <v>232</v>
      </c>
      <c r="AY1385">
        <v>1088</v>
      </c>
      <c r="AZ1385">
        <v>11.1</v>
      </c>
      <c r="BA1385">
        <v>11.3</v>
      </c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4"/>
      <c r="U1386" s="94"/>
      <c r="V1386" s="90" t="str">
        <f t="shared" si="72"/>
        <v/>
      </c>
      <c r="W1386" s="94"/>
      <c r="X1386" s="91"/>
      <c r="Z1386" s="5"/>
      <c r="AA1386"/>
      <c r="AB1386" s="373"/>
      <c r="AD1386" s="54">
        <v>0.95625000000046401</v>
      </c>
      <c r="AK1386" s="307"/>
      <c r="AL1386" s="5">
        <v>11</v>
      </c>
      <c r="AM1386" s="5">
        <v>92</v>
      </c>
      <c r="AN1386" s="5">
        <v>9.8000000000000007</v>
      </c>
      <c r="AO1386" s="5">
        <v>11</v>
      </c>
      <c r="AP1386" s="5">
        <v>0</v>
      </c>
      <c r="AQ1386" s="5">
        <v>0</v>
      </c>
      <c r="AR1386" s="5">
        <v>1031.0999999999999</v>
      </c>
      <c r="AS1386" s="5">
        <v>0</v>
      </c>
      <c r="AT1386" s="5">
        <v>0</v>
      </c>
      <c r="AU1386" s="5">
        <v>0</v>
      </c>
      <c r="AV1386" s="5">
        <v>2.9</v>
      </c>
      <c r="AW1386" s="5">
        <v>3.4</v>
      </c>
      <c r="AX1386">
        <v>232</v>
      </c>
      <c r="AY1386">
        <v>1088</v>
      </c>
      <c r="AZ1386">
        <v>11.2</v>
      </c>
      <c r="BA1386">
        <v>11.3</v>
      </c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4"/>
      <c r="U1387" s="94"/>
      <c r="V1387" s="90" t="str">
        <f t="shared" si="72"/>
        <v/>
      </c>
      <c r="W1387" s="94"/>
      <c r="X1387" s="91"/>
      <c r="Z1387" s="5"/>
      <c r="AA1387"/>
      <c r="AB1387" s="373"/>
      <c r="AD1387" s="54">
        <v>0.956944444444909</v>
      </c>
      <c r="AK1387" s="307"/>
      <c r="AL1387" s="5">
        <v>11</v>
      </c>
      <c r="AM1387" s="5">
        <v>92</v>
      </c>
      <c r="AN1387" s="5">
        <v>9.8000000000000007</v>
      </c>
      <c r="AO1387" s="5">
        <v>11</v>
      </c>
      <c r="AP1387" s="5">
        <v>0</v>
      </c>
      <c r="AQ1387" s="5">
        <v>0</v>
      </c>
      <c r="AR1387" s="5">
        <v>1030.9000000000001</v>
      </c>
      <c r="AS1387" s="5">
        <v>0</v>
      </c>
      <c r="AT1387" s="5">
        <v>0</v>
      </c>
      <c r="AU1387" s="5">
        <v>0</v>
      </c>
      <c r="AV1387" s="5">
        <v>2.9</v>
      </c>
      <c r="AW1387" s="5">
        <v>3.4</v>
      </c>
      <c r="AX1387">
        <v>232</v>
      </c>
      <c r="AY1387">
        <v>1088</v>
      </c>
      <c r="AZ1387">
        <v>11.2</v>
      </c>
      <c r="BA1387">
        <v>11.3</v>
      </c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4"/>
      <c r="U1388" s="94"/>
      <c r="V1388" s="90" t="str">
        <f t="shared" si="72"/>
        <v/>
      </c>
      <c r="W1388" s="94"/>
      <c r="X1388" s="91"/>
      <c r="Z1388" s="5"/>
      <c r="AA1388"/>
      <c r="AB1388" s="373"/>
      <c r="AD1388" s="54">
        <v>0.957638888889354</v>
      </c>
      <c r="AK1388" s="307"/>
      <c r="AL1388" s="5">
        <v>11</v>
      </c>
      <c r="AM1388" s="5">
        <v>92</v>
      </c>
      <c r="AN1388" s="5">
        <v>9.8000000000000007</v>
      </c>
      <c r="AO1388" s="5">
        <v>11</v>
      </c>
      <c r="AP1388" s="5">
        <v>0</v>
      </c>
      <c r="AQ1388" s="5">
        <v>0</v>
      </c>
      <c r="AR1388" s="5">
        <v>1030.9000000000001</v>
      </c>
      <c r="AS1388" s="5">
        <v>0</v>
      </c>
      <c r="AT1388" s="5">
        <v>0</v>
      </c>
      <c r="AU1388" s="5">
        <v>0</v>
      </c>
      <c r="AV1388" s="5">
        <v>2.9</v>
      </c>
      <c r="AW1388" s="5">
        <v>3.4</v>
      </c>
      <c r="AX1388">
        <v>232</v>
      </c>
      <c r="AY1388">
        <v>1088</v>
      </c>
      <c r="AZ1388">
        <v>11.2</v>
      </c>
      <c r="BA1388">
        <v>11.3</v>
      </c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4"/>
      <c r="U1389" s="94"/>
      <c r="V1389" s="90" t="str">
        <f t="shared" si="72"/>
        <v/>
      </c>
      <c r="W1389" s="94"/>
      <c r="X1389" s="91"/>
      <c r="Z1389" s="5"/>
      <c r="AA1389"/>
      <c r="AB1389" s="373"/>
      <c r="AD1389" s="54">
        <v>0.958333333333799</v>
      </c>
      <c r="AK1389" s="307"/>
      <c r="AL1389" s="5">
        <v>11</v>
      </c>
      <c r="AM1389" s="5">
        <v>92</v>
      </c>
      <c r="AN1389" s="5">
        <v>9.8000000000000007</v>
      </c>
      <c r="AO1389" s="5">
        <v>11</v>
      </c>
      <c r="AP1389" s="5">
        <v>0</v>
      </c>
      <c r="AQ1389" s="5">
        <v>0</v>
      </c>
      <c r="AR1389" s="5">
        <v>1031.0999999999999</v>
      </c>
      <c r="AS1389" s="5">
        <v>0</v>
      </c>
      <c r="AT1389" s="5">
        <v>0</v>
      </c>
      <c r="AU1389" s="5">
        <v>0</v>
      </c>
      <c r="AV1389" s="5">
        <v>2.9</v>
      </c>
      <c r="AW1389" s="5">
        <v>3.4</v>
      </c>
      <c r="AX1389">
        <v>232</v>
      </c>
      <c r="AY1389">
        <v>1088</v>
      </c>
      <c r="AZ1389">
        <v>11.2</v>
      </c>
      <c r="BA1389">
        <v>11.3</v>
      </c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4"/>
      <c r="U1390" s="94"/>
      <c r="V1390" s="90" t="str">
        <f t="shared" si="72"/>
        <v/>
      </c>
      <c r="W1390" s="94"/>
      <c r="X1390" s="91"/>
      <c r="Z1390" s="5"/>
      <c r="AA1390"/>
      <c r="AB1390" s="373"/>
      <c r="AD1390" s="54">
        <v>0.95902777777824399</v>
      </c>
      <c r="AK1390" s="307"/>
      <c r="AL1390" s="5">
        <v>11</v>
      </c>
      <c r="AM1390" s="5">
        <v>92</v>
      </c>
      <c r="AN1390" s="5">
        <v>9.8000000000000007</v>
      </c>
      <c r="AO1390" s="5">
        <v>11</v>
      </c>
      <c r="AP1390" s="5">
        <v>0</v>
      </c>
      <c r="AQ1390" s="5">
        <v>0</v>
      </c>
      <c r="AR1390" s="5">
        <v>1031.0999999999999</v>
      </c>
      <c r="AS1390" s="5">
        <v>0</v>
      </c>
      <c r="AT1390" s="5">
        <v>0</v>
      </c>
      <c r="AU1390" s="5">
        <v>0</v>
      </c>
      <c r="AV1390" s="5">
        <v>2.9</v>
      </c>
      <c r="AW1390" s="5">
        <v>3.4</v>
      </c>
      <c r="AX1390">
        <v>232</v>
      </c>
      <c r="AY1390">
        <v>1088</v>
      </c>
      <c r="AZ1390">
        <v>11.1</v>
      </c>
      <c r="BA1390">
        <v>11.3</v>
      </c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4"/>
      <c r="U1391" s="94"/>
      <c r="V1391" s="90" t="str">
        <f t="shared" si="72"/>
        <v/>
      </c>
      <c r="W1391" s="94"/>
      <c r="X1391" s="91"/>
      <c r="Z1391" s="5"/>
      <c r="AA1391"/>
      <c r="AB1391" s="373"/>
      <c r="AD1391" s="54">
        <v>0.95972222222268899</v>
      </c>
      <c r="AK1391" s="307"/>
      <c r="AL1391" s="5">
        <v>11</v>
      </c>
      <c r="AM1391" s="5">
        <v>92</v>
      </c>
      <c r="AN1391" s="5">
        <v>9.8000000000000007</v>
      </c>
      <c r="AO1391" s="5">
        <v>11</v>
      </c>
      <c r="AP1391" s="5">
        <v>0</v>
      </c>
      <c r="AQ1391" s="5">
        <v>0</v>
      </c>
      <c r="AR1391" s="5">
        <v>1031.0999999999999</v>
      </c>
      <c r="AS1391" s="5">
        <v>0</v>
      </c>
      <c r="AT1391" s="5">
        <v>0</v>
      </c>
      <c r="AU1391" s="5">
        <v>0</v>
      </c>
      <c r="AV1391" s="5">
        <v>2.9</v>
      </c>
      <c r="AW1391" s="5">
        <v>3.4</v>
      </c>
      <c r="AX1391">
        <v>232</v>
      </c>
      <c r="AY1391">
        <v>1088</v>
      </c>
      <c r="AZ1391">
        <v>11.2</v>
      </c>
      <c r="BA1391">
        <v>11.3</v>
      </c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4"/>
      <c r="U1392" s="94"/>
      <c r="V1392" s="90" t="str">
        <f t="shared" si="72"/>
        <v/>
      </c>
      <c r="W1392" s="94"/>
      <c r="X1392" s="91"/>
      <c r="Z1392" s="5"/>
      <c r="AA1392"/>
      <c r="AB1392" s="373"/>
      <c r="AD1392" s="54">
        <v>0.96041666666713399</v>
      </c>
      <c r="AK1392" s="307"/>
      <c r="AL1392" s="5">
        <v>11</v>
      </c>
      <c r="AM1392" s="5">
        <v>92</v>
      </c>
      <c r="AN1392" s="5">
        <v>9.8000000000000007</v>
      </c>
      <c r="AO1392" s="5">
        <v>11</v>
      </c>
      <c r="AP1392" s="5">
        <v>0</v>
      </c>
      <c r="AQ1392" s="5">
        <v>0</v>
      </c>
      <c r="AR1392" s="5">
        <v>1031.0999999999999</v>
      </c>
      <c r="AS1392" s="5">
        <v>0</v>
      </c>
      <c r="AT1392" s="5">
        <v>0</v>
      </c>
      <c r="AU1392" s="5">
        <v>0</v>
      </c>
      <c r="AV1392" s="5">
        <v>2.9</v>
      </c>
      <c r="AW1392" s="5">
        <v>3.4</v>
      </c>
      <c r="AX1392">
        <v>232</v>
      </c>
      <c r="AY1392">
        <v>1088</v>
      </c>
      <c r="AZ1392">
        <v>11.1</v>
      </c>
      <c r="BA1392">
        <v>11.3</v>
      </c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4"/>
      <c r="U1393" s="94"/>
      <c r="V1393" s="90" t="str">
        <f t="shared" si="72"/>
        <v/>
      </c>
      <c r="W1393" s="94"/>
      <c r="X1393" s="91"/>
      <c r="Z1393" s="5"/>
      <c r="AA1393"/>
      <c r="AB1393" s="373"/>
      <c r="AD1393" s="54">
        <v>0.96111111111157899</v>
      </c>
      <c r="AK1393" s="307"/>
      <c r="AL1393" s="5">
        <v>11</v>
      </c>
      <c r="AM1393" s="5">
        <v>92</v>
      </c>
      <c r="AN1393" s="5">
        <v>9.8000000000000007</v>
      </c>
      <c r="AO1393" s="5">
        <v>11</v>
      </c>
      <c r="AP1393" s="5">
        <v>0</v>
      </c>
      <c r="AQ1393" s="5">
        <v>0</v>
      </c>
      <c r="AR1393" s="5">
        <v>1031.2</v>
      </c>
      <c r="AS1393" s="5">
        <v>0</v>
      </c>
      <c r="AT1393" s="5">
        <v>0</v>
      </c>
      <c r="AU1393" s="5">
        <v>0</v>
      </c>
      <c r="AV1393" s="5">
        <v>2.9</v>
      </c>
      <c r="AW1393" s="5">
        <v>3.4</v>
      </c>
      <c r="AX1393">
        <v>232</v>
      </c>
      <c r="AY1393">
        <v>1088</v>
      </c>
      <c r="AZ1393">
        <v>11.1</v>
      </c>
      <c r="BA1393">
        <v>11.3</v>
      </c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4"/>
      <c r="U1394" s="94"/>
      <c r="V1394" s="90" t="str">
        <f t="shared" si="72"/>
        <v/>
      </c>
      <c r="W1394" s="94"/>
      <c r="X1394" s="91"/>
      <c r="Z1394" s="5"/>
      <c r="AA1394"/>
      <c r="AB1394" s="373"/>
      <c r="AD1394" s="54">
        <v>0.96180555555602398</v>
      </c>
      <c r="AK1394" s="307"/>
      <c r="AL1394" s="5">
        <v>11</v>
      </c>
      <c r="AM1394" s="5">
        <v>92</v>
      </c>
      <c r="AN1394" s="5">
        <v>9.8000000000000007</v>
      </c>
      <c r="AO1394" s="5">
        <v>11</v>
      </c>
      <c r="AP1394" s="5">
        <v>0</v>
      </c>
      <c r="AQ1394" s="5">
        <v>0</v>
      </c>
      <c r="AR1394" s="5">
        <v>1031.2</v>
      </c>
      <c r="AS1394" s="5">
        <v>0</v>
      </c>
      <c r="AT1394" s="5">
        <v>0</v>
      </c>
      <c r="AU1394" s="5">
        <v>0</v>
      </c>
      <c r="AV1394" s="5">
        <v>2.9</v>
      </c>
      <c r="AW1394" s="5">
        <v>3.4</v>
      </c>
      <c r="AX1394">
        <v>232</v>
      </c>
      <c r="AY1394">
        <v>1088</v>
      </c>
      <c r="AZ1394">
        <v>11.1</v>
      </c>
      <c r="BA1394">
        <v>11.3</v>
      </c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4"/>
      <c r="U1395" s="94"/>
      <c r="V1395" s="90" t="str">
        <f t="shared" si="72"/>
        <v/>
      </c>
      <c r="W1395" s="94"/>
      <c r="X1395" s="91"/>
      <c r="Z1395" s="5"/>
      <c r="AA1395"/>
      <c r="AB1395" s="373"/>
      <c r="AD1395" s="54">
        <v>0.96250000000046898</v>
      </c>
      <c r="AK1395" s="307"/>
      <c r="AL1395" s="5">
        <v>11</v>
      </c>
      <c r="AM1395" s="5">
        <v>92</v>
      </c>
      <c r="AN1395" s="5">
        <v>9.8000000000000007</v>
      </c>
      <c r="AO1395" s="5">
        <v>11</v>
      </c>
      <c r="AP1395" s="5">
        <v>0</v>
      </c>
      <c r="AQ1395" s="5">
        <v>0</v>
      </c>
      <c r="AR1395" s="5">
        <v>1031.2</v>
      </c>
      <c r="AS1395" s="5">
        <v>0</v>
      </c>
      <c r="AT1395" s="5">
        <v>0</v>
      </c>
      <c r="AU1395" s="5">
        <v>0</v>
      </c>
      <c r="AV1395" s="5">
        <v>2.9</v>
      </c>
      <c r="AW1395" s="5">
        <v>3.4</v>
      </c>
      <c r="AX1395">
        <v>232</v>
      </c>
      <c r="AY1395">
        <v>1088</v>
      </c>
      <c r="AZ1395">
        <v>11.1</v>
      </c>
      <c r="BA1395">
        <v>11.3</v>
      </c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4"/>
      <c r="U1396" s="94"/>
      <c r="V1396" s="90" t="str">
        <f t="shared" si="72"/>
        <v/>
      </c>
      <c r="W1396" s="94"/>
      <c r="X1396" s="91"/>
      <c r="Z1396" s="5"/>
      <c r="AA1396"/>
      <c r="AB1396" s="373"/>
      <c r="AD1396" s="54">
        <v>0.96319444444491398</v>
      </c>
      <c r="AK1396" s="307"/>
      <c r="AL1396" s="5">
        <v>11</v>
      </c>
      <c r="AM1396" s="5">
        <v>92</v>
      </c>
      <c r="AN1396" s="5">
        <v>9.8000000000000007</v>
      </c>
      <c r="AO1396" s="5">
        <v>11</v>
      </c>
      <c r="AP1396" s="5">
        <v>0</v>
      </c>
      <c r="AQ1396" s="5">
        <v>0</v>
      </c>
      <c r="AR1396" s="5">
        <v>1031.4000000000001</v>
      </c>
      <c r="AS1396" s="5">
        <v>0</v>
      </c>
      <c r="AT1396" s="5">
        <v>0</v>
      </c>
      <c r="AU1396" s="5">
        <v>0</v>
      </c>
      <c r="AV1396" s="5">
        <v>2.9</v>
      </c>
      <c r="AW1396" s="5">
        <v>3.4</v>
      </c>
      <c r="AX1396">
        <v>232</v>
      </c>
      <c r="AY1396">
        <v>1088</v>
      </c>
      <c r="AZ1396">
        <v>11.1</v>
      </c>
      <c r="BA1396">
        <v>11.3</v>
      </c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4"/>
      <c r="U1397" s="94"/>
      <c r="V1397" s="90" t="str">
        <f t="shared" si="72"/>
        <v/>
      </c>
      <c r="W1397" s="94"/>
      <c r="X1397" s="91"/>
      <c r="Z1397" s="5"/>
      <c r="AA1397"/>
      <c r="AB1397" s="373"/>
      <c r="AD1397" s="54">
        <v>0.96388888888935897</v>
      </c>
      <c r="AK1397" s="307"/>
      <c r="AL1397" s="5">
        <v>11</v>
      </c>
      <c r="AM1397" s="5">
        <v>92</v>
      </c>
      <c r="AN1397" s="5">
        <v>9.8000000000000007</v>
      </c>
      <c r="AO1397" s="5">
        <v>11</v>
      </c>
      <c r="AP1397" s="5">
        <v>0</v>
      </c>
      <c r="AQ1397" s="5">
        <v>0</v>
      </c>
      <c r="AR1397" s="5">
        <v>1031.2</v>
      </c>
      <c r="AS1397" s="5">
        <v>0</v>
      </c>
      <c r="AT1397" s="5">
        <v>0</v>
      </c>
      <c r="AU1397" s="5">
        <v>0</v>
      </c>
      <c r="AV1397" s="5">
        <v>2.9</v>
      </c>
      <c r="AW1397" s="5">
        <v>3.4</v>
      </c>
      <c r="AX1397">
        <v>232</v>
      </c>
      <c r="AY1397">
        <v>1088</v>
      </c>
      <c r="AZ1397">
        <v>11.1</v>
      </c>
      <c r="BA1397">
        <v>11.3</v>
      </c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4"/>
      <c r="U1398" s="94"/>
      <c r="V1398" s="90" t="str">
        <f t="shared" si="72"/>
        <v/>
      </c>
      <c r="W1398" s="94"/>
      <c r="X1398" s="91"/>
      <c r="Z1398" s="5"/>
      <c r="AA1398"/>
      <c r="AB1398" s="373"/>
      <c r="AD1398" s="54">
        <v>0.96458333333380397</v>
      </c>
      <c r="AK1398" s="307"/>
      <c r="AL1398" s="5">
        <v>11</v>
      </c>
      <c r="AM1398" s="5">
        <v>92</v>
      </c>
      <c r="AN1398" s="5">
        <v>9.8000000000000007</v>
      </c>
      <c r="AO1398" s="5">
        <v>11</v>
      </c>
      <c r="AP1398" s="5">
        <v>0</v>
      </c>
      <c r="AQ1398" s="5">
        <v>0</v>
      </c>
      <c r="AR1398" s="5">
        <v>1031.3</v>
      </c>
      <c r="AS1398" s="5">
        <v>0</v>
      </c>
      <c r="AT1398" s="5">
        <v>0</v>
      </c>
      <c r="AU1398" s="5">
        <v>0</v>
      </c>
      <c r="AV1398" s="5">
        <v>2.9</v>
      </c>
      <c r="AW1398" s="5">
        <v>3.4</v>
      </c>
      <c r="AX1398">
        <v>232</v>
      </c>
      <c r="AY1398">
        <v>1088</v>
      </c>
      <c r="AZ1398">
        <v>11.1</v>
      </c>
      <c r="BA1398">
        <v>11.3</v>
      </c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4"/>
      <c r="U1399" s="94"/>
      <c r="V1399" s="90" t="str">
        <f t="shared" si="72"/>
        <v/>
      </c>
      <c r="W1399" s="94"/>
      <c r="X1399" s="91"/>
      <c r="Z1399" s="5"/>
      <c r="AA1399"/>
      <c r="AB1399" s="373"/>
      <c r="AD1399" s="54">
        <v>0.96527777777824897</v>
      </c>
      <c r="AK1399" s="307"/>
      <c r="AL1399" s="5">
        <v>11</v>
      </c>
      <c r="AM1399" s="5">
        <v>92</v>
      </c>
      <c r="AN1399" s="5">
        <v>9.8000000000000007</v>
      </c>
      <c r="AO1399" s="5">
        <v>11</v>
      </c>
      <c r="AP1399" s="5">
        <v>1.8</v>
      </c>
      <c r="AQ1399" s="5">
        <v>1.8</v>
      </c>
      <c r="AR1399" s="5">
        <v>1031.0999999999999</v>
      </c>
      <c r="AS1399" s="5">
        <v>0</v>
      </c>
      <c r="AT1399" s="5">
        <v>0</v>
      </c>
      <c r="AU1399" s="5">
        <v>0</v>
      </c>
      <c r="AV1399" s="5">
        <v>2.9</v>
      </c>
      <c r="AW1399" s="5">
        <v>3.4</v>
      </c>
      <c r="AX1399">
        <v>232</v>
      </c>
      <c r="AY1399">
        <v>1088</v>
      </c>
      <c r="AZ1399">
        <v>11.1</v>
      </c>
      <c r="BA1399">
        <v>11.3</v>
      </c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4"/>
      <c r="U1400" s="94"/>
      <c r="V1400" s="90" t="str">
        <f t="shared" si="72"/>
        <v/>
      </c>
      <c r="W1400" s="94"/>
      <c r="X1400" s="91"/>
      <c r="Z1400" s="5"/>
      <c r="AA1400"/>
      <c r="AB1400" s="373"/>
      <c r="AD1400" s="54">
        <v>0.96597222222269397</v>
      </c>
      <c r="AK1400" s="307"/>
      <c r="AL1400" s="5">
        <v>11</v>
      </c>
      <c r="AM1400" s="5">
        <v>92</v>
      </c>
      <c r="AN1400" s="5">
        <v>9.8000000000000007</v>
      </c>
      <c r="AO1400" s="5">
        <v>11</v>
      </c>
      <c r="AP1400" s="5">
        <v>0</v>
      </c>
      <c r="AQ1400" s="5">
        <v>0</v>
      </c>
      <c r="AR1400" s="5">
        <v>1030.8</v>
      </c>
      <c r="AS1400" s="5">
        <v>0</v>
      </c>
      <c r="AT1400" s="5">
        <v>0</v>
      </c>
      <c r="AU1400" s="5">
        <v>0</v>
      </c>
      <c r="AV1400" s="5">
        <v>2.9</v>
      </c>
      <c r="AW1400" s="5">
        <v>3.4</v>
      </c>
      <c r="AX1400">
        <v>232</v>
      </c>
      <c r="AY1400">
        <v>1088</v>
      </c>
      <c r="AZ1400">
        <v>11.1</v>
      </c>
      <c r="BA1400">
        <v>11.3</v>
      </c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4"/>
      <c r="U1401" s="94"/>
      <c r="V1401" s="90" t="str">
        <f t="shared" si="72"/>
        <v/>
      </c>
      <c r="W1401" s="94"/>
      <c r="X1401" s="91"/>
      <c r="Z1401" s="5"/>
      <c r="AA1401"/>
      <c r="AB1401" s="373"/>
      <c r="AD1401" s="54">
        <v>0.96666666666713896</v>
      </c>
      <c r="AK1401" s="307"/>
      <c r="AL1401" s="5">
        <v>11</v>
      </c>
      <c r="AM1401" s="5">
        <v>92</v>
      </c>
      <c r="AN1401" s="5">
        <v>9.8000000000000007</v>
      </c>
      <c r="AO1401" s="5">
        <v>11</v>
      </c>
      <c r="AP1401" s="5">
        <v>2.2000000000000002</v>
      </c>
      <c r="AQ1401" s="5">
        <v>2.2000000000000002</v>
      </c>
      <c r="AR1401" s="5">
        <v>1031.2</v>
      </c>
      <c r="AS1401" s="5">
        <v>0</v>
      </c>
      <c r="AT1401" s="5">
        <v>0</v>
      </c>
      <c r="AU1401" s="5">
        <v>0</v>
      </c>
      <c r="AV1401" s="5">
        <v>2.9</v>
      </c>
      <c r="AW1401" s="5">
        <v>3.4</v>
      </c>
      <c r="AX1401">
        <v>232</v>
      </c>
      <c r="AY1401">
        <v>1088</v>
      </c>
      <c r="AZ1401">
        <v>11.1</v>
      </c>
      <c r="BA1401">
        <v>11.3</v>
      </c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4"/>
      <c r="U1402" s="94"/>
      <c r="V1402" s="90" t="str">
        <f t="shared" si="72"/>
        <v/>
      </c>
      <c r="W1402" s="94"/>
      <c r="X1402" s="91"/>
      <c r="Z1402" s="5"/>
      <c r="AA1402"/>
      <c r="AB1402" s="373"/>
      <c r="AD1402" s="54">
        <v>0.96736111111158396</v>
      </c>
      <c r="AK1402" s="307"/>
      <c r="AL1402" s="5">
        <v>11</v>
      </c>
      <c r="AM1402" s="5">
        <v>92</v>
      </c>
      <c r="AN1402" s="5">
        <v>9.8000000000000007</v>
      </c>
      <c r="AO1402" s="5">
        <v>11</v>
      </c>
      <c r="AP1402" s="5">
        <v>1.8</v>
      </c>
      <c r="AQ1402" s="5">
        <v>2.5</v>
      </c>
      <c r="AR1402" s="5">
        <v>1031.3</v>
      </c>
      <c r="AS1402" s="5">
        <v>0</v>
      </c>
      <c r="AT1402" s="5">
        <v>0</v>
      </c>
      <c r="AU1402" s="5">
        <v>0</v>
      </c>
      <c r="AV1402" s="5">
        <v>2.9</v>
      </c>
      <c r="AW1402" s="5">
        <v>3.4</v>
      </c>
      <c r="AX1402">
        <v>232</v>
      </c>
      <c r="AY1402">
        <v>1088</v>
      </c>
      <c r="AZ1402">
        <v>11.1</v>
      </c>
      <c r="BA1402">
        <v>11.3</v>
      </c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4"/>
      <c r="U1403" s="94"/>
      <c r="V1403" s="90" t="str">
        <f t="shared" si="72"/>
        <v/>
      </c>
      <c r="W1403" s="94"/>
      <c r="X1403" s="91"/>
      <c r="Z1403" s="5"/>
      <c r="AA1403"/>
      <c r="AB1403" s="373"/>
      <c r="AD1403" s="54">
        <v>0.96805555555602896</v>
      </c>
      <c r="AK1403" s="307"/>
      <c r="AL1403" s="5">
        <v>11</v>
      </c>
      <c r="AM1403" s="5">
        <v>92</v>
      </c>
      <c r="AN1403" s="5">
        <v>9.8000000000000007</v>
      </c>
      <c r="AO1403" s="5">
        <v>11</v>
      </c>
      <c r="AP1403" s="5">
        <v>2.2000000000000002</v>
      </c>
      <c r="AQ1403" s="5">
        <v>2.2000000000000002</v>
      </c>
      <c r="AR1403" s="5">
        <v>1031.3</v>
      </c>
      <c r="AS1403" s="5">
        <v>0</v>
      </c>
      <c r="AT1403" s="5">
        <v>0</v>
      </c>
      <c r="AU1403" s="5">
        <v>0</v>
      </c>
      <c r="AV1403" s="5">
        <v>2.9</v>
      </c>
      <c r="AW1403" s="5">
        <v>3.4</v>
      </c>
      <c r="AX1403">
        <v>232</v>
      </c>
      <c r="AY1403">
        <v>1088</v>
      </c>
      <c r="AZ1403">
        <v>11.1</v>
      </c>
      <c r="BA1403">
        <v>11.3</v>
      </c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4"/>
      <c r="U1404" s="94"/>
      <c r="V1404" s="90" t="str">
        <f t="shared" si="72"/>
        <v/>
      </c>
      <c r="W1404" s="94"/>
      <c r="X1404" s="91"/>
      <c r="Z1404" s="5"/>
      <c r="AA1404"/>
      <c r="AB1404" s="373"/>
      <c r="AD1404" s="54">
        <v>0.96875000000047395</v>
      </c>
      <c r="AK1404" s="307"/>
      <c r="AL1404" s="5">
        <v>11</v>
      </c>
      <c r="AM1404" s="5">
        <v>92</v>
      </c>
      <c r="AN1404" s="5">
        <v>9.8000000000000007</v>
      </c>
      <c r="AO1404" s="5">
        <v>11</v>
      </c>
      <c r="AP1404" s="5">
        <v>3.2</v>
      </c>
      <c r="AQ1404" s="5">
        <v>3.2</v>
      </c>
      <c r="AR1404" s="5">
        <v>1031.2</v>
      </c>
      <c r="AS1404" s="5">
        <v>0</v>
      </c>
      <c r="AT1404" s="5">
        <v>0</v>
      </c>
      <c r="AU1404" s="5">
        <v>0</v>
      </c>
      <c r="AV1404" s="5">
        <v>2.9</v>
      </c>
      <c r="AW1404" s="5">
        <v>3.4</v>
      </c>
      <c r="AX1404">
        <v>232</v>
      </c>
      <c r="AY1404">
        <v>1088</v>
      </c>
      <c r="AZ1404">
        <v>11.1</v>
      </c>
      <c r="BA1404">
        <v>11.3</v>
      </c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4"/>
      <c r="U1405" s="94"/>
      <c r="V1405" s="90" t="str">
        <f t="shared" si="72"/>
        <v/>
      </c>
      <c r="W1405" s="94"/>
      <c r="X1405" s="91"/>
      <c r="Z1405" s="5"/>
      <c r="AA1405"/>
      <c r="AB1405" s="373"/>
      <c r="AD1405" s="54">
        <v>0.96944444444491895</v>
      </c>
      <c r="AK1405" s="307"/>
      <c r="AL1405" s="5">
        <v>11</v>
      </c>
      <c r="AM1405" s="5">
        <v>92</v>
      </c>
      <c r="AN1405" s="5">
        <v>9.8000000000000007</v>
      </c>
      <c r="AO1405" s="5">
        <v>11</v>
      </c>
      <c r="AP1405" s="5">
        <v>0</v>
      </c>
      <c r="AQ1405" s="5">
        <v>2.9</v>
      </c>
      <c r="AR1405" s="5">
        <v>1031.0999999999999</v>
      </c>
      <c r="AS1405" s="5">
        <v>0</v>
      </c>
      <c r="AT1405" s="5">
        <v>0</v>
      </c>
      <c r="AU1405" s="5">
        <v>0</v>
      </c>
      <c r="AV1405" s="5">
        <v>2.9</v>
      </c>
      <c r="AW1405" s="5">
        <v>3.4</v>
      </c>
      <c r="AX1405">
        <v>232</v>
      </c>
      <c r="AY1405">
        <v>1088</v>
      </c>
      <c r="AZ1405">
        <v>11.1</v>
      </c>
      <c r="BA1405">
        <v>11.3</v>
      </c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4"/>
      <c r="U1406" s="94"/>
      <c r="V1406" s="90" t="str">
        <f t="shared" si="72"/>
        <v/>
      </c>
      <c r="W1406" s="94"/>
      <c r="X1406" s="91"/>
      <c r="Z1406" s="5"/>
      <c r="AA1406"/>
      <c r="AB1406" s="373"/>
      <c r="AD1406" s="54">
        <v>0.97013888888936395</v>
      </c>
      <c r="AK1406" s="307"/>
      <c r="AL1406" s="5">
        <v>10.9</v>
      </c>
      <c r="AM1406" s="5">
        <v>92</v>
      </c>
      <c r="AN1406" s="5">
        <v>9.6999999999999993</v>
      </c>
      <c r="AO1406" s="5">
        <v>10.9</v>
      </c>
      <c r="AP1406" s="5">
        <v>0</v>
      </c>
      <c r="AQ1406" s="5">
        <v>0</v>
      </c>
      <c r="AR1406" s="5">
        <v>1031.2</v>
      </c>
      <c r="AS1406" s="5">
        <v>0</v>
      </c>
      <c r="AT1406" s="5">
        <v>0</v>
      </c>
      <c r="AU1406" s="5">
        <v>0</v>
      </c>
      <c r="AV1406" s="5">
        <v>2.9</v>
      </c>
      <c r="AW1406" s="5">
        <v>3.4</v>
      </c>
      <c r="AX1406">
        <v>232</v>
      </c>
      <c r="AY1406">
        <v>1088</v>
      </c>
      <c r="AZ1406">
        <v>11.1</v>
      </c>
      <c r="BA1406">
        <v>11.3</v>
      </c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4"/>
      <c r="U1407" s="94"/>
      <c r="V1407" s="90" t="str">
        <f t="shared" si="72"/>
        <v/>
      </c>
      <c r="W1407" s="94"/>
      <c r="X1407" s="91"/>
      <c r="Z1407" s="5"/>
      <c r="AA1407"/>
      <c r="AB1407" s="373"/>
      <c r="AD1407" s="54">
        <v>0.97083333333380895</v>
      </c>
      <c r="AK1407" s="307"/>
      <c r="AL1407" s="5">
        <v>10.9</v>
      </c>
      <c r="AM1407" s="5">
        <v>92</v>
      </c>
      <c r="AN1407" s="5">
        <v>9.6999999999999993</v>
      </c>
      <c r="AO1407" s="5">
        <v>10.9</v>
      </c>
      <c r="AP1407" s="5">
        <v>0</v>
      </c>
      <c r="AQ1407" s="5">
        <v>0</v>
      </c>
      <c r="AR1407" s="5">
        <v>1031.3</v>
      </c>
      <c r="AS1407" s="5">
        <v>0</v>
      </c>
      <c r="AT1407" s="5">
        <v>0</v>
      </c>
      <c r="AU1407" s="5">
        <v>0</v>
      </c>
      <c r="AV1407" s="5">
        <v>2.9</v>
      </c>
      <c r="AW1407" s="5">
        <v>3.4</v>
      </c>
      <c r="AX1407">
        <v>232</v>
      </c>
      <c r="AY1407">
        <v>1088</v>
      </c>
      <c r="AZ1407">
        <v>11.2</v>
      </c>
      <c r="BA1407">
        <v>11.3</v>
      </c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4"/>
      <c r="U1408" s="94"/>
      <c r="V1408" s="90" t="str">
        <f t="shared" si="72"/>
        <v/>
      </c>
      <c r="W1408" s="94"/>
      <c r="X1408" s="91"/>
      <c r="Z1408" s="5"/>
      <c r="AA1408"/>
      <c r="AB1408" s="373"/>
      <c r="AD1408" s="54">
        <v>0.97152777777825405</v>
      </c>
      <c r="AK1408" s="307"/>
      <c r="AL1408" s="5">
        <v>10.9</v>
      </c>
      <c r="AM1408" s="5">
        <v>92</v>
      </c>
      <c r="AN1408" s="5">
        <v>9.6999999999999993</v>
      </c>
      <c r="AO1408" s="5">
        <v>10.9</v>
      </c>
      <c r="AP1408" s="5">
        <v>0</v>
      </c>
      <c r="AQ1408" s="5">
        <v>0</v>
      </c>
      <c r="AR1408" s="5">
        <v>1031.2</v>
      </c>
      <c r="AS1408" s="5">
        <v>0</v>
      </c>
      <c r="AT1408" s="5">
        <v>0</v>
      </c>
      <c r="AU1408" s="5">
        <v>0</v>
      </c>
      <c r="AV1408" s="5">
        <v>2.9</v>
      </c>
      <c r="AW1408" s="5">
        <v>3.4</v>
      </c>
      <c r="AX1408">
        <v>232</v>
      </c>
      <c r="AY1408">
        <v>1088</v>
      </c>
      <c r="AZ1408">
        <v>11.1</v>
      </c>
      <c r="BA1408">
        <v>11.3</v>
      </c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4"/>
      <c r="U1409" s="94"/>
      <c r="V1409" s="90" t="str">
        <f t="shared" si="72"/>
        <v/>
      </c>
      <c r="W1409" s="94"/>
      <c r="X1409" s="91"/>
      <c r="Z1409" s="5"/>
      <c r="AA1409"/>
      <c r="AB1409" s="373"/>
      <c r="AD1409" s="54">
        <v>0.97222222222269905</v>
      </c>
      <c r="AK1409" s="307"/>
      <c r="AL1409" s="5">
        <v>10.9</v>
      </c>
      <c r="AM1409" s="5">
        <v>92</v>
      </c>
      <c r="AN1409" s="5">
        <v>9.6999999999999993</v>
      </c>
      <c r="AO1409" s="5">
        <v>10.9</v>
      </c>
      <c r="AP1409" s="5">
        <v>0</v>
      </c>
      <c r="AQ1409" s="5">
        <v>0</v>
      </c>
      <c r="AR1409" s="5">
        <v>1031</v>
      </c>
      <c r="AS1409" s="5">
        <v>0</v>
      </c>
      <c r="AT1409" s="5">
        <v>0</v>
      </c>
      <c r="AU1409" s="5">
        <v>0</v>
      </c>
      <c r="AV1409" s="5">
        <v>2.9</v>
      </c>
      <c r="AW1409" s="5">
        <v>3.4</v>
      </c>
      <c r="AX1409">
        <v>232</v>
      </c>
      <c r="AY1409">
        <v>1088</v>
      </c>
      <c r="AZ1409">
        <v>11.1</v>
      </c>
      <c r="BA1409">
        <v>11.3</v>
      </c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4"/>
      <c r="U1410" s="94"/>
      <c r="V1410" s="90" t="str">
        <f t="shared" si="72"/>
        <v/>
      </c>
      <c r="W1410" s="94"/>
      <c r="X1410" s="91"/>
      <c r="Z1410" s="5"/>
      <c r="AA1410"/>
      <c r="AB1410" s="373"/>
      <c r="AD1410" s="54">
        <v>0.97291666666714405</v>
      </c>
      <c r="AK1410" s="307"/>
      <c r="AL1410" s="5">
        <v>10.9</v>
      </c>
      <c r="AM1410" s="5">
        <v>92</v>
      </c>
      <c r="AN1410" s="5">
        <v>9.6999999999999993</v>
      </c>
      <c r="AO1410" s="5">
        <v>10.9</v>
      </c>
      <c r="AP1410" s="5">
        <v>0</v>
      </c>
      <c r="AQ1410" s="5">
        <v>0</v>
      </c>
      <c r="AR1410" s="5">
        <v>1031.3</v>
      </c>
      <c r="AS1410" s="5">
        <v>0</v>
      </c>
      <c r="AT1410" s="5">
        <v>0</v>
      </c>
      <c r="AU1410" s="5">
        <v>0</v>
      </c>
      <c r="AV1410" s="5">
        <v>2.9</v>
      </c>
      <c r="AW1410" s="5">
        <v>3.4</v>
      </c>
      <c r="AX1410">
        <v>232</v>
      </c>
      <c r="AY1410">
        <v>1088</v>
      </c>
      <c r="AZ1410">
        <v>11.1</v>
      </c>
      <c r="BA1410">
        <v>11.3</v>
      </c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4"/>
      <c r="U1411" s="94"/>
      <c r="V1411" s="90" t="str">
        <f t="shared" si="72"/>
        <v/>
      </c>
      <c r="W1411" s="94"/>
      <c r="X1411" s="91"/>
      <c r="Z1411" s="5"/>
      <c r="AA1411"/>
      <c r="AB1411" s="373"/>
      <c r="AD1411" s="54">
        <v>0.97361111111158904</v>
      </c>
      <c r="AK1411" s="307"/>
      <c r="AL1411" s="5">
        <v>10.9</v>
      </c>
      <c r="AM1411" s="5">
        <v>93</v>
      </c>
      <c r="AN1411" s="5">
        <v>9.8000000000000007</v>
      </c>
      <c r="AO1411" s="5">
        <v>10.9</v>
      </c>
      <c r="AP1411" s="5">
        <v>0</v>
      </c>
      <c r="AQ1411" s="5">
        <v>0</v>
      </c>
      <c r="AR1411" s="5">
        <v>1031.3</v>
      </c>
      <c r="AS1411" s="5">
        <v>0</v>
      </c>
      <c r="AT1411" s="5">
        <v>0</v>
      </c>
      <c r="AU1411" s="5">
        <v>0</v>
      </c>
      <c r="AV1411" s="5">
        <v>2.9</v>
      </c>
      <c r="AW1411" s="5">
        <v>3.4</v>
      </c>
      <c r="AX1411">
        <v>232</v>
      </c>
      <c r="AY1411">
        <v>1088</v>
      </c>
      <c r="AZ1411">
        <v>11.1</v>
      </c>
      <c r="BA1411">
        <v>11.3</v>
      </c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4"/>
      <c r="U1412" s="94"/>
      <c r="V1412" s="90" t="str">
        <f t="shared" si="72"/>
        <v/>
      </c>
      <c r="W1412" s="94"/>
      <c r="X1412" s="91"/>
      <c r="Z1412" s="5"/>
      <c r="AA1412"/>
      <c r="AB1412" s="373"/>
      <c r="AD1412" s="54">
        <v>0.97430555555603404</v>
      </c>
      <c r="AK1412" s="307"/>
      <c r="AL1412" s="5">
        <v>10.9</v>
      </c>
      <c r="AM1412" s="5">
        <v>92</v>
      </c>
      <c r="AN1412" s="5">
        <v>9.6999999999999993</v>
      </c>
      <c r="AO1412" s="5">
        <v>10.9</v>
      </c>
      <c r="AP1412" s="5">
        <v>0</v>
      </c>
      <c r="AQ1412" s="5">
        <v>0</v>
      </c>
      <c r="AR1412" s="5">
        <v>1031.3</v>
      </c>
      <c r="AS1412" s="5">
        <v>0</v>
      </c>
      <c r="AT1412" s="5">
        <v>0</v>
      </c>
      <c r="AU1412" s="5">
        <v>0</v>
      </c>
      <c r="AV1412" s="5">
        <v>2.9</v>
      </c>
      <c r="AW1412" s="5">
        <v>3.4</v>
      </c>
      <c r="AX1412">
        <v>232</v>
      </c>
      <c r="AY1412">
        <v>1088</v>
      </c>
      <c r="AZ1412">
        <v>11.1</v>
      </c>
      <c r="BA1412">
        <v>11.3</v>
      </c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4"/>
      <c r="U1413" s="94"/>
      <c r="V1413" s="90" t="str">
        <f t="shared" si="72"/>
        <v/>
      </c>
      <c r="W1413" s="94"/>
      <c r="X1413" s="91"/>
      <c r="Z1413" s="5"/>
      <c r="AA1413"/>
      <c r="AB1413" s="373"/>
      <c r="AD1413" s="54">
        <v>0.97500000000047904</v>
      </c>
      <c r="AK1413" s="307"/>
      <c r="AL1413" s="5">
        <v>10.9</v>
      </c>
      <c r="AM1413" s="5">
        <v>93</v>
      </c>
      <c r="AN1413" s="5">
        <v>9.8000000000000007</v>
      </c>
      <c r="AO1413" s="5">
        <v>10.9</v>
      </c>
      <c r="AP1413" s="5">
        <v>0</v>
      </c>
      <c r="AQ1413" s="5">
        <v>0</v>
      </c>
      <c r="AR1413" s="5">
        <v>1031.2</v>
      </c>
      <c r="AS1413" s="5">
        <v>0</v>
      </c>
      <c r="AT1413" s="5">
        <v>0</v>
      </c>
      <c r="AU1413" s="5">
        <v>0</v>
      </c>
      <c r="AV1413" s="5">
        <v>2.9</v>
      </c>
      <c r="AW1413" s="5">
        <v>3.4</v>
      </c>
      <c r="AX1413">
        <v>232</v>
      </c>
      <c r="AY1413">
        <v>1088</v>
      </c>
      <c r="AZ1413">
        <v>11.1</v>
      </c>
      <c r="BA1413">
        <v>11.3</v>
      </c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4"/>
      <c r="U1414" s="94"/>
      <c r="V1414" s="90" t="str">
        <f t="shared" si="72"/>
        <v/>
      </c>
      <c r="W1414" s="94"/>
      <c r="X1414" s="91"/>
      <c r="Z1414" s="5"/>
      <c r="AA1414"/>
      <c r="AB1414" s="373"/>
      <c r="AD1414" s="54">
        <v>0.97569444444492404</v>
      </c>
      <c r="AK1414" s="307"/>
      <c r="AL1414" s="5">
        <v>10.9</v>
      </c>
      <c r="AM1414" s="5">
        <v>93</v>
      </c>
      <c r="AN1414" s="5">
        <v>9.8000000000000007</v>
      </c>
      <c r="AO1414" s="5">
        <v>10.9</v>
      </c>
      <c r="AP1414" s="5">
        <v>0</v>
      </c>
      <c r="AQ1414" s="5">
        <v>0</v>
      </c>
      <c r="AR1414" s="5">
        <v>1031.3</v>
      </c>
      <c r="AS1414" s="5">
        <v>0</v>
      </c>
      <c r="AT1414" s="5">
        <v>0</v>
      </c>
      <c r="AU1414" s="5">
        <v>0</v>
      </c>
      <c r="AV1414" s="5">
        <v>2.9</v>
      </c>
      <c r="AW1414" s="5">
        <v>3.4</v>
      </c>
      <c r="AX1414">
        <v>232</v>
      </c>
      <c r="AY1414">
        <v>1088</v>
      </c>
      <c r="AZ1414">
        <v>11.1</v>
      </c>
      <c r="BA1414">
        <v>11.3</v>
      </c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4"/>
      <c r="U1415" s="94"/>
      <c r="V1415" s="90" t="str">
        <f t="shared" si="72"/>
        <v/>
      </c>
      <c r="W1415" s="94"/>
      <c r="X1415" s="91"/>
      <c r="Z1415" s="5"/>
      <c r="AA1415"/>
      <c r="AB1415" s="373"/>
      <c r="AD1415" s="54">
        <v>0.97638888888936903</v>
      </c>
      <c r="AK1415" s="307"/>
      <c r="AL1415" s="5">
        <v>10.9</v>
      </c>
      <c r="AM1415" s="5">
        <v>93</v>
      </c>
      <c r="AN1415" s="5">
        <v>9.8000000000000007</v>
      </c>
      <c r="AO1415" s="5">
        <v>10.9</v>
      </c>
      <c r="AP1415" s="5">
        <v>0</v>
      </c>
      <c r="AQ1415" s="5">
        <v>0</v>
      </c>
      <c r="AR1415" s="5">
        <v>1031.2</v>
      </c>
      <c r="AS1415" s="5">
        <v>0</v>
      </c>
      <c r="AT1415" s="5">
        <v>0</v>
      </c>
      <c r="AU1415" s="5">
        <v>0</v>
      </c>
      <c r="AV1415" s="5">
        <v>2.9</v>
      </c>
      <c r="AW1415" s="5">
        <v>3.4</v>
      </c>
      <c r="AX1415">
        <v>232</v>
      </c>
      <c r="AY1415">
        <v>1088</v>
      </c>
      <c r="AZ1415">
        <v>11.1</v>
      </c>
      <c r="BA1415">
        <v>11.3</v>
      </c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4"/>
      <c r="U1416" s="94"/>
      <c r="V1416" s="90" t="str">
        <f t="shared" si="72"/>
        <v/>
      </c>
      <c r="W1416" s="94"/>
      <c r="X1416" s="91"/>
      <c r="Z1416" s="5"/>
      <c r="AA1416"/>
      <c r="AB1416" s="373"/>
      <c r="AD1416" s="54">
        <v>0.97708333333381403</v>
      </c>
      <c r="AK1416" s="307"/>
      <c r="AL1416" s="5">
        <v>10.9</v>
      </c>
      <c r="AM1416" s="5">
        <v>93</v>
      </c>
      <c r="AN1416" s="5">
        <v>9.8000000000000007</v>
      </c>
      <c r="AO1416" s="5">
        <v>10.9</v>
      </c>
      <c r="AP1416" s="5">
        <v>0</v>
      </c>
      <c r="AQ1416" s="5">
        <v>0</v>
      </c>
      <c r="AR1416" s="5">
        <v>1031.3</v>
      </c>
      <c r="AS1416" s="5">
        <v>0</v>
      </c>
      <c r="AT1416" s="5">
        <v>0</v>
      </c>
      <c r="AU1416" s="5">
        <v>0</v>
      </c>
      <c r="AV1416" s="5">
        <v>2.9</v>
      </c>
      <c r="AW1416" s="5">
        <v>3.4</v>
      </c>
      <c r="AX1416">
        <v>232</v>
      </c>
      <c r="AY1416">
        <v>1088</v>
      </c>
      <c r="AZ1416">
        <v>11.1</v>
      </c>
      <c r="BA1416">
        <v>11.3</v>
      </c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4"/>
      <c r="U1417" s="94"/>
      <c r="V1417" s="90" t="str">
        <f t="shared" si="72"/>
        <v/>
      </c>
      <c r="W1417" s="94"/>
      <c r="X1417" s="91"/>
      <c r="Z1417" s="5"/>
      <c r="AA1417"/>
      <c r="AB1417" s="373"/>
      <c r="AD1417" s="54">
        <v>0.97777777777825903</v>
      </c>
      <c r="AK1417" s="307"/>
      <c r="AL1417" s="5">
        <v>10.9</v>
      </c>
      <c r="AM1417" s="5">
        <v>93</v>
      </c>
      <c r="AN1417" s="5">
        <v>9.8000000000000007</v>
      </c>
      <c r="AO1417" s="5">
        <v>10.9</v>
      </c>
      <c r="AP1417" s="5">
        <v>0</v>
      </c>
      <c r="AQ1417" s="5">
        <v>0</v>
      </c>
      <c r="AR1417" s="5">
        <v>1031.4000000000001</v>
      </c>
      <c r="AS1417" s="5">
        <v>0</v>
      </c>
      <c r="AT1417" s="5">
        <v>0</v>
      </c>
      <c r="AU1417" s="5">
        <v>0</v>
      </c>
      <c r="AV1417" s="5">
        <v>2.9</v>
      </c>
      <c r="AW1417" s="5">
        <v>3.4</v>
      </c>
      <c r="AX1417">
        <v>232</v>
      </c>
      <c r="AY1417">
        <v>1088</v>
      </c>
      <c r="AZ1417">
        <v>11.1</v>
      </c>
      <c r="BA1417">
        <v>11.3</v>
      </c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4"/>
      <c r="U1418" s="94"/>
      <c r="V1418" s="90" t="str">
        <f t="shared" si="72"/>
        <v/>
      </c>
      <c r="W1418" s="94"/>
      <c r="X1418" s="91"/>
      <c r="Z1418" s="5"/>
      <c r="AA1418"/>
      <c r="AB1418" s="373"/>
      <c r="AD1418" s="54">
        <v>0.97847222222270402</v>
      </c>
      <c r="AK1418" s="307"/>
      <c r="AL1418" s="5">
        <v>10.9</v>
      </c>
      <c r="AM1418" s="5">
        <v>93</v>
      </c>
      <c r="AN1418" s="5">
        <v>9.8000000000000007</v>
      </c>
      <c r="AO1418" s="5">
        <v>10.9</v>
      </c>
      <c r="AP1418" s="5">
        <v>0</v>
      </c>
      <c r="AQ1418" s="5">
        <v>0</v>
      </c>
      <c r="AR1418" s="5">
        <v>1031.4000000000001</v>
      </c>
      <c r="AS1418" s="5">
        <v>0</v>
      </c>
      <c r="AT1418" s="5">
        <v>0</v>
      </c>
      <c r="AU1418" s="5">
        <v>0</v>
      </c>
      <c r="AV1418" s="5">
        <v>2.9</v>
      </c>
      <c r="AW1418" s="5">
        <v>3.4</v>
      </c>
      <c r="AX1418">
        <v>232</v>
      </c>
      <c r="AY1418">
        <v>1088</v>
      </c>
      <c r="AZ1418">
        <v>11.1</v>
      </c>
      <c r="BA1418">
        <v>11.3</v>
      </c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4"/>
      <c r="U1419" s="94"/>
      <c r="V1419" s="90" t="str">
        <f t="shared" ref="V1419:V1448" si="73">IF($K1419&gt;0,1,"")</f>
        <v/>
      </c>
      <c r="W1419" s="94"/>
      <c r="X1419" s="91"/>
      <c r="Z1419" s="5"/>
      <c r="AA1419"/>
      <c r="AB1419" s="373"/>
      <c r="AD1419" s="54">
        <v>0.97916666666714902</v>
      </c>
      <c r="AK1419" s="307"/>
      <c r="AL1419" s="5">
        <v>10.9</v>
      </c>
      <c r="AM1419" s="5">
        <v>93</v>
      </c>
      <c r="AN1419" s="5">
        <v>9.8000000000000007</v>
      </c>
      <c r="AO1419" s="5">
        <v>10.9</v>
      </c>
      <c r="AP1419" s="5">
        <v>0</v>
      </c>
      <c r="AQ1419" s="5">
        <v>0</v>
      </c>
      <c r="AR1419" s="5">
        <v>1031.0999999999999</v>
      </c>
      <c r="AS1419" s="5">
        <v>0</v>
      </c>
      <c r="AT1419" s="5">
        <v>0</v>
      </c>
      <c r="AU1419" s="5">
        <v>0</v>
      </c>
      <c r="AV1419" s="5">
        <v>2.9</v>
      </c>
      <c r="AW1419" s="5">
        <v>3.4</v>
      </c>
      <c r="AX1419">
        <v>232</v>
      </c>
      <c r="AY1419">
        <v>1088</v>
      </c>
      <c r="AZ1419">
        <v>11.1</v>
      </c>
      <c r="BA1419">
        <v>11.3</v>
      </c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4"/>
      <c r="U1420" s="94"/>
      <c r="V1420" s="90" t="str">
        <f t="shared" si="73"/>
        <v/>
      </c>
      <c r="W1420" s="94"/>
      <c r="X1420" s="91"/>
      <c r="Z1420" s="5"/>
      <c r="AA1420"/>
      <c r="AB1420" s="373"/>
      <c r="AD1420" s="54">
        <v>0.97986111111159402</v>
      </c>
      <c r="AK1420" s="307"/>
      <c r="AL1420" s="5">
        <v>10.9</v>
      </c>
      <c r="AM1420" s="5">
        <v>93</v>
      </c>
      <c r="AN1420" s="5">
        <v>9.8000000000000007</v>
      </c>
      <c r="AO1420" s="5">
        <v>10.9</v>
      </c>
      <c r="AP1420" s="5">
        <v>0</v>
      </c>
      <c r="AQ1420" s="5">
        <v>0</v>
      </c>
      <c r="AR1420" s="5">
        <v>1031.4000000000001</v>
      </c>
      <c r="AS1420" s="5">
        <v>0</v>
      </c>
      <c r="AT1420" s="5">
        <v>0</v>
      </c>
      <c r="AU1420" s="5">
        <v>0</v>
      </c>
      <c r="AV1420" s="5">
        <v>2.9</v>
      </c>
      <c r="AW1420" s="5">
        <v>3.4</v>
      </c>
      <c r="AX1420">
        <v>232</v>
      </c>
      <c r="AY1420">
        <v>1088</v>
      </c>
      <c r="AZ1420">
        <v>11.1</v>
      </c>
      <c r="BA1420">
        <v>11.3</v>
      </c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4"/>
      <c r="U1421" s="94"/>
      <c r="V1421" s="90" t="str">
        <f t="shared" si="73"/>
        <v/>
      </c>
      <c r="W1421" s="94"/>
      <c r="X1421" s="91"/>
      <c r="Z1421" s="5"/>
      <c r="AA1421"/>
      <c r="AB1421" s="373"/>
      <c r="AD1421" s="54">
        <v>0.98055555555603902</v>
      </c>
      <c r="AK1421" s="307"/>
      <c r="AL1421" s="5">
        <v>10.9</v>
      </c>
      <c r="AM1421" s="5">
        <v>93</v>
      </c>
      <c r="AN1421" s="5">
        <v>9.8000000000000007</v>
      </c>
      <c r="AO1421" s="5">
        <v>10.9</v>
      </c>
      <c r="AP1421" s="5">
        <v>0</v>
      </c>
      <c r="AQ1421" s="5">
        <v>0</v>
      </c>
      <c r="AR1421" s="5">
        <v>1031.3</v>
      </c>
      <c r="AS1421" s="5">
        <v>0</v>
      </c>
      <c r="AT1421" s="5">
        <v>0</v>
      </c>
      <c r="AU1421" s="5">
        <v>0</v>
      </c>
      <c r="AV1421" s="5">
        <v>2.9</v>
      </c>
      <c r="AW1421" s="5">
        <v>3.4</v>
      </c>
      <c r="AX1421">
        <v>232</v>
      </c>
      <c r="AY1421">
        <v>1088</v>
      </c>
      <c r="AZ1421">
        <v>11.1</v>
      </c>
      <c r="BA1421">
        <v>11.3</v>
      </c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4"/>
      <c r="U1422" s="94"/>
      <c r="V1422" s="90" t="str">
        <f t="shared" si="73"/>
        <v/>
      </c>
      <c r="W1422" s="94"/>
      <c r="X1422" s="91"/>
      <c r="Z1422" s="5"/>
      <c r="AA1422"/>
      <c r="AB1422" s="373"/>
      <c r="AD1422" s="54">
        <v>0.98125000000048401</v>
      </c>
      <c r="AK1422" s="307"/>
      <c r="AL1422" s="5">
        <v>10.9</v>
      </c>
      <c r="AM1422" s="5">
        <v>93</v>
      </c>
      <c r="AN1422" s="5">
        <v>9.8000000000000007</v>
      </c>
      <c r="AO1422" s="5">
        <v>10.9</v>
      </c>
      <c r="AP1422" s="5">
        <v>0</v>
      </c>
      <c r="AQ1422" s="5">
        <v>0</v>
      </c>
      <c r="AR1422" s="5">
        <v>1031.3</v>
      </c>
      <c r="AS1422" s="5">
        <v>0</v>
      </c>
      <c r="AT1422" s="5">
        <v>0</v>
      </c>
      <c r="AU1422" s="5">
        <v>0</v>
      </c>
      <c r="AV1422" s="5">
        <v>2.9</v>
      </c>
      <c r="AW1422" s="5">
        <v>3.4</v>
      </c>
      <c r="AX1422">
        <v>232</v>
      </c>
      <c r="AY1422">
        <v>1088</v>
      </c>
      <c r="AZ1422">
        <v>11.1</v>
      </c>
      <c r="BA1422">
        <v>11.3</v>
      </c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4"/>
      <c r="U1423" s="94"/>
      <c r="V1423" s="90" t="str">
        <f t="shared" si="73"/>
        <v/>
      </c>
      <c r="W1423" s="94"/>
      <c r="X1423" s="91"/>
      <c r="Z1423" s="5"/>
      <c r="AA1423"/>
      <c r="AB1423" s="373"/>
      <c r="AD1423" s="54">
        <v>0.98194444444492901</v>
      </c>
      <c r="AK1423" s="307"/>
      <c r="AL1423" s="5">
        <v>10.9</v>
      </c>
      <c r="AM1423" s="5">
        <v>93</v>
      </c>
      <c r="AN1423" s="5">
        <v>9.8000000000000007</v>
      </c>
      <c r="AO1423" s="5">
        <v>10.9</v>
      </c>
      <c r="AP1423" s="5">
        <v>0</v>
      </c>
      <c r="AQ1423" s="5">
        <v>0</v>
      </c>
      <c r="AR1423" s="5">
        <v>1031.3</v>
      </c>
      <c r="AS1423" s="5">
        <v>0</v>
      </c>
      <c r="AT1423" s="5">
        <v>0</v>
      </c>
      <c r="AU1423" s="5">
        <v>0</v>
      </c>
      <c r="AV1423" s="5">
        <v>2.9</v>
      </c>
      <c r="AW1423" s="5">
        <v>3.4</v>
      </c>
      <c r="AX1423">
        <v>232</v>
      </c>
      <c r="AY1423">
        <v>1088</v>
      </c>
      <c r="AZ1423">
        <v>11.1</v>
      </c>
      <c r="BA1423">
        <v>11.2</v>
      </c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4"/>
      <c r="U1424" s="94"/>
      <c r="V1424" s="90" t="str">
        <f t="shared" si="73"/>
        <v/>
      </c>
      <c r="W1424" s="94"/>
      <c r="X1424" s="91"/>
      <c r="Z1424" s="5"/>
      <c r="AA1424"/>
      <c r="AB1424" s="373"/>
      <c r="AD1424" s="54">
        <v>0.98263888888937401</v>
      </c>
      <c r="AK1424" s="307"/>
      <c r="AL1424" s="5">
        <v>10.9</v>
      </c>
      <c r="AM1424" s="5">
        <v>93</v>
      </c>
      <c r="AN1424" s="5">
        <v>9.8000000000000007</v>
      </c>
      <c r="AO1424" s="5">
        <v>10.9</v>
      </c>
      <c r="AP1424" s="5">
        <v>0</v>
      </c>
      <c r="AQ1424" s="5">
        <v>0</v>
      </c>
      <c r="AR1424" s="5">
        <v>1031.4000000000001</v>
      </c>
      <c r="AS1424" s="5">
        <v>0</v>
      </c>
      <c r="AT1424" s="5">
        <v>0</v>
      </c>
      <c r="AU1424" s="5">
        <v>0</v>
      </c>
      <c r="AV1424" s="5">
        <v>2.9</v>
      </c>
      <c r="AW1424" s="5">
        <v>3.4</v>
      </c>
      <c r="AX1424">
        <v>232</v>
      </c>
      <c r="AY1424">
        <v>1088</v>
      </c>
      <c r="AZ1424">
        <v>11.1</v>
      </c>
      <c r="BA1424">
        <v>11.3</v>
      </c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4"/>
      <c r="U1425" s="94"/>
      <c r="V1425" s="90" t="str">
        <f t="shared" si="73"/>
        <v/>
      </c>
      <c r="W1425" s="94"/>
      <c r="X1425" s="91"/>
      <c r="Z1425" s="5"/>
      <c r="AA1425"/>
      <c r="AB1425" s="373"/>
      <c r="AD1425" s="54">
        <v>0.983333333333819</v>
      </c>
      <c r="AK1425" s="307"/>
      <c r="AL1425" s="5">
        <v>10.9</v>
      </c>
      <c r="AM1425" s="5">
        <v>93</v>
      </c>
      <c r="AN1425" s="5">
        <v>9.8000000000000007</v>
      </c>
      <c r="AO1425" s="5">
        <v>10.9</v>
      </c>
      <c r="AP1425" s="5">
        <v>0</v>
      </c>
      <c r="AQ1425" s="5">
        <v>0</v>
      </c>
      <c r="AR1425" s="5">
        <v>1031.5</v>
      </c>
      <c r="AS1425" s="5">
        <v>0</v>
      </c>
      <c r="AT1425" s="5">
        <v>0</v>
      </c>
      <c r="AU1425" s="5">
        <v>0</v>
      </c>
      <c r="AV1425" s="5">
        <v>2.9</v>
      </c>
      <c r="AW1425" s="5">
        <v>3.4</v>
      </c>
      <c r="AX1425">
        <v>232</v>
      </c>
      <c r="AY1425">
        <v>1088</v>
      </c>
      <c r="AZ1425">
        <v>11.1</v>
      </c>
      <c r="BA1425">
        <v>11.3</v>
      </c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4"/>
      <c r="U1426" s="94"/>
      <c r="V1426" s="90" t="str">
        <f t="shared" si="73"/>
        <v/>
      </c>
      <c r="W1426" s="94"/>
      <c r="X1426" s="91"/>
      <c r="Z1426" s="5"/>
      <c r="AA1426"/>
      <c r="AB1426" s="373"/>
      <c r="AD1426" s="54">
        <v>0.984027777778264</v>
      </c>
      <c r="AK1426" s="307"/>
      <c r="AL1426" s="5">
        <v>10.9</v>
      </c>
      <c r="AM1426" s="5">
        <v>93</v>
      </c>
      <c r="AN1426" s="5">
        <v>9.8000000000000007</v>
      </c>
      <c r="AO1426" s="5">
        <v>10.9</v>
      </c>
      <c r="AP1426" s="5">
        <v>0</v>
      </c>
      <c r="AQ1426" s="5">
        <v>0</v>
      </c>
      <c r="AR1426" s="5">
        <v>1031.4000000000001</v>
      </c>
      <c r="AS1426" s="5">
        <v>0</v>
      </c>
      <c r="AT1426" s="5">
        <v>0</v>
      </c>
      <c r="AU1426" s="5">
        <v>0</v>
      </c>
      <c r="AV1426" s="5">
        <v>2.9</v>
      </c>
      <c r="AW1426" s="5">
        <v>3.4</v>
      </c>
      <c r="AX1426">
        <v>232</v>
      </c>
      <c r="AY1426">
        <v>1088</v>
      </c>
      <c r="AZ1426">
        <v>11.1</v>
      </c>
      <c r="BA1426">
        <v>11.3</v>
      </c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4"/>
      <c r="U1427" s="94"/>
      <c r="V1427" s="90" t="str">
        <f t="shared" si="73"/>
        <v/>
      </c>
      <c r="W1427" s="94"/>
      <c r="X1427" s="91"/>
      <c r="Z1427" s="5"/>
      <c r="AA1427"/>
      <c r="AB1427" s="373"/>
      <c r="AD1427" s="54">
        <v>0.984722222222709</v>
      </c>
      <c r="AK1427" s="307"/>
      <c r="AL1427" s="5">
        <v>10.9</v>
      </c>
      <c r="AM1427" s="5">
        <v>93</v>
      </c>
      <c r="AN1427" s="5">
        <v>9.8000000000000007</v>
      </c>
      <c r="AO1427" s="5">
        <v>10.9</v>
      </c>
      <c r="AP1427" s="5">
        <v>0</v>
      </c>
      <c r="AQ1427" s="5">
        <v>0</v>
      </c>
      <c r="AR1427" s="5">
        <v>1031.2</v>
      </c>
      <c r="AS1427" s="5">
        <v>0</v>
      </c>
      <c r="AT1427" s="5">
        <v>0</v>
      </c>
      <c r="AU1427" s="5">
        <v>0</v>
      </c>
      <c r="AV1427" s="5">
        <v>2.9</v>
      </c>
      <c r="AW1427" s="5">
        <v>3.4</v>
      </c>
      <c r="AX1427">
        <v>232</v>
      </c>
      <c r="AY1427">
        <v>1088</v>
      </c>
      <c r="AZ1427">
        <v>11.1</v>
      </c>
      <c r="BA1427">
        <v>11.3</v>
      </c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4"/>
      <c r="U1428" s="94"/>
      <c r="V1428" s="90" t="str">
        <f t="shared" si="73"/>
        <v/>
      </c>
      <c r="W1428" s="94"/>
      <c r="X1428" s="91"/>
      <c r="Z1428" s="5"/>
      <c r="AA1428"/>
      <c r="AB1428" s="373"/>
      <c r="AD1428" s="54">
        <v>0.985416666667154</v>
      </c>
      <c r="AK1428" s="307"/>
      <c r="AL1428" s="5">
        <v>10.9</v>
      </c>
      <c r="AM1428" s="5">
        <v>93</v>
      </c>
      <c r="AN1428" s="5">
        <v>9.8000000000000007</v>
      </c>
      <c r="AO1428" s="5">
        <v>10.9</v>
      </c>
      <c r="AP1428" s="5">
        <v>0</v>
      </c>
      <c r="AQ1428" s="5">
        <v>0</v>
      </c>
      <c r="AR1428" s="5">
        <v>1031.3</v>
      </c>
      <c r="AS1428" s="5">
        <v>0</v>
      </c>
      <c r="AT1428" s="5">
        <v>0</v>
      </c>
      <c r="AU1428" s="5">
        <v>0</v>
      </c>
      <c r="AV1428" s="5">
        <v>2.9</v>
      </c>
      <c r="AW1428" s="5">
        <v>3.4</v>
      </c>
      <c r="AX1428">
        <v>232</v>
      </c>
      <c r="AY1428">
        <v>1088</v>
      </c>
      <c r="AZ1428">
        <v>11.1</v>
      </c>
      <c r="BA1428">
        <v>11.3</v>
      </c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4"/>
      <c r="U1429" s="94"/>
      <c r="V1429" s="90" t="str">
        <f t="shared" si="73"/>
        <v/>
      </c>
      <c r="W1429" s="94"/>
      <c r="X1429" s="91"/>
      <c r="Z1429" s="5"/>
      <c r="AA1429"/>
      <c r="AB1429" s="373"/>
      <c r="AD1429" s="54">
        <v>0.98611111111159899</v>
      </c>
      <c r="AK1429" s="307"/>
      <c r="AL1429" s="5">
        <v>10.9</v>
      </c>
      <c r="AM1429" s="5">
        <v>93</v>
      </c>
      <c r="AN1429" s="5">
        <v>9.8000000000000007</v>
      </c>
      <c r="AO1429" s="5">
        <v>10.9</v>
      </c>
      <c r="AP1429" s="5">
        <v>0</v>
      </c>
      <c r="AQ1429" s="5">
        <v>0</v>
      </c>
      <c r="AR1429" s="5">
        <v>1031.3</v>
      </c>
      <c r="AS1429" s="5">
        <v>0</v>
      </c>
      <c r="AT1429" s="5">
        <v>0</v>
      </c>
      <c r="AU1429" s="5">
        <v>0</v>
      </c>
      <c r="AV1429" s="5">
        <v>2.9</v>
      </c>
      <c r="AW1429" s="5">
        <v>3.4</v>
      </c>
      <c r="AX1429">
        <v>232</v>
      </c>
      <c r="AY1429">
        <v>1088</v>
      </c>
      <c r="AZ1429">
        <v>11.1</v>
      </c>
      <c r="BA1429">
        <v>11.3</v>
      </c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4"/>
      <c r="U1430" s="94"/>
      <c r="V1430" s="90" t="str">
        <f t="shared" si="73"/>
        <v/>
      </c>
      <c r="W1430" s="94"/>
      <c r="X1430" s="91"/>
      <c r="Z1430" s="5"/>
      <c r="AA1430"/>
      <c r="AB1430" s="373"/>
      <c r="AD1430" s="54">
        <v>0.98680555555604399</v>
      </c>
      <c r="AK1430" s="307"/>
      <c r="AL1430" s="5">
        <v>10.9</v>
      </c>
      <c r="AM1430" s="5">
        <v>93</v>
      </c>
      <c r="AN1430" s="5">
        <v>9.8000000000000007</v>
      </c>
      <c r="AO1430" s="5">
        <v>10.9</v>
      </c>
      <c r="AP1430" s="5">
        <v>0</v>
      </c>
      <c r="AQ1430" s="5">
        <v>0</v>
      </c>
      <c r="AR1430" s="5">
        <v>1031.3</v>
      </c>
      <c r="AS1430" s="5">
        <v>0</v>
      </c>
      <c r="AT1430" s="5">
        <v>0</v>
      </c>
      <c r="AU1430" s="5">
        <v>0</v>
      </c>
      <c r="AV1430" s="5">
        <v>2.9</v>
      </c>
      <c r="AW1430" s="5">
        <v>3.4</v>
      </c>
      <c r="AX1430">
        <v>232</v>
      </c>
      <c r="AY1430">
        <v>1088</v>
      </c>
      <c r="AZ1430">
        <v>11.1</v>
      </c>
      <c r="BA1430">
        <v>11.3</v>
      </c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4"/>
      <c r="U1431" s="94"/>
      <c r="V1431" s="90" t="str">
        <f t="shared" si="73"/>
        <v/>
      </c>
      <c r="W1431" s="94"/>
      <c r="X1431" s="91"/>
      <c r="Z1431" s="5"/>
      <c r="AA1431"/>
      <c r="AB1431" s="373"/>
      <c r="AD1431" s="54">
        <v>0.98750000000048899</v>
      </c>
      <c r="AK1431" s="307"/>
      <c r="AL1431" s="5">
        <v>10.9</v>
      </c>
      <c r="AM1431" s="5">
        <v>93</v>
      </c>
      <c r="AN1431" s="5">
        <v>9.8000000000000007</v>
      </c>
      <c r="AO1431" s="5">
        <v>10.9</v>
      </c>
      <c r="AP1431" s="5">
        <v>0</v>
      </c>
      <c r="AQ1431" s="5">
        <v>0</v>
      </c>
      <c r="AR1431" s="5">
        <v>1031.5</v>
      </c>
      <c r="AS1431" s="5">
        <v>0</v>
      </c>
      <c r="AT1431" s="5">
        <v>0</v>
      </c>
      <c r="AU1431" s="5">
        <v>0</v>
      </c>
      <c r="AV1431" s="5">
        <v>2.9</v>
      </c>
      <c r="AW1431" s="5">
        <v>3.4</v>
      </c>
      <c r="AX1431">
        <v>232</v>
      </c>
      <c r="AY1431">
        <v>1088</v>
      </c>
      <c r="AZ1431">
        <v>11.1</v>
      </c>
      <c r="BA1431">
        <v>11.3</v>
      </c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4"/>
      <c r="U1432" s="94"/>
      <c r="V1432" s="90" t="str">
        <f t="shared" si="73"/>
        <v/>
      </c>
      <c r="W1432" s="94"/>
      <c r="X1432" s="91"/>
      <c r="Z1432" s="5"/>
      <c r="AA1432"/>
      <c r="AB1432" s="373"/>
      <c r="AD1432" s="54">
        <v>0.98819444444493398</v>
      </c>
      <c r="AK1432" s="307"/>
      <c r="AL1432" s="5">
        <v>10.9</v>
      </c>
      <c r="AM1432" s="5">
        <v>93</v>
      </c>
      <c r="AN1432" s="5">
        <v>9.8000000000000007</v>
      </c>
      <c r="AO1432" s="5">
        <v>10.9</v>
      </c>
      <c r="AP1432" s="5">
        <v>0</v>
      </c>
      <c r="AQ1432" s="5">
        <v>0</v>
      </c>
      <c r="AR1432" s="5">
        <v>1031.4000000000001</v>
      </c>
      <c r="AS1432" s="5">
        <v>0</v>
      </c>
      <c r="AT1432" s="5">
        <v>0</v>
      </c>
      <c r="AU1432" s="5">
        <v>0</v>
      </c>
      <c r="AV1432" s="5">
        <v>2.9</v>
      </c>
      <c r="AW1432" s="5">
        <v>3.4</v>
      </c>
      <c r="AX1432">
        <v>232</v>
      </c>
      <c r="AY1432">
        <v>1088</v>
      </c>
      <c r="AZ1432">
        <v>11.1</v>
      </c>
      <c r="BA1432">
        <v>11.3</v>
      </c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4"/>
      <c r="U1433" s="94"/>
      <c r="V1433" s="90" t="str">
        <f t="shared" si="73"/>
        <v/>
      </c>
      <c r="W1433" s="94"/>
      <c r="X1433" s="91"/>
      <c r="Z1433" s="5"/>
      <c r="AA1433"/>
      <c r="AB1433" s="373"/>
      <c r="AD1433" s="54">
        <v>0.98888888888937898</v>
      </c>
      <c r="AK1433" s="307"/>
      <c r="AL1433" s="5">
        <v>10.9</v>
      </c>
      <c r="AM1433" s="5">
        <v>93</v>
      </c>
      <c r="AN1433" s="5">
        <v>9.8000000000000007</v>
      </c>
      <c r="AO1433" s="5">
        <v>10.9</v>
      </c>
      <c r="AP1433" s="5">
        <v>0</v>
      </c>
      <c r="AQ1433" s="5">
        <v>0</v>
      </c>
      <c r="AR1433" s="5">
        <v>1031.5999999999999</v>
      </c>
      <c r="AS1433" s="5">
        <v>0</v>
      </c>
      <c r="AT1433" s="5">
        <v>0</v>
      </c>
      <c r="AU1433" s="5">
        <v>0</v>
      </c>
      <c r="AV1433" s="5">
        <v>2.9</v>
      </c>
      <c r="AW1433" s="5">
        <v>3.4</v>
      </c>
      <c r="AX1433">
        <v>232</v>
      </c>
      <c r="AY1433">
        <v>1088</v>
      </c>
      <c r="AZ1433">
        <v>11.1</v>
      </c>
      <c r="BA1433">
        <v>11.3</v>
      </c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4"/>
      <c r="U1434" s="94"/>
      <c r="V1434" s="90" t="str">
        <f t="shared" si="73"/>
        <v/>
      </c>
      <c r="W1434" s="94"/>
      <c r="X1434" s="91"/>
      <c r="Z1434" s="5"/>
      <c r="AA1434"/>
      <c r="AB1434" s="373"/>
      <c r="AD1434" s="54">
        <v>0.98958333333382398</v>
      </c>
      <c r="AK1434" s="307"/>
      <c r="AL1434" s="5">
        <v>10.9</v>
      </c>
      <c r="AM1434" s="5">
        <v>93</v>
      </c>
      <c r="AN1434" s="5">
        <v>9.8000000000000007</v>
      </c>
      <c r="AO1434" s="5">
        <v>10.9</v>
      </c>
      <c r="AP1434" s="5">
        <v>0</v>
      </c>
      <c r="AQ1434" s="5">
        <v>0</v>
      </c>
      <c r="AR1434" s="5">
        <v>1031.3</v>
      </c>
      <c r="AS1434" s="5">
        <v>0</v>
      </c>
      <c r="AT1434" s="5">
        <v>0</v>
      </c>
      <c r="AU1434" s="5">
        <v>0</v>
      </c>
      <c r="AV1434" s="5">
        <v>2.9</v>
      </c>
      <c r="AW1434" s="5">
        <v>3.4</v>
      </c>
      <c r="AX1434">
        <v>232</v>
      </c>
      <c r="AY1434">
        <v>1088</v>
      </c>
      <c r="AZ1434">
        <v>11.1</v>
      </c>
      <c r="BA1434">
        <v>11.3</v>
      </c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4"/>
      <c r="U1435" s="94"/>
      <c r="V1435" s="90" t="str">
        <f t="shared" si="73"/>
        <v/>
      </c>
      <c r="W1435" s="94"/>
      <c r="X1435" s="91"/>
      <c r="Z1435" s="5"/>
      <c r="AA1435"/>
      <c r="AB1435" s="373"/>
      <c r="AD1435" s="54">
        <v>0.99027777777826897</v>
      </c>
      <c r="AK1435" s="307"/>
      <c r="AL1435" s="5">
        <v>10.9</v>
      </c>
      <c r="AM1435" s="5">
        <v>93</v>
      </c>
      <c r="AN1435" s="5">
        <v>9.8000000000000007</v>
      </c>
      <c r="AO1435" s="5">
        <v>10.9</v>
      </c>
      <c r="AP1435" s="5">
        <v>0</v>
      </c>
      <c r="AQ1435" s="5">
        <v>0</v>
      </c>
      <c r="AR1435" s="5">
        <v>1031.3</v>
      </c>
      <c r="AS1435" s="5">
        <v>0</v>
      </c>
      <c r="AT1435" s="5">
        <v>0</v>
      </c>
      <c r="AU1435" s="5">
        <v>0</v>
      </c>
      <c r="AV1435" s="5">
        <v>2.9</v>
      </c>
      <c r="AW1435" s="5">
        <v>3.4</v>
      </c>
      <c r="AX1435">
        <v>232</v>
      </c>
      <c r="AY1435">
        <v>1088</v>
      </c>
      <c r="AZ1435">
        <v>11.1</v>
      </c>
      <c r="BA1435">
        <v>11.2</v>
      </c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4"/>
      <c r="U1436" s="94"/>
      <c r="V1436" s="90" t="str">
        <f t="shared" si="73"/>
        <v/>
      </c>
      <c r="W1436" s="94"/>
      <c r="X1436" s="91"/>
      <c r="Z1436" s="5"/>
      <c r="AA1436"/>
      <c r="AB1436" s="373"/>
      <c r="AD1436" s="54">
        <v>0.99097222222271397</v>
      </c>
      <c r="AK1436" s="307"/>
      <c r="AL1436" s="5">
        <v>10.9</v>
      </c>
      <c r="AM1436" s="5">
        <v>93</v>
      </c>
      <c r="AN1436" s="5">
        <v>9.8000000000000007</v>
      </c>
      <c r="AO1436" s="5">
        <v>10.9</v>
      </c>
      <c r="AP1436" s="5">
        <v>0</v>
      </c>
      <c r="AQ1436" s="5">
        <v>0</v>
      </c>
      <c r="AR1436" s="5">
        <v>1031.4000000000001</v>
      </c>
      <c r="AS1436" s="5">
        <v>0</v>
      </c>
      <c r="AT1436" s="5">
        <v>0</v>
      </c>
      <c r="AU1436" s="5">
        <v>0</v>
      </c>
      <c r="AV1436" s="5">
        <v>2.9</v>
      </c>
      <c r="AW1436" s="5">
        <v>3.4</v>
      </c>
      <c r="AX1436">
        <v>232</v>
      </c>
      <c r="AY1436">
        <v>1088</v>
      </c>
      <c r="AZ1436">
        <v>11.1</v>
      </c>
      <c r="BA1436">
        <v>11.2</v>
      </c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4"/>
      <c r="U1437" s="94"/>
      <c r="V1437" s="90" t="str">
        <f t="shared" si="73"/>
        <v/>
      </c>
      <c r="W1437" s="94"/>
      <c r="X1437" s="91"/>
      <c r="Z1437" s="5"/>
      <c r="AA1437"/>
      <c r="AB1437" s="373"/>
      <c r="AD1437" s="54">
        <v>0.99166666666715897</v>
      </c>
      <c r="AK1437" s="307"/>
      <c r="AL1437" s="5">
        <v>10.9</v>
      </c>
      <c r="AM1437" s="5">
        <v>93</v>
      </c>
      <c r="AN1437" s="5">
        <v>9.8000000000000007</v>
      </c>
      <c r="AO1437" s="5">
        <v>10.9</v>
      </c>
      <c r="AP1437" s="5">
        <v>0</v>
      </c>
      <c r="AQ1437" s="5">
        <v>0</v>
      </c>
      <c r="AR1437" s="5">
        <v>1031.5999999999999</v>
      </c>
      <c r="AS1437" s="5">
        <v>0</v>
      </c>
      <c r="AT1437" s="5">
        <v>0</v>
      </c>
      <c r="AU1437" s="5">
        <v>0</v>
      </c>
      <c r="AV1437" s="5">
        <v>2.9</v>
      </c>
      <c r="AW1437" s="5">
        <v>3.4</v>
      </c>
      <c r="AX1437">
        <v>232</v>
      </c>
      <c r="AY1437">
        <v>1088</v>
      </c>
      <c r="AZ1437">
        <v>11.1</v>
      </c>
      <c r="BA1437">
        <v>11.2</v>
      </c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4"/>
      <c r="U1438" s="94"/>
      <c r="V1438" s="90" t="str">
        <f t="shared" si="73"/>
        <v/>
      </c>
      <c r="W1438" s="94"/>
      <c r="X1438" s="91"/>
      <c r="Z1438" s="5"/>
      <c r="AA1438"/>
      <c r="AB1438" s="373"/>
      <c r="AD1438" s="54">
        <v>0.99236111111160397</v>
      </c>
      <c r="AK1438" s="307"/>
      <c r="AL1438" s="5">
        <v>10.9</v>
      </c>
      <c r="AM1438" s="5">
        <v>93</v>
      </c>
      <c r="AN1438" s="5">
        <v>9.8000000000000007</v>
      </c>
      <c r="AO1438" s="5">
        <v>10.9</v>
      </c>
      <c r="AP1438" s="5">
        <v>0</v>
      </c>
      <c r="AQ1438" s="5">
        <v>0</v>
      </c>
      <c r="AR1438" s="5">
        <v>1031.4000000000001</v>
      </c>
      <c r="AS1438" s="5">
        <v>0</v>
      </c>
      <c r="AT1438" s="5">
        <v>0</v>
      </c>
      <c r="AU1438" s="5">
        <v>0</v>
      </c>
      <c r="AV1438" s="5">
        <v>2.9</v>
      </c>
      <c r="AW1438" s="5">
        <v>3.4</v>
      </c>
      <c r="AX1438">
        <v>232</v>
      </c>
      <c r="AY1438">
        <v>1088</v>
      </c>
      <c r="AZ1438">
        <v>11.1</v>
      </c>
      <c r="BA1438">
        <v>11.2</v>
      </c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4"/>
      <c r="U1439" s="94"/>
      <c r="V1439" s="90" t="str">
        <f t="shared" si="73"/>
        <v/>
      </c>
      <c r="W1439" s="94"/>
      <c r="X1439" s="91"/>
      <c r="Z1439" s="5"/>
      <c r="AA1439"/>
      <c r="AB1439" s="373"/>
      <c r="AD1439" s="54">
        <v>0.99305555555604896</v>
      </c>
      <c r="AK1439" s="307"/>
      <c r="AL1439" s="5">
        <v>10.9</v>
      </c>
      <c r="AM1439" s="5">
        <v>93</v>
      </c>
      <c r="AN1439" s="5">
        <v>9.8000000000000007</v>
      </c>
      <c r="AO1439" s="5">
        <v>10.9</v>
      </c>
      <c r="AP1439" s="5">
        <v>0</v>
      </c>
      <c r="AQ1439" s="5">
        <v>0</v>
      </c>
      <c r="AR1439" s="5">
        <v>1031.4000000000001</v>
      </c>
      <c r="AS1439" s="5">
        <v>0</v>
      </c>
      <c r="AT1439" s="5">
        <v>0</v>
      </c>
      <c r="AU1439" s="5">
        <v>0</v>
      </c>
      <c r="AV1439" s="5">
        <v>2.9</v>
      </c>
      <c r="AW1439" s="5">
        <v>3.4</v>
      </c>
      <c r="AX1439">
        <v>232</v>
      </c>
      <c r="AY1439">
        <v>1088</v>
      </c>
      <c r="AZ1439">
        <v>11.1</v>
      </c>
      <c r="BA1439">
        <v>11.2</v>
      </c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4"/>
      <c r="U1440" s="94"/>
      <c r="V1440" s="90" t="str">
        <f t="shared" si="73"/>
        <v/>
      </c>
      <c r="W1440" s="94"/>
      <c r="X1440" s="91"/>
      <c r="Z1440" s="5"/>
      <c r="AA1440"/>
      <c r="AB1440" s="373"/>
      <c r="AD1440" s="54">
        <v>0.99375000000049396</v>
      </c>
      <c r="AK1440" s="307"/>
      <c r="AL1440" s="5">
        <v>10.9</v>
      </c>
      <c r="AM1440" s="5">
        <v>93</v>
      </c>
      <c r="AN1440" s="5">
        <v>9.8000000000000007</v>
      </c>
      <c r="AO1440" s="5">
        <v>10.9</v>
      </c>
      <c r="AP1440" s="5">
        <v>0</v>
      </c>
      <c r="AQ1440" s="5">
        <v>0</v>
      </c>
      <c r="AR1440" s="5">
        <v>1031.3</v>
      </c>
      <c r="AS1440" s="5">
        <v>0</v>
      </c>
      <c r="AT1440" s="5">
        <v>0</v>
      </c>
      <c r="AU1440" s="5">
        <v>0</v>
      </c>
      <c r="AV1440" s="5">
        <v>2.9</v>
      </c>
      <c r="AW1440" s="5">
        <v>3.4</v>
      </c>
      <c r="AX1440">
        <v>232</v>
      </c>
      <c r="AY1440">
        <v>1088</v>
      </c>
      <c r="AZ1440">
        <v>11.1</v>
      </c>
      <c r="BA1440">
        <v>11.2</v>
      </c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4"/>
      <c r="U1441" s="94"/>
      <c r="V1441" s="90" t="str">
        <f t="shared" si="73"/>
        <v/>
      </c>
      <c r="W1441" s="94"/>
      <c r="X1441" s="91"/>
      <c r="Z1441" s="5"/>
      <c r="AA1441"/>
      <c r="AB1441" s="373"/>
      <c r="AD1441" s="54">
        <v>0.99444444444493896</v>
      </c>
      <c r="AK1441" s="307"/>
      <c r="AL1441" s="5">
        <v>10.9</v>
      </c>
      <c r="AM1441" s="5">
        <v>93</v>
      </c>
      <c r="AN1441" s="5">
        <v>9.8000000000000007</v>
      </c>
      <c r="AO1441" s="5">
        <v>10.9</v>
      </c>
      <c r="AP1441" s="5">
        <v>0</v>
      </c>
      <c r="AQ1441" s="5">
        <v>0</v>
      </c>
      <c r="AR1441" s="5">
        <v>1031.3</v>
      </c>
      <c r="AS1441" s="5">
        <v>0</v>
      </c>
      <c r="AT1441" s="5">
        <v>0</v>
      </c>
      <c r="AU1441" s="5">
        <v>0</v>
      </c>
      <c r="AV1441" s="5">
        <v>2.9</v>
      </c>
      <c r="AW1441" s="5">
        <v>3.4</v>
      </c>
      <c r="AX1441">
        <v>232</v>
      </c>
      <c r="AY1441">
        <v>1088</v>
      </c>
      <c r="AZ1441">
        <v>11.1</v>
      </c>
      <c r="BA1441">
        <v>11.2</v>
      </c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4"/>
      <c r="U1442" s="94"/>
      <c r="V1442" s="90" t="str">
        <f t="shared" si="73"/>
        <v/>
      </c>
      <c r="W1442" s="94"/>
      <c r="X1442" s="91"/>
      <c r="Z1442" s="5"/>
      <c r="AA1442"/>
      <c r="AB1442" s="373"/>
      <c r="AD1442" s="54">
        <v>0.99513888888938395</v>
      </c>
      <c r="AK1442" s="307"/>
      <c r="AL1442" s="5">
        <v>10.8</v>
      </c>
      <c r="AM1442" s="5">
        <v>93</v>
      </c>
      <c r="AN1442" s="5">
        <v>9.6999999999999993</v>
      </c>
      <c r="AO1442" s="5">
        <v>10.8</v>
      </c>
      <c r="AP1442" s="5">
        <v>0</v>
      </c>
      <c r="AQ1442" s="5">
        <v>0</v>
      </c>
      <c r="AR1442" s="5">
        <v>1031.7</v>
      </c>
      <c r="AS1442" s="5">
        <v>0</v>
      </c>
      <c r="AT1442" s="5">
        <v>0</v>
      </c>
      <c r="AU1442" s="5">
        <v>0</v>
      </c>
      <c r="AV1442" s="5">
        <v>2.9</v>
      </c>
      <c r="AW1442" s="5">
        <v>3.4</v>
      </c>
      <c r="AX1442">
        <v>232</v>
      </c>
      <c r="AY1442">
        <v>1088</v>
      </c>
      <c r="AZ1442">
        <v>11.1</v>
      </c>
      <c r="BA1442">
        <v>11.3</v>
      </c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4"/>
      <c r="U1443" s="94"/>
      <c r="V1443" s="90" t="str">
        <f t="shared" si="73"/>
        <v/>
      </c>
      <c r="W1443" s="94"/>
      <c r="X1443" s="91"/>
      <c r="Z1443" s="5"/>
      <c r="AA1443"/>
      <c r="AB1443" s="373"/>
      <c r="AD1443" s="54">
        <v>0.99583333333382895</v>
      </c>
      <c r="AK1443" s="307"/>
      <c r="AL1443" s="5">
        <v>10.8</v>
      </c>
      <c r="AM1443" s="5">
        <v>93</v>
      </c>
      <c r="AN1443" s="5">
        <v>9.6999999999999993</v>
      </c>
      <c r="AO1443" s="5">
        <v>10.8</v>
      </c>
      <c r="AP1443" s="5">
        <v>0</v>
      </c>
      <c r="AQ1443" s="5">
        <v>0</v>
      </c>
      <c r="AR1443" s="5">
        <v>1031.5</v>
      </c>
      <c r="AS1443" s="5">
        <v>0</v>
      </c>
      <c r="AT1443" s="5">
        <v>0</v>
      </c>
      <c r="AU1443" s="5">
        <v>0</v>
      </c>
      <c r="AV1443" s="5">
        <v>2.9</v>
      </c>
      <c r="AW1443" s="5">
        <v>3.4</v>
      </c>
      <c r="AX1443">
        <v>232</v>
      </c>
      <c r="AY1443">
        <v>1088</v>
      </c>
      <c r="AZ1443">
        <v>11.1</v>
      </c>
      <c r="BA1443">
        <v>11.2</v>
      </c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4"/>
      <c r="U1444" s="94"/>
      <c r="V1444" s="90" t="str">
        <f t="shared" si="73"/>
        <v/>
      </c>
      <c r="W1444" s="94"/>
      <c r="X1444" s="91"/>
      <c r="Z1444" s="5"/>
      <c r="AA1444"/>
      <c r="AB1444" s="373"/>
      <c r="AD1444" s="54">
        <v>0.99652777777827395</v>
      </c>
      <c r="AK1444" s="307"/>
      <c r="AL1444" s="5">
        <v>10.8</v>
      </c>
      <c r="AM1444" s="5">
        <v>93</v>
      </c>
      <c r="AN1444" s="5">
        <v>9.6999999999999993</v>
      </c>
      <c r="AO1444" s="5">
        <v>10.8</v>
      </c>
      <c r="AP1444" s="5">
        <v>0</v>
      </c>
      <c r="AQ1444" s="5">
        <v>0</v>
      </c>
      <c r="AR1444" s="5">
        <v>1031.4000000000001</v>
      </c>
      <c r="AS1444" s="5">
        <v>0</v>
      </c>
      <c r="AT1444" s="5">
        <v>0</v>
      </c>
      <c r="AU1444" s="5">
        <v>0</v>
      </c>
      <c r="AV1444" s="5">
        <v>2.9</v>
      </c>
      <c r="AW1444" s="5">
        <v>3.4</v>
      </c>
      <c r="AX1444">
        <v>232</v>
      </c>
      <c r="AY1444">
        <v>1088</v>
      </c>
      <c r="AZ1444">
        <v>11.1</v>
      </c>
      <c r="BA1444">
        <v>11.2</v>
      </c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4"/>
      <c r="U1445" s="94"/>
      <c r="V1445" s="90" t="str">
        <f t="shared" si="73"/>
        <v/>
      </c>
      <c r="W1445" s="94"/>
      <c r="X1445" s="91"/>
      <c r="Z1445" s="5"/>
      <c r="AA1445"/>
      <c r="AB1445" s="373"/>
      <c r="AD1445" s="54">
        <v>0.99722222222271895</v>
      </c>
      <c r="AK1445" s="307"/>
      <c r="AL1445" s="5">
        <v>10.8</v>
      </c>
      <c r="AM1445" s="5">
        <v>93</v>
      </c>
      <c r="AN1445" s="5">
        <v>9.6999999999999993</v>
      </c>
      <c r="AO1445" s="5">
        <v>10.8</v>
      </c>
      <c r="AP1445" s="5">
        <v>0</v>
      </c>
      <c r="AQ1445" s="5">
        <v>0</v>
      </c>
      <c r="AR1445" s="5">
        <v>1031.5</v>
      </c>
      <c r="AS1445" s="5">
        <v>0</v>
      </c>
      <c r="AT1445" s="5">
        <v>0</v>
      </c>
      <c r="AU1445" s="5">
        <v>0</v>
      </c>
      <c r="AV1445" s="5">
        <v>2.9</v>
      </c>
      <c r="AW1445" s="5">
        <v>3.4</v>
      </c>
      <c r="AX1445">
        <v>232</v>
      </c>
      <c r="AY1445">
        <v>1088</v>
      </c>
      <c r="AZ1445">
        <v>11.1</v>
      </c>
      <c r="BA1445">
        <v>11.2</v>
      </c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4"/>
      <c r="U1446" s="94"/>
      <c r="V1446" s="90" t="str">
        <f t="shared" si="73"/>
        <v/>
      </c>
      <c r="W1446" s="94"/>
      <c r="X1446" s="91"/>
      <c r="Z1446" s="5"/>
      <c r="AA1446"/>
      <c r="AB1446" s="373"/>
      <c r="AD1446" s="54">
        <v>0.99791666666716405</v>
      </c>
      <c r="AK1446" s="307"/>
      <c r="AL1446" s="5">
        <v>10.8</v>
      </c>
      <c r="AM1446" s="5">
        <v>93</v>
      </c>
      <c r="AN1446" s="5">
        <v>9.6999999999999993</v>
      </c>
      <c r="AO1446" s="5">
        <v>10.8</v>
      </c>
      <c r="AP1446" s="5">
        <v>0</v>
      </c>
      <c r="AQ1446" s="5">
        <v>0</v>
      </c>
      <c r="AR1446" s="5">
        <v>1031.4000000000001</v>
      </c>
      <c r="AS1446" s="5">
        <v>0</v>
      </c>
      <c r="AT1446" s="5">
        <v>0</v>
      </c>
      <c r="AU1446" s="5">
        <v>0</v>
      </c>
      <c r="AV1446" s="5">
        <v>2.9</v>
      </c>
      <c r="AW1446" s="5">
        <v>3.4</v>
      </c>
      <c r="AX1446">
        <v>232</v>
      </c>
      <c r="AY1446">
        <v>1088</v>
      </c>
      <c r="AZ1446">
        <v>11.1</v>
      </c>
      <c r="BA1446">
        <v>11.2</v>
      </c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4"/>
      <c r="U1447" s="94"/>
      <c r="V1447" s="90" t="str">
        <f t="shared" si="73"/>
        <v/>
      </c>
      <c r="W1447" s="94"/>
      <c r="X1447" s="91"/>
      <c r="Z1447" s="5"/>
      <c r="AA1447"/>
      <c r="AB1447" s="373"/>
      <c r="AD1447" s="54">
        <v>0.99861111111160905</v>
      </c>
      <c r="AK1447" s="307"/>
      <c r="AL1447" s="5">
        <v>10.8</v>
      </c>
      <c r="AM1447" s="5">
        <v>93</v>
      </c>
      <c r="AN1447" s="5">
        <v>9.6999999999999993</v>
      </c>
      <c r="AO1447" s="5">
        <v>10.8</v>
      </c>
      <c r="AP1447" s="5">
        <v>0</v>
      </c>
      <c r="AQ1447" s="5">
        <v>0</v>
      </c>
      <c r="AR1447" s="5">
        <v>1031.5</v>
      </c>
      <c r="AS1447" s="5">
        <v>0</v>
      </c>
      <c r="AT1447" s="5">
        <v>0</v>
      </c>
      <c r="AU1447" s="5">
        <v>0</v>
      </c>
      <c r="AV1447" s="5">
        <v>2.9</v>
      </c>
      <c r="AW1447" s="5">
        <v>3.4</v>
      </c>
      <c r="AX1447">
        <v>232</v>
      </c>
      <c r="AY1447">
        <v>1088</v>
      </c>
      <c r="AZ1447">
        <v>11.1</v>
      </c>
      <c r="BA1447">
        <v>11.2</v>
      </c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2"/>
      <c r="U1448" s="94"/>
      <c r="V1448" s="90" t="str">
        <f t="shared" si="73"/>
        <v/>
      </c>
      <c r="W1448" s="92"/>
      <c r="X1448" s="424"/>
      <c r="Z1448" s="5"/>
      <c r="AA1448"/>
      <c r="AB1448" s="373"/>
      <c r="AD1448" s="54">
        <v>0.99930555555605405</v>
      </c>
      <c r="AK1448" s="307"/>
      <c r="AL1448" s="5">
        <v>10.8</v>
      </c>
      <c r="AM1448" s="5">
        <v>93</v>
      </c>
      <c r="AN1448" s="5">
        <v>9.6999999999999993</v>
      </c>
      <c r="AO1448" s="5">
        <v>10.8</v>
      </c>
      <c r="AP1448" s="5">
        <v>0</v>
      </c>
      <c r="AQ1448" s="5">
        <v>0</v>
      </c>
      <c r="AR1448" s="5">
        <v>1031.4000000000001</v>
      </c>
      <c r="AS1448" s="5">
        <v>0</v>
      </c>
      <c r="AT1448" s="5">
        <v>0</v>
      </c>
      <c r="AU1448" s="5">
        <v>0</v>
      </c>
      <c r="AV1448" s="5">
        <v>2.9</v>
      </c>
      <c r="AW1448" s="5">
        <v>3.4</v>
      </c>
      <c r="AX1448">
        <v>232</v>
      </c>
      <c r="AY1448">
        <v>1088</v>
      </c>
      <c r="AZ1448">
        <v>11.1</v>
      </c>
      <c r="BA1448">
        <v>11.2</v>
      </c>
      <c r="BB1448" s="55">
        <v>0.99930555555609502</v>
      </c>
    </row>
    <row r="1449" spans="2:54" x14ac:dyDescent="0.25">
      <c r="B1449" s="5">
        <v>8.1</v>
      </c>
      <c r="C1449" s="5">
        <v>91</v>
      </c>
      <c r="D1449" s="5">
        <v>6.8</v>
      </c>
      <c r="E1449" s="5">
        <v>8.1</v>
      </c>
      <c r="F1449" s="5">
        <v>4.3</v>
      </c>
      <c r="G1449" s="5">
        <v>8.6</v>
      </c>
      <c r="H1449" s="5">
        <v>1029.5999999999999</v>
      </c>
      <c r="I1449" s="5">
        <v>0</v>
      </c>
      <c r="J1449" s="5">
        <v>0</v>
      </c>
      <c r="K1449" s="5">
        <v>0</v>
      </c>
      <c r="L1449" s="5">
        <v>0</v>
      </c>
      <c r="M1449" s="5">
        <v>3.4</v>
      </c>
      <c r="N1449">
        <v>232</v>
      </c>
      <c r="O1449">
        <v>1088</v>
      </c>
      <c r="P1449">
        <v>8.4</v>
      </c>
      <c r="Q1449">
        <v>8.4</v>
      </c>
      <c r="R1449" s="54">
        <v>1</v>
      </c>
      <c r="U1449" s="347"/>
      <c r="Z1449" s="5"/>
      <c r="AA1449"/>
      <c r="AQ1449" s="5"/>
      <c r="AX1449"/>
      <c r="AY1449"/>
      <c r="AZ1449"/>
      <c r="BA1449"/>
      <c r="BB1449" s="55"/>
    </row>
    <row r="1450" spans="2:54" x14ac:dyDescent="0.25">
      <c r="B1450" s="5">
        <v>8.1</v>
      </c>
      <c r="C1450" s="5">
        <v>91</v>
      </c>
      <c r="D1450" s="5">
        <v>6.8</v>
      </c>
      <c r="E1450" s="5">
        <v>6.9</v>
      </c>
      <c r="F1450" s="5">
        <v>7.2</v>
      </c>
      <c r="G1450" s="5">
        <v>7.2</v>
      </c>
      <c r="H1450" s="5">
        <v>1029.7</v>
      </c>
      <c r="I1450" s="5">
        <v>0</v>
      </c>
      <c r="J1450" s="5">
        <v>0</v>
      </c>
      <c r="K1450" s="5">
        <v>0</v>
      </c>
      <c r="L1450" s="5">
        <v>0</v>
      </c>
      <c r="M1450" s="5">
        <v>3.4</v>
      </c>
      <c r="N1450">
        <v>232</v>
      </c>
      <c r="O1450">
        <v>1088</v>
      </c>
      <c r="P1450">
        <v>8.4</v>
      </c>
      <c r="Q1450">
        <v>8.4</v>
      </c>
      <c r="R1450" s="54">
        <v>1.0006944444444399</v>
      </c>
      <c r="V1450" s="311">
        <f>SUM(V9:V1448)</f>
        <v>0</v>
      </c>
      <c r="W1450">
        <f>SUM(W9:W1448)</f>
        <v>0</v>
      </c>
      <c r="AQ1450" s="5"/>
      <c r="AX1450"/>
      <c r="AY1450"/>
      <c r="AZ1450"/>
      <c r="BA1450"/>
      <c r="BB1450" s="54"/>
    </row>
    <row r="1451" spans="2:54" x14ac:dyDescent="0.25">
      <c r="B1451" s="5">
        <v>8.1</v>
      </c>
      <c r="C1451" s="5">
        <v>91</v>
      </c>
      <c r="D1451" s="5">
        <v>6.8</v>
      </c>
      <c r="E1451" s="5">
        <v>8.1</v>
      </c>
      <c r="F1451" s="5">
        <v>4</v>
      </c>
      <c r="G1451" s="5">
        <v>4.7</v>
      </c>
      <c r="H1451" s="5">
        <v>1029.5999999999999</v>
      </c>
      <c r="I1451" s="5">
        <v>0</v>
      </c>
      <c r="J1451" s="5">
        <v>0</v>
      </c>
      <c r="K1451" s="5">
        <v>0</v>
      </c>
      <c r="L1451" s="5">
        <v>0</v>
      </c>
      <c r="M1451" s="5">
        <v>3.4</v>
      </c>
      <c r="N1451">
        <v>232</v>
      </c>
      <c r="O1451">
        <v>1088</v>
      </c>
      <c r="P1451">
        <v>8.4</v>
      </c>
      <c r="Q1451">
        <v>8.4</v>
      </c>
      <c r="R1451" s="54">
        <v>1.00138888888889</v>
      </c>
    </row>
    <row r="1452" spans="2:54" x14ac:dyDescent="0.25">
      <c r="B1452" s="5">
        <v>8.1</v>
      </c>
      <c r="C1452" s="5">
        <v>91</v>
      </c>
      <c r="D1452" s="5">
        <v>6.8</v>
      </c>
      <c r="E1452" s="5">
        <v>7.6</v>
      </c>
      <c r="F1452" s="5">
        <v>5</v>
      </c>
      <c r="G1452" s="5">
        <v>5</v>
      </c>
      <c r="H1452" s="5">
        <v>1029.8</v>
      </c>
      <c r="I1452" s="5">
        <v>0</v>
      </c>
      <c r="J1452" s="5">
        <v>0</v>
      </c>
      <c r="K1452" s="5">
        <v>0</v>
      </c>
      <c r="L1452" s="5">
        <v>0</v>
      </c>
      <c r="M1452" s="5">
        <v>3.4</v>
      </c>
      <c r="N1452">
        <v>232</v>
      </c>
      <c r="O1452">
        <v>1088</v>
      </c>
      <c r="P1452">
        <v>8.4</v>
      </c>
      <c r="Q1452">
        <v>8.4</v>
      </c>
      <c r="R1452" s="54">
        <v>1.0020833333333301</v>
      </c>
    </row>
    <row r="1453" spans="2:54" x14ac:dyDescent="0.25">
      <c r="B1453" s="5">
        <v>8</v>
      </c>
      <c r="C1453" s="5">
        <v>91</v>
      </c>
      <c r="D1453" s="5">
        <v>6.7</v>
      </c>
      <c r="E1453" s="5">
        <v>7.2</v>
      </c>
      <c r="F1453" s="5">
        <v>5.8</v>
      </c>
      <c r="G1453" s="5">
        <v>6.8</v>
      </c>
      <c r="H1453" s="5">
        <v>1029.8</v>
      </c>
      <c r="I1453" s="5">
        <v>0</v>
      </c>
      <c r="J1453" s="5">
        <v>0</v>
      </c>
      <c r="K1453" s="5">
        <v>0</v>
      </c>
      <c r="L1453" s="5">
        <v>0</v>
      </c>
      <c r="M1453" s="5">
        <v>3.4</v>
      </c>
      <c r="N1453">
        <v>232</v>
      </c>
      <c r="O1453">
        <v>1088</v>
      </c>
      <c r="P1453">
        <v>8.4</v>
      </c>
      <c r="Q1453">
        <v>8.4</v>
      </c>
      <c r="R1453" s="54">
        <v>1.00277777777778</v>
      </c>
    </row>
    <row r="1454" spans="2:54" x14ac:dyDescent="0.25">
      <c r="B1454" s="5">
        <v>8</v>
      </c>
      <c r="C1454" s="5">
        <v>91</v>
      </c>
      <c r="D1454" s="5">
        <v>6.7</v>
      </c>
      <c r="E1454" s="5">
        <v>6.9</v>
      </c>
      <c r="F1454" s="5">
        <v>6.8</v>
      </c>
      <c r="G1454" s="5">
        <v>13.3</v>
      </c>
      <c r="H1454" s="5">
        <v>1029.5999999999999</v>
      </c>
      <c r="I1454" s="5">
        <v>0</v>
      </c>
      <c r="J1454" s="5">
        <v>0</v>
      </c>
      <c r="K1454" s="5">
        <v>0</v>
      </c>
      <c r="L1454" s="5">
        <v>0</v>
      </c>
      <c r="M1454" s="5">
        <v>3.4</v>
      </c>
      <c r="N1454">
        <v>232</v>
      </c>
      <c r="O1454">
        <v>1088</v>
      </c>
      <c r="P1454">
        <v>8.3000000000000007</v>
      </c>
      <c r="Q1454">
        <v>8.4</v>
      </c>
      <c r="R1454" s="54">
        <v>1.0034722222222201</v>
      </c>
    </row>
    <row r="1455" spans="2:54" x14ac:dyDescent="0.25">
      <c r="B1455" s="5">
        <v>8</v>
      </c>
      <c r="C1455" s="5">
        <v>91</v>
      </c>
      <c r="D1455" s="5">
        <v>6.7</v>
      </c>
      <c r="E1455" s="5">
        <v>7.2</v>
      </c>
      <c r="F1455" s="5">
        <v>6.1</v>
      </c>
      <c r="G1455" s="5">
        <v>10.1</v>
      </c>
      <c r="H1455" s="5">
        <v>1029.5999999999999</v>
      </c>
      <c r="I1455" s="5">
        <v>0</v>
      </c>
      <c r="J1455" s="5">
        <v>0</v>
      </c>
      <c r="K1455" s="5">
        <v>0</v>
      </c>
      <c r="L1455" s="5">
        <v>0</v>
      </c>
      <c r="M1455" s="5">
        <v>3.4</v>
      </c>
      <c r="N1455">
        <v>232</v>
      </c>
      <c r="O1455">
        <v>1088</v>
      </c>
      <c r="P1455">
        <v>8.4</v>
      </c>
      <c r="Q1455">
        <v>8.4</v>
      </c>
      <c r="R1455" s="54">
        <v>1.00416666666667</v>
      </c>
    </row>
    <row r="1456" spans="2:54" x14ac:dyDescent="0.25">
      <c r="B1456" s="5">
        <v>8</v>
      </c>
      <c r="C1456" s="5">
        <v>91</v>
      </c>
      <c r="D1456" s="5">
        <v>6.7</v>
      </c>
      <c r="E1456" s="5">
        <v>6.9</v>
      </c>
      <c r="F1456" s="5">
        <v>6.8</v>
      </c>
      <c r="G1456" s="5">
        <v>9.6999999999999993</v>
      </c>
      <c r="H1456" s="5">
        <v>1029.7</v>
      </c>
      <c r="I1456" s="5">
        <v>0</v>
      </c>
      <c r="J1456" s="5">
        <v>0</v>
      </c>
      <c r="K1456" s="5">
        <v>0</v>
      </c>
      <c r="L1456" s="5">
        <v>0</v>
      </c>
      <c r="M1456" s="5">
        <v>3.4</v>
      </c>
      <c r="N1456">
        <v>232</v>
      </c>
      <c r="O1456">
        <v>1088</v>
      </c>
      <c r="P1456">
        <v>8.3000000000000007</v>
      </c>
      <c r="Q1456">
        <v>8.4</v>
      </c>
      <c r="R1456" s="54">
        <v>1.0048611111111101</v>
      </c>
    </row>
    <row r="1457" spans="2:18" x14ac:dyDescent="0.25">
      <c r="B1457" s="5">
        <v>8</v>
      </c>
      <c r="C1457" s="5">
        <v>91</v>
      </c>
      <c r="D1457" s="5">
        <v>6.7</v>
      </c>
      <c r="E1457" s="5">
        <v>6.9</v>
      </c>
      <c r="F1457" s="5">
        <v>6.8</v>
      </c>
      <c r="G1457" s="5">
        <v>7.6</v>
      </c>
      <c r="H1457" s="5">
        <v>1029.5999999999999</v>
      </c>
      <c r="I1457" s="5">
        <v>0</v>
      </c>
      <c r="J1457" s="5">
        <v>0</v>
      </c>
      <c r="K1457" s="5">
        <v>0</v>
      </c>
      <c r="L1457" s="5">
        <v>0</v>
      </c>
      <c r="M1457" s="5">
        <v>3.4</v>
      </c>
      <c r="N1457">
        <v>232</v>
      </c>
      <c r="O1457">
        <v>1088</v>
      </c>
      <c r="P1457">
        <v>8.3000000000000007</v>
      </c>
      <c r="Q1457">
        <v>8.4</v>
      </c>
      <c r="R1457" s="54">
        <v>1.00555555555556</v>
      </c>
    </row>
    <row r="1458" spans="2:18" x14ac:dyDescent="0.25">
      <c r="B1458" s="5">
        <v>8</v>
      </c>
      <c r="C1458" s="5">
        <v>91</v>
      </c>
      <c r="D1458" s="5">
        <v>6.7</v>
      </c>
      <c r="E1458" s="5">
        <v>7.2</v>
      </c>
      <c r="F1458" s="5">
        <v>6.1</v>
      </c>
      <c r="G1458" s="5">
        <v>9.6999999999999993</v>
      </c>
      <c r="H1458" s="5">
        <v>1029.7</v>
      </c>
      <c r="I1458" s="5">
        <v>0</v>
      </c>
      <c r="J1458" s="5">
        <v>0</v>
      </c>
      <c r="K1458" s="5">
        <v>0</v>
      </c>
      <c r="L1458" s="5">
        <v>0</v>
      </c>
      <c r="M1458" s="5">
        <v>3.4</v>
      </c>
      <c r="N1458">
        <v>232</v>
      </c>
      <c r="O1458">
        <v>1088</v>
      </c>
      <c r="P1458">
        <v>8.3000000000000007</v>
      </c>
      <c r="Q1458">
        <v>8.4</v>
      </c>
      <c r="R1458" s="54">
        <v>1.0062500000000001</v>
      </c>
    </row>
    <row r="1459" spans="2:18" x14ac:dyDescent="0.25">
      <c r="B1459" s="5">
        <v>8</v>
      </c>
      <c r="C1459" s="5">
        <v>91</v>
      </c>
      <c r="D1459" s="5">
        <v>6.7</v>
      </c>
      <c r="E1459" s="5">
        <v>6.8</v>
      </c>
      <c r="F1459" s="5">
        <v>7.2</v>
      </c>
      <c r="G1459" s="5">
        <v>8.3000000000000007</v>
      </c>
      <c r="H1459" s="5">
        <v>1029.7</v>
      </c>
      <c r="I1459" s="5">
        <v>0</v>
      </c>
      <c r="J1459" s="5">
        <v>0</v>
      </c>
      <c r="K1459" s="5">
        <v>0</v>
      </c>
      <c r="L1459" s="5">
        <v>0</v>
      </c>
      <c r="M1459" s="5">
        <v>3.4</v>
      </c>
      <c r="N1459">
        <v>232</v>
      </c>
      <c r="O1459">
        <v>1088</v>
      </c>
      <c r="P1459">
        <v>8.3000000000000007</v>
      </c>
      <c r="Q1459">
        <v>8.4</v>
      </c>
      <c r="R1459" s="54">
        <v>1.00694444444444</v>
      </c>
    </row>
    <row r="1460" spans="2:18" x14ac:dyDescent="0.25">
      <c r="B1460" s="5">
        <v>8</v>
      </c>
      <c r="C1460" s="5">
        <v>91</v>
      </c>
      <c r="D1460" s="5">
        <v>6.7</v>
      </c>
      <c r="E1460" s="5">
        <v>6.4</v>
      </c>
      <c r="F1460" s="5">
        <v>9.4</v>
      </c>
      <c r="G1460" s="5">
        <v>9.4</v>
      </c>
      <c r="H1460" s="5">
        <v>1029.5</v>
      </c>
      <c r="I1460" s="5">
        <v>0</v>
      </c>
      <c r="J1460" s="5">
        <v>0</v>
      </c>
      <c r="K1460" s="5">
        <v>0</v>
      </c>
      <c r="L1460" s="5">
        <v>0</v>
      </c>
      <c r="M1460" s="5">
        <v>3.4</v>
      </c>
      <c r="N1460">
        <v>232</v>
      </c>
      <c r="O1460">
        <v>1088</v>
      </c>
      <c r="P1460">
        <v>8.3000000000000007</v>
      </c>
      <c r="Q1460">
        <v>8.4</v>
      </c>
      <c r="R1460" s="54">
        <v>1.0076388888888901</v>
      </c>
    </row>
    <row r="1461" spans="2:18" x14ac:dyDescent="0.25">
      <c r="B1461" s="5">
        <v>8</v>
      </c>
      <c r="C1461" s="5">
        <v>91</v>
      </c>
      <c r="D1461" s="5">
        <v>6.7</v>
      </c>
      <c r="E1461" s="5">
        <v>6.5</v>
      </c>
      <c r="F1461" s="5">
        <v>8.6</v>
      </c>
      <c r="G1461" s="5">
        <v>10.8</v>
      </c>
      <c r="H1461" s="5">
        <v>1029.7</v>
      </c>
      <c r="I1461" s="5">
        <v>0</v>
      </c>
      <c r="J1461" s="5">
        <v>0</v>
      </c>
      <c r="K1461" s="5">
        <v>0</v>
      </c>
      <c r="L1461" s="5">
        <v>0</v>
      </c>
      <c r="M1461" s="5">
        <v>3.4</v>
      </c>
      <c r="N1461">
        <v>232</v>
      </c>
      <c r="O1461">
        <v>1088</v>
      </c>
      <c r="P1461">
        <v>8.3000000000000007</v>
      </c>
      <c r="Q1461">
        <v>8.3000000000000007</v>
      </c>
      <c r="R1461" s="54">
        <v>1.00833333333333</v>
      </c>
    </row>
    <row r="1462" spans="2:18" x14ac:dyDescent="0.25">
      <c r="B1462" s="5">
        <v>8</v>
      </c>
      <c r="C1462" s="5">
        <v>91</v>
      </c>
      <c r="D1462" s="5">
        <v>6.7</v>
      </c>
      <c r="E1462" s="5">
        <v>7</v>
      </c>
      <c r="F1462" s="5">
        <v>6.5</v>
      </c>
      <c r="G1462" s="5">
        <v>7.6</v>
      </c>
      <c r="H1462" s="5">
        <v>1029.7</v>
      </c>
      <c r="I1462" s="5">
        <v>0</v>
      </c>
      <c r="J1462" s="5">
        <v>0</v>
      </c>
      <c r="K1462" s="5">
        <v>0</v>
      </c>
      <c r="L1462" s="5">
        <v>0</v>
      </c>
      <c r="M1462" s="5">
        <v>3.4</v>
      </c>
      <c r="N1462">
        <v>232</v>
      </c>
      <c r="O1462">
        <v>1088</v>
      </c>
      <c r="P1462">
        <v>8.3000000000000007</v>
      </c>
      <c r="Q1462">
        <v>8.4</v>
      </c>
      <c r="R1462" s="54">
        <v>1.0090277777777801</v>
      </c>
    </row>
    <row r="1463" spans="2:18" x14ac:dyDescent="0.25">
      <c r="B1463" s="5">
        <v>7.9</v>
      </c>
      <c r="C1463" s="5">
        <v>91</v>
      </c>
      <c r="D1463" s="5">
        <v>6.6</v>
      </c>
      <c r="E1463" s="5">
        <v>7.9</v>
      </c>
      <c r="F1463" s="5">
        <v>4</v>
      </c>
      <c r="G1463" s="5">
        <v>5</v>
      </c>
      <c r="H1463" s="5">
        <v>1029.7</v>
      </c>
      <c r="I1463" s="5">
        <v>0</v>
      </c>
      <c r="J1463" s="5">
        <v>0</v>
      </c>
      <c r="K1463" s="5">
        <v>0</v>
      </c>
      <c r="L1463" s="5">
        <v>0</v>
      </c>
      <c r="M1463" s="5">
        <v>3.4</v>
      </c>
      <c r="N1463">
        <v>232</v>
      </c>
      <c r="O1463">
        <v>1088</v>
      </c>
      <c r="P1463">
        <v>8.3000000000000007</v>
      </c>
      <c r="Q1463">
        <v>8.3000000000000007</v>
      </c>
      <c r="R1463" s="54">
        <v>1.00972222222222</v>
      </c>
    </row>
    <row r="1464" spans="2:18" x14ac:dyDescent="0.25">
      <c r="B1464" s="5">
        <v>7.9</v>
      </c>
      <c r="C1464" s="5">
        <v>91</v>
      </c>
      <c r="D1464" s="5">
        <v>6.6</v>
      </c>
      <c r="E1464" s="5">
        <v>7</v>
      </c>
      <c r="F1464" s="5">
        <v>6.1</v>
      </c>
      <c r="G1464" s="5">
        <v>7.2</v>
      </c>
      <c r="H1464" s="5">
        <v>1029.7</v>
      </c>
      <c r="I1464" s="5">
        <v>0</v>
      </c>
      <c r="J1464" s="5">
        <v>0</v>
      </c>
      <c r="K1464" s="5">
        <v>0</v>
      </c>
      <c r="L1464" s="5">
        <v>0</v>
      </c>
      <c r="M1464" s="5">
        <v>3.4</v>
      </c>
      <c r="N1464">
        <v>232</v>
      </c>
      <c r="O1464">
        <v>1088</v>
      </c>
      <c r="P1464">
        <v>8.3000000000000007</v>
      </c>
      <c r="Q1464">
        <v>8.3000000000000007</v>
      </c>
      <c r="R1464" s="54">
        <v>1.0104166666666701</v>
      </c>
    </row>
    <row r="1465" spans="2:18" x14ac:dyDescent="0.25">
      <c r="B1465" s="5">
        <v>7.9</v>
      </c>
      <c r="C1465" s="5">
        <v>91</v>
      </c>
      <c r="D1465" s="5">
        <v>6.6</v>
      </c>
      <c r="E1465" s="5">
        <v>7.9</v>
      </c>
      <c r="F1465" s="5">
        <v>4</v>
      </c>
      <c r="G1465" s="5">
        <v>7.6</v>
      </c>
      <c r="H1465" s="5">
        <v>1029.7</v>
      </c>
      <c r="I1465" s="5">
        <v>0</v>
      </c>
      <c r="J1465" s="5">
        <v>0</v>
      </c>
      <c r="K1465" s="5">
        <v>0</v>
      </c>
      <c r="L1465" s="5">
        <v>0</v>
      </c>
      <c r="M1465" s="5">
        <v>3.4</v>
      </c>
      <c r="N1465">
        <v>232</v>
      </c>
      <c r="O1465">
        <v>1088</v>
      </c>
      <c r="P1465">
        <v>8.3000000000000007</v>
      </c>
      <c r="Q1465">
        <v>8.3000000000000007</v>
      </c>
      <c r="R1465" s="54">
        <v>1.01111111111111</v>
      </c>
    </row>
    <row r="1466" spans="2:18" x14ac:dyDescent="0.25">
      <c r="B1466" s="5">
        <v>7.9</v>
      </c>
      <c r="C1466" s="5">
        <v>91</v>
      </c>
      <c r="D1466" s="5">
        <v>6.6</v>
      </c>
      <c r="E1466" s="5">
        <v>7.4</v>
      </c>
      <c r="F1466" s="5">
        <v>5</v>
      </c>
      <c r="G1466" s="5">
        <v>5.8</v>
      </c>
      <c r="H1466" s="5">
        <v>1029.8</v>
      </c>
      <c r="I1466" s="5">
        <v>0</v>
      </c>
      <c r="J1466" s="5">
        <v>0</v>
      </c>
      <c r="K1466" s="5">
        <v>0</v>
      </c>
      <c r="L1466" s="5">
        <v>0</v>
      </c>
      <c r="M1466" s="5">
        <v>3.4</v>
      </c>
      <c r="N1466">
        <v>232</v>
      </c>
      <c r="O1466">
        <v>1088</v>
      </c>
      <c r="P1466">
        <v>8.3000000000000007</v>
      </c>
      <c r="Q1466">
        <v>8.3000000000000007</v>
      </c>
      <c r="R1466" s="54">
        <v>1.0118055555555601</v>
      </c>
    </row>
    <row r="1467" spans="2:18" x14ac:dyDescent="0.25">
      <c r="B1467" s="5">
        <v>7.9</v>
      </c>
      <c r="C1467" s="5">
        <v>91</v>
      </c>
      <c r="D1467" s="5">
        <v>6.6</v>
      </c>
      <c r="E1467" s="5">
        <v>7.1</v>
      </c>
      <c r="F1467" s="5">
        <v>5.8</v>
      </c>
      <c r="G1467" s="5">
        <v>7.6</v>
      </c>
      <c r="H1467" s="5">
        <v>1029.8</v>
      </c>
      <c r="I1467" s="5">
        <v>0</v>
      </c>
      <c r="J1467" s="5">
        <v>0</v>
      </c>
      <c r="K1467" s="5">
        <v>0</v>
      </c>
      <c r="L1467" s="5">
        <v>0</v>
      </c>
      <c r="M1467" s="5">
        <v>3.4</v>
      </c>
      <c r="N1467">
        <v>232</v>
      </c>
      <c r="O1467">
        <v>1088</v>
      </c>
      <c r="P1467">
        <v>8.3000000000000007</v>
      </c>
      <c r="Q1467">
        <v>8.3000000000000007</v>
      </c>
      <c r="R1467" s="54">
        <v>1.0125</v>
      </c>
    </row>
    <row r="1468" spans="2:18" x14ac:dyDescent="0.25">
      <c r="B1468" s="5">
        <v>7.9</v>
      </c>
      <c r="C1468" s="5">
        <v>91</v>
      </c>
      <c r="D1468" s="5">
        <v>6.6</v>
      </c>
      <c r="E1468" s="5">
        <v>6.6</v>
      </c>
      <c r="F1468" s="5">
        <v>7.6</v>
      </c>
      <c r="G1468" s="5">
        <v>7.6</v>
      </c>
      <c r="H1468" s="5">
        <v>1029.8</v>
      </c>
      <c r="I1468" s="5">
        <v>0</v>
      </c>
      <c r="J1468" s="5">
        <v>0</v>
      </c>
      <c r="K1468" s="5">
        <v>0</v>
      </c>
      <c r="L1468" s="5">
        <v>0</v>
      </c>
      <c r="M1468" s="5">
        <v>3.4</v>
      </c>
      <c r="N1468">
        <v>232</v>
      </c>
      <c r="O1468">
        <v>1088</v>
      </c>
      <c r="P1468">
        <v>8.3000000000000007</v>
      </c>
      <c r="Q1468">
        <v>8.3000000000000007</v>
      </c>
      <c r="R1468" s="54">
        <v>1.0131944444444401</v>
      </c>
    </row>
    <row r="1469" spans="2:18" x14ac:dyDescent="0.25">
      <c r="B1469" s="5">
        <v>7.9</v>
      </c>
      <c r="C1469" s="5">
        <v>91</v>
      </c>
      <c r="D1469" s="5">
        <v>6.6</v>
      </c>
      <c r="E1469" s="5">
        <v>6.7</v>
      </c>
      <c r="F1469" s="5">
        <v>7.2</v>
      </c>
      <c r="G1469" s="5">
        <v>8.6</v>
      </c>
      <c r="H1469" s="5">
        <v>1029.7</v>
      </c>
      <c r="I1469" s="5">
        <v>0</v>
      </c>
      <c r="J1469" s="5">
        <v>0</v>
      </c>
      <c r="K1469" s="5">
        <v>0</v>
      </c>
      <c r="L1469" s="5">
        <v>0</v>
      </c>
      <c r="M1469" s="5">
        <v>3.4</v>
      </c>
      <c r="N1469">
        <v>232</v>
      </c>
      <c r="O1469">
        <v>1088</v>
      </c>
      <c r="P1469">
        <v>8.3000000000000007</v>
      </c>
      <c r="Q1469">
        <v>8.3000000000000007</v>
      </c>
      <c r="R1469" s="54">
        <v>1.0138888888888899</v>
      </c>
    </row>
    <row r="1470" spans="2:18" x14ac:dyDescent="0.25">
      <c r="B1470" s="5">
        <v>7.9</v>
      </c>
      <c r="C1470" s="5">
        <v>91</v>
      </c>
      <c r="D1470" s="5">
        <v>6.6</v>
      </c>
      <c r="E1470" s="5">
        <v>6.5</v>
      </c>
      <c r="F1470" s="5">
        <v>8.3000000000000007</v>
      </c>
      <c r="G1470" s="5">
        <v>9.4</v>
      </c>
      <c r="H1470" s="5">
        <v>1029.7</v>
      </c>
      <c r="I1470" s="5">
        <v>0</v>
      </c>
      <c r="J1470" s="5">
        <v>0</v>
      </c>
      <c r="K1470" s="5">
        <v>0</v>
      </c>
      <c r="L1470" s="5">
        <v>0</v>
      </c>
      <c r="M1470" s="5">
        <v>3.4</v>
      </c>
      <c r="N1470">
        <v>232</v>
      </c>
      <c r="O1470">
        <v>1088</v>
      </c>
      <c r="P1470">
        <v>8.3000000000000007</v>
      </c>
      <c r="Q1470">
        <v>8.3000000000000007</v>
      </c>
      <c r="R1470" s="54">
        <v>1.0145833333333301</v>
      </c>
    </row>
    <row r="1471" spans="2:18" x14ac:dyDescent="0.25">
      <c r="B1471" s="5">
        <v>7.9</v>
      </c>
      <c r="C1471" s="5">
        <v>91</v>
      </c>
      <c r="D1471" s="5">
        <v>6.6</v>
      </c>
      <c r="E1471" s="5">
        <v>7</v>
      </c>
      <c r="F1471" s="5">
        <v>6.1</v>
      </c>
      <c r="G1471" s="5">
        <v>8.6</v>
      </c>
      <c r="H1471" s="5">
        <v>1029.5999999999999</v>
      </c>
      <c r="I1471" s="5">
        <v>0</v>
      </c>
      <c r="J1471" s="5">
        <v>0</v>
      </c>
      <c r="K1471" s="5">
        <v>0</v>
      </c>
      <c r="L1471" s="5">
        <v>0</v>
      </c>
      <c r="M1471" s="5">
        <v>3.4</v>
      </c>
      <c r="N1471">
        <v>232</v>
      </c>
      <c r="O1471">
        <v>1088</v>
      </c>
      <c r="P1471">
        <v>8.1999999999999993</v>
      </c>
      <c r="Q1471">
        <v>8.3000000000000007</v>
      </c>
      <c r="R1471" s="54">
        <v>1.0152777777777799</v>
      </c>
    </row>
    <row r="1472" spans="2:18" x14ac:dyDescent="0.25">
      <c r="B1472" s="5">
        <v>7.9</v>
      </c>
      <c r="C1472" s="5">
        <v>91</v>
      </c>
      <c r="D1472" s="5">
        <v>6.6</v>
      </c>
      <c r="E1472" s="5">
        <v>7.4</v>
      </c>
      <c r="F1472" s="5">
        <v>5</v>
      </c>
      <c r="G1472" s="5">
        <v>7.9</v>
      </c>
      <c r="H1472" s="5">
        <v>1029.8</v>
      </c>
      <c r="I1472" s="5">
        <v>0</v>
      </c>
      <c r="J1472" s="5">
        <v>0</v>
      </c>
      <c r="K1472" s="5">
        <v>0</v>
      </c>
      <c r="L1472" s="5">
        <v>0</v>
      </c>
      <c r="M1472" s="5">
        <v>3.4</v>
      </c>
      <c r="N1472">
        <v>232</v>
      </c>
      <c r="O1472">
        <v>1088</v>
      </c>
      <c r="P1472">
        <v>8.3000000000000007</v>
      </c>
      <c r="Q1472">
        <v>8.3000000000000007</v>
      </c>
      <c r="R1472" s="54">
        <v>1.0159722222222201</v>
      </c>
    </row>
    <row r="1473" spans="2:18" x14ac:dyDescent="0.25">
      <c r="B1473" s="5">
        <v>7.9</v>
      </c>
      <c r="C1473" s="5">
        <v>91</v>
      </c>
      <c r="D1473" s="5">
        <v>6.6</v>
      </c>
      <c r="E1473" s="5">
        <v>6.5</v>
      </c>
      <c r="F1473" s="5">
        <v>8.3000000000000007</v>
      </c>
      <c r="G1473" s="5">
        <v>11.5</v>
      </c>
      <c r="H1473" s="5">
        <v>1029.5999999999999</v>
      </c>
      <c r="I1473" s="5">
        <v>0</v>
      </c>
      <c r="J1473" s="5">
        <v>0</v>
      </c>
      <c r="K1473" s="5">
        <v>0</v>
      </c>
      <c r="L1473" s="5">
        <v>0</v>
      </c>
      <c r="M1473" s="5">
        <v>3.4</v>
      </c>
      <c r="N1473">
        <v>232</v>
      </c>
      <c r="O1473">
        <v>1088</v>
      </c>
      <c r="P1473">
        <v>8.1999999999999993</v>
      </c>
      <c r="Q1473">
        <v>8.3000000000000007</v>
      </c>
      <c r="R1473" s="54">
        <v>1.0166666666666699</v>
      </c>
    </row>
    <row r="1474" spans="2:18" x14ac:dyDescent="0.25">
      <c r="B1474" s="5">
        <v>7.9</v>
      </c>
      <c r="C1474" s="5">
        <v>90</v>
      </c>
      <c r="D1474" s="5">
        <v>6.4</v>
      </c>
      <c r="E1474" s="5">
        <v>6</v>
      </c>
      <c r="F1474" s="5">
        <v>10.4</v>
      </c>
      <c r="G1474" s="5">
        <v>13</v>
      </c>
      <c r="H1474" s="5">
        <v>1029.8</v>
      </c>
      <c r="I1474" s="5">
        <v>0</v>
      </c>
      <c r="J1474" s="5">
        <v>0</v>
      </c>
      <c r="K1474" s="5">
        <v>0</v>
      </c>
      <c r="L1474" s="5">
        <v>0</v>
      </c>
      <c r="M1474" s="5">
        <v>3.4</v>
      </c>
      <c r="N1474">
        <v>232</v>
      </c>
      <c r="O1474">
        <v>1088</v>
      </c>
      <c r="P1474">
        <v>8.1999999999999993</v>
      </c>
      <c r="Q1474">
        <v>8.3000000000000007</v>
      </c>
      <c r="R1474" s="54">
        <v>1.0173611111111101</v>
      </c>
    </row>
    <row r="1475" spans="2:18" x14ac:dyDescent="0.25">
      <c r="B1475" s="5">
        <v>7.9</v>
      </c>
      <c r="C1475" s="5">
        <v>90</v>
      </c>
      <c r="D1475" s="5">
        <v>6.4</v>
      </c>
      <c r="E1475" s="5">
        <v>6.6</v>
      </c>
      <c r="F1475" s="5">
        <v>7.6</v>
      </c>
      <c r="G1475" s="5">
        <v>8.6</v>
      </c>
      <c r="H1475" s="5">
        <v>1029.7</v>
      </c>
      <c r="I1475" s="5">
        <v>0</v>
      </c>
      <c r="J1475" s="5">
        <v>0</v>
      </c>
      <c r="K1475" s="5">
        <v>0</v>
      </c>
      <c r="L1475" s="5">
        <v>0</v>
      </c>
      <c r="M1475" s="5">
        <v>3.4</v>
      </c>
      <c r="N1475">
        <v>232</v>
      </c>
      <c r="O1475">
        <v>1088</v>
      </c>
      <c r="P1475">
        <v>8.1999999999999993</v>
      </c>
      <c r="Q1475">
        <v>8.3000000000000007</v>
      </c>
      <c r="R1475" s="54">
        <v>1.0180555555555599</v>
      </c>
    </row>
    <row r="1476" spans="2:18" x14ac:dyDescent="0.25">
      <c r="B1476" s="5">
        <v>7.9</v>
      </c>
      <c r="C1476" s="5">
        <v>90</v>
      </c>
      <c r="D1476" s="5">
        <v>6.4</v>
      </c>
      <c r="E1476" s="5">
        <v>6.4</v>
      </c>
      <c r="F1476" s="5">
        <v>9</v>
      </c>
      <c r="G1476" s="5">
        <v>9.6999999999999993</v>
      </c>
      <c r="H1476" s="5">
        <v>1030</v>
      </c>
      <c r="I1476" s="5">
        <v>0</v>
      </c>
      <c r="J1476" s="5">
        <v>0</v>
      </c>
      <c r="K1476" s="5">
        <v>0</v>
      </c>
      <c r="L1476" s="5">
        <v>0</v>
      </c>
      <c r="M1476" s="5">
        <v>3.4</v>
      </c>
      <c r="N1476">
        <v>232</v>
      </c>
      <c r="O1476">
        <v>1088</v>
      </c>
      <c r="P1476">
        <v>8.1999999999999993</v>
      </c>
      <c r="Q1476">
        <v>8.3000000000000007</v>
      </c>
      <c r="R1476" s="54">
        <v>1.01875</v>
      </c>
    </row>
    <row r="1477" spans="2:18" x14ac:dyDescent="0.25">
      <c r="B1477" s="5">
        <v>7.9</v>
      </c>
      <c r="C1477" s="5">
        <v>90</v>
      </c>
      <c r="D1477" s="5">
        <v>6.4</v>
      </c>
      <c r="E1477" s="5">
        <v>6.4</v>
      </c>
      <c r="F1477" s="5">
        <v>8.6</v>
      </c>
      <c r="G1477" s="5">
        <v>9</v>
      </c>
      <c r="H1477" s="5">
        <v>1029.8</v>
      </c>
      <c r="I1477" s="5">
        <v>0</v>
      </c>
      <c r="J1477" s="5">
        <v>0</v>
      </c>
      <c r="K1477" s="5">
        <v>0</v>
      </c>
      <c r="L1477" s="5">
        <v>0</v>
      </c>
      <c r="M1477" s="5">
        <v>3.4</v>
      </c>
      <c r="N1477">
        <v>232</v>
      </c>
      <c r="O1477">
        <v>1088</v>
      </c>
      <c r="P1477">
        <v>8.1999999999999993</v>
      </c>
      <c r="Q1477">
        <v>8.3000000000000007</v>
      </c>
      <c r="R1477" s="54">
        <v>1.0194444444444399</v>
      </c>
    </row>
    <row r="1478" spans="2:18" x14ac:dyDescent="0.25">
      <c r="B1478" s="5">
        <v>7.8</v>
      </c>
      <c r="C1478" s="5">
        <v>90</v>
      </c>
      <c r="D1478" s="5">
        <v>6.3</v>
      </c>
      <c r="E1478" s="5">
        <v>6.2</v>
      </c>
      <c r="F1478" s="5">
        <v>9</v>
      </c>
      <c r="G1478" s="5">
        <v>10.1</v>
      </c>
      <c r="H1478" s="5">
        <v>1029.9000000000001</v>
      </c>
      <c r="I1478" s="5">
        <v>0</v>
      </c>
      <c r="J1478" s="5">
        <v>0</v>
      </c>
      <c r="K1478" s="5">
        <v>0</v>
      </c>
      <c r="L1478" s="5">
        <v>0</v>
      </c>
      <c r="M1478" s="5">
        <v>3.4</v>
      </c>
      <c r="N1478">
        <v>232</v>
      </c>
      <c r="O1478">
        <v>1088</v>
      </c>
      <c r="P1478">
        <v>8.1999999999999993</v>
      </c>
      <c r="Q1478">
        <v>8.1999999999999993</v>
      </c>
      <c r="R1478" s="54">
        <v>1.02013888888889</v>
      </c>
    </row>
    <row r="1479" spans="2:18" x14ac:dyDescent="0.25">
      <c r="B1479" s="5">
        <v>7.9</v>
      </c>
      <c r="C1479" s="5">
        <v>90</v>
      </c>
      <c r="D1479" s="5">
        <v>6.4</v>
      </c>
      <c r="E1479" s="5">
        <v>6.4</v>
      </c>
      <c r="F1479" s="5">
        <v>9</v>
      </c>
      <c r="G1479" s="5">
        <v>9.4</v>
      </c>
      <c r="H1479" s="5">
        <v>1029.9000000000001</v>
      </c>
      <c r="I1479" s="5">
        <v>0</v>
      </c>
      <c r="J1479" s="5">
        <v>0</v>
      </c>
      <c r="K1479" s="5">
        <v>0</v>
      </c>
      <c r="L1479" s="5">
        <v>0</v>
      </c>
      <c r="M1479" s="5">
        <v>3.4</v>
      </c>
      <c r="N1479">
        <v>232</v>
      </c>
      <c r="O1479">
        <v>1088</v>
      </c>
      <c r="P1479">
        <v>8.1999999999999993</v>
      </c>
      <c r="Q1479">
        <v>8.3000000000000007</v>
      </c>
      <c r="R1479" s="54">
        <v>1.0208333333333299</v>
      </c>
    </row>
    <row r="1480" spans="2:18" x14ac:dyDescent="0.25">
      <c r="B1480" s="5">
        <v>7.9</v>
      </c>
      <c r="C1480" s="5">
        <v>90</v>
      </c>
      <c r="D1480" s="5">
        <v>6.4</v>
      </c>
      <c r="E1480" s="5">
        <v>7.4</v>
      </c>
      <c r="F1480" s="5">
        <v>5</v>
      </c>
      <c r="G1480" s="5">
        <v>10.4</v>
      </c>
      <c r="H1480" s="5">
        <v>1029.7</v>
      </c>
      <c r="I1480" s="5">
        <v>0</v>
      </c>
      <c r="J1480" s="5">
        <v>0</v>
      </c>
      <c r="K1480" s="5">
        <v>0</v>
      </c>
      <c r="L1480" s="5">
        <v>0</v>
      </c>
      <c r="M1480" s="5">
        <v>3.4</v>
      </c>
      <c r="N1480">
        <v>232</v>
      </c>
      <c r="O1480">
        <v>1088</v>
      </c>
      <c r="P1480">
        <v>8.1999999999999993</v>
      </c>
      <c r="Q1480">
        <v>8.1999999999999993</v>
      </c>
      <c r="R1480" s="54">
        <v>1.02152777777778</v>
      </c>
    </row>
    <row r="1481" spans="2:18" x14ac:dyDescent="0.25">
      <c r="B1481" s="5">
        <v>7.9</v>
      </c>
      <c r="C1481" s="5">
        <v>90</v>
      </c>
      <c r="D1481" s="5">
        <v>6.4</v>
      </c>
      <c r="E1481" s="5">
        <v>6.4</v>
      </c>
      <c r="F1481" s="5">
        <v>9</v>
      </c>
      <c r="G1481" s="5">
        <v>11.2</v>
      </c>
      <c r="H1481" s="5">
        <v>1029.8</v>
      </c>
      <c r="I1481" s="5">
        <v>0</v>
      </c>
      <c r="J1481" s="5">
        <v>0</v>
      </c>
      <c r="K1481" s="5">
        <v>0</v>
      </c>
      <c r="L1481" s="5">
        <v>0</v>
      </c>
      <c r="M1481" s="5">
        <v>3.4</v>
      </c>
      <c r="N1481">
        <v>232</v>
      </c>
      <c r="O1481">
        <v>1088</v>
      </c>
      <c r="P1481">
        <v>8.1999999999999993</v>
      </c>
      <c r="Q1481">
        <v>8.1999999999999993</v>
      </c>
      <c r="R1481" s="54">
        <v>1.0222222222222199</v>
      </c>
    </row>
    <row r="1482" spans="2:18" x14ac:dyDescent="0.25">
      <c r="B1482" s="5">
        <v>7.9</v>
      </c>
      <c r="C1482" s="5">
        <v>90</v>
      </c>
      <c r="D1482" s="5">
        <v>6.4</v>
      </c>
      <c r="E1482" s="5">
        <v>6.8</v>
      </c>
      <c r="F1482" s="5">
        <v>6.8</v>
      </c>
      <c r="G1482" s="5">
        <v>7.9</v>
      </c>
      <c r="H1482" s="5">
        <v>1029.7</v>
      </c>
      <c r="I1482" s="5">
        <v>0</v>
      </c>
      <c r="J1482" s="5">
        <v>0</v>
      </c>
      <c r="K1482" s="5">
        <v>0</v>
      </c>
      <c r="L1482" s="5">
        <v>0</v>
      </c>
      <c r="M1482" s="5">
        <v>3.4</v>
      </c>
      <c r="N1482">
        <v>232</v>
      </c>
      <c r="O1482">
        <v>1088</v>
      </c>
      <c r="P1482">
        <v>8.1999999999999993</v>
      </c>
      <c r="Q1482">
        <v>8.1999999999999993</v>
      </c>
      <c r="R1482" s="54">
        <v>1.02291666666667</v>
      </c>
    </row>
    <row r="1483" spans="2:18" x14ac:dyDescent="0.25">
      <c r="B1483" s="5">
        <v>7.9</v>
      </c>
      <c r="C1483" s="5">
        <v>90</v>
      </c>
      <c r="D1483" s="5">
        <v>6.4</v>
      </c>
      <c r="E1483" s="5">
        <v>7.9</v>
      </c>
      <c r="F1483" s="5">
        <v>4.7</v>
      </c>
      <c r="G1483" s="5">
        <v>8.3000000000000007</v>
      </c>
      <c r="H1483" s="5">
        <v>1029.9000000000001</v>
      </c>
      <c r="I1483" s="5">
        <v>0</v>
      </c>
      <c r="J1483" s="5">
        <v>0</v>
      </c>
      <c r="K1483" s="5">
        <v>0</v>
      </c>
      <c r="L1483" s="5">
        <v>0</v>
      </c>
      <c r="M1483" s="5">
        <v>3.4</v>
      </c>
      <c r="N1483">
        <v>232</v>
      </c>
      <c r="O1483">
        <v>1088</v>
      </c>
      <c r="P1483">
        <v>8.1999999999999993</v>
      </c>
      <c r="Q1483">
        <v>8.1999999999999993</v>
      </c>
      <c r="R1483" s="54">
        <v>1.0236111111111099</v>
      </c>
    </row>
    <row r="1484" spans="2:18" x14ac:dyDescent="0.25">
      <c r="B1484" s="5">
        <v>7.9</v>
      </c>
      <c r="C1484" s="5">
        <v>90</v>
      </c>
      <c r="D1484" s="5">
        <v>6.4</v>
      </c>
      <c r="E1484" s="5">
        <v>7.4</v>
      </c>
      <c r="F1484" s="5">
        <v>5</v>
      </c>
      <c r="G1484" s="5">
        <v>6.8</v>
      </c>
      <c r="H1484" s="5">
        <v>1029.7</v>
      </c>
      <c r="I1484" s="5">
        <v>0</v>
      </c>
      <c r="J1484" s="5">
        <v>0</v>
      </c>
      <c r="K1484" s="5">
        <v>0</v>
      </c>
      <c r="L1484" s="5">
        <v>0</v>
      </c>
      <c r="M1484" s="5">
        <v>3.4</v>
      </c>
      <c r="N1484">
        <v>232</v>
      </c>
      <c r="O1484">
        <v>1088</v>
      </c>
      <c r="P1484">
        <v>8.1999999999999993</v>
      </c>
      <c r="Q1484">
        <v>8.1999999999999993</v>
      </c>
      <c r="R1484" s="54">
        <v>1.02430555555556</v>
      </c>
    </row>
    <row r="1485" spans="2:18" x14ac:dyDescent="0.25">
      <c r="B1485" s="5">
        <v>7.9</v>
      </c>
      <c r="C1485" s="5">
        <v>90</v>
      </c>
      <c r="D1485" s="5">
        <v>6.4</v>
      </c>
      <c r="E1485" s="5">
        <v>6.4</v>
      </c>
      <c r="F1485" s="5">
        <v>9</v>
      </c>
      <c r="G1485" s="5">
        <v>11.9</v>
      </c>
      <c r="H1485" s="5">
        <v>1029.7</v>
      </c>
      <c r="I1485" s="5">
        <v>0</v>
      </c>
      <c r="J1485" s="5">
        <v>0</v>
      </c>
      <c r="K1485" s="5">
        <v>0</v>
      </c>
      <c r="L1485" s="5">
        <v>0</v>
      </c>
      <c r="M1485" s="5">
        <v>3.4</v>
      </c>
      <c r="N1485">
        <v>232</v>
      </c>
      <c r="O1485">
        <v>1088</v>
      </c>
      <c r="P1485">
        <v>8.1999999999999993</v>
      </c>
      <c r="Q1485">
        <v>8.1999999999999993</v>
      </c>
      <c r="R1485" s="54">
        <v>1.0249999999999999</v>
      </c>
    </row>
    <row r="1486" spans="2:18" x14ac:dyDescent="0.25">
      <c r="B1486" s="5">
        <v>7.9</v>
      </c>
      <c r="C1486" s="5">
        <v>90</v>
      </c>
      <c r="D1486" s="5">
        <v>6.4</v>
      </c>
      <c r="E1486" s="5">
        <v>7.9</v>
      </c>
      <c r="F1486" s="5">
        <v>4.7</v>
      </c>
      <c r="G1486" s="5">
        <v>7.6</v>
      </c>
      <c r="H1486" s="5">
        <v>1029.9000000000001</v>
      </c>
      <c r="I1486" s="5">
        <v>0</v>
      </c>
      <c r="J1486" s="5">
        <v>0</v>
      </c>
      <c r="K1486" s="5">
        <v>0</v>
      </c>
      <c r="L1486" s="5">
        <v>0</v>
      </c>
      <c r="M1486" s="5">
        <v>3.4</v>
      </c>
      <c r="N1486">
        <v>232</v>
      </c>
      <c r="O1486">
        <v>1088</v>
      </c>
      <c r="P1486">
        <v>8.1999999999999993</v>
      </c>
      <c r="Q1486">
        <v>8.1999999999999993</v>
      </c>
      <c r="R1486" s="54">
        <v>1.02569444444444</v>
      </c>
    </row>
    <row r="1487" spans="2:18" x14ac:dyDescent="0.25">
      <c r="B1487" s="5">
        <v>7.9</v>
      </c>
      <c r="C1487" s="5">
        <v>90</v>
      </c>
      <c r="D1487" s="5">
        <v>6.4</v>
      </c>
      <c r="E1487" s="5">
        <v>7.9</v>
      </c>
      <c r="F1487" s="5">
        <v>4.7</v>
      </c>
      <c r="G1487" s="5">
        <v>9.6999999999999993</v>
      </c>
      <c r="H1487" s="5">
        <v>1029.9000000000001</v>
      </c>
      <c r="I1487" s="5">
        <v>0</v>
      </c>
      <c r="J1487" s="5">
        <v>0</v>
      </c>
      <c r="K1487" s="5">
        <v>0</v>
      </c>
      <c r="L1487" s="5">
        <v>0</v>
      </c>
      <c r="M1487" s="5">
        <v>3.4</v>
      </c>
      <c r="N1487">
        <v>232</v>
      </c>
      <c r="O1487">
        <v>1088</v>
      </c>
      <c r="P1487">
        <v>8.1999999999999993</v>
      </c>
      <c r="Q1487">
        <v>8.1999999999999993</v>
      </c>
      <c r="R1487" s="54">
        <v>1.0263888888888899</v>
      </c>
    </row>
    <row r="1488" spans="2:18" x14ac:dyDescent="0.25">
      <c r="B1488" s="5">
        <v>7.9</v>
      </c>
      <c r="C1488" s="5">
        <v>90</v>
      </c>
      <c r="D1488" s="5">
        <v>6.4</v>
      </c>
      <c r="E1488" s="5">
        <v>7.9</v>
      </c>
      <c r="F1488" s="5">
        <v>4.7</v>
      </c>
      <c r="G1488" s="5">
        <v>5.8</v>
      </c>
      <c r="H1488" s="5">
        <v>1029.7</v>
      </c>
      <c r="I1488" s="5">
        <v>0</v>
      </c>
      <c r="J1488" s="5">
        <v>0</v>
      </c>
      <c r="K1488" s="5">
        <v>0</v>
      </c>
      <c r="L1488" s="5">
        <v>0</v>
      </c>
      <c r="M1488" s="5">
        <v>3.4</v>
      </c>
      <c r="N1488">
        <v>232</v>
      </c>
      <c r="O1488">
        <v>1088</v>
      </c>
      <c r="P1488">
        <v>8.1999999999999993</v>
      </c>
      <c r="Q1488">
        <v>8.1999999999999993</v>
      </c>
      <c r="R1488" s="54">
        <v>1.02708333333333</v>
      </c>
    </row>
    <row r="1489" spans="2:18" x14ac:dyDescent="0.25">
      <c r="B1489" s="5">
        <v>7.9</v>
      </c>
      <c r="C1489" s="5">
        <v>91</v>
      </c>
      <c r="D1489" s="5">
        <v>6.6</v>
      </c>
      <c r="E1489" s="5">
        <v>6.4</v>
      </c>
      <c r="F1489" s="5">
        <v>8.6</v>
      </c>
      <c r="G1489" s="5">
        <v>8.6</v>
      </c>
      <c r="H1489" s="5">
        <v>1029.5999999999999</v>
      </c>
      <c r="I1489" s="5">
        <v>0</v>
      </c>
      <c r="J1489" s="5">
        <v>0</v>
      </c>
      <c r="K1489" s="5">
        <v>0</v>
      </c>
      <c r="L1489" s="5">
        <v>0</v>
      </c>
      <c r="M1489" s="5">
        <v>3.4</v>
      </c>
      <c r="N1489">
        <v>232</v>
      </c>
      <c r="O1489">
        <v>1088</v>
      </c>
      <c r="P1489">
        <v>8.1999999999999993</v>
      </c>
      <c r="Q1489">
        <v>8.1999999999999993</v>
      </c>
      <c r="R1489" s="54">
        <v>1.0277777777777799</v>
      </c>
    </row>
    <row r="1490" spans="2:18" x14ac:dyDescent="0.25">
      <c r="B1490" s="5">
        <v>7.9</v>
      </c>
      <c r="C1490" s="5">
        <v>91</v>
      </c>
      <c r="D1490" s="5">
        <v>6.6</v>
      </c>
      <c r="E1490" s="5">
        <v>7</v>
      </c>
      <c r="F1490" s="5">
        <v>6.1</v>
      </c>
      <c r="G1490" s="5">
        <v>7.9</v>
      </c>
      <c r="H1490" s="5">
        <v>1029.9000000000001</v>
      </c>
      <c r="I1490" s="5">
        <v>0</v>
      </c>
      <c r="J1490" s="5">
        <v>0</v>
      </c>
      <c r="K1490" s="5">
        <v>0</v>
      </c>
      <c r="L1490" s="5">
        <v>0</v>
      </c>
      <c r="M1490" s="5">
        <v>3.4</v>
      </c>
      <c r="N1490">
        <v>232</v>
      </c>
      <c r="O1490">
        <v>1088</v>
      </c>
      <c r="P1490">
        <v>8.1999999999999993</v>
      </c>
      <c r="Q1490">
        <v>8.1999999999999993</v>
      </c>
      <c r="R1490" s="54">
        <v>1.02847222222222</v>
      </c>
    </row>
    <row r="1491" spans="2:18" x14ac:dyDescent="0.25">
      <c r="B1491" s="5">
        <v>7.9</v>
      </c>
      <c r="C1491" s="5">
        <v>90</v>
      </c>
      <c r="D1491" s="5">
        <v>6.4</v>
      </c>
      <c r="E1491" s="5">
        <v>6</v>
      </c>
      <c r="F1491" s="5">
        <v>10.4</v>
      </c>
      <c r="G1491" s="5">
        <v>11.5</v>
      </c>
      <c r="H1491" s="5">
        <v>1029.5999999999999</v>
      </c>
      <c r="I1491" s="5">
        <v>0</v>
      </c>
      <c r="J1491" s="5">
        <v>0</v>
      </c>
      <c r="K1491" s="5">
        <v>0</v>
      </c>
      <c r="L1491" s="5">
        <v>0</v>
      </c>
      <c r="M1491" s="5">
        <v>3.4</v>
      </c>
      <c r="N1491">
        <v>232</v>
      </c>
      <c r="O1491">
        <v>1088</v>
      </c>
      <c r="P1491">
        <v>8.1999999999999993</v>
      </c>
      <c r="Q1491">
        <v>8.1999999999999993</v>
      </c>
      <c r="R1491" s="54">
        <v>1.0291666666666699</v>
      </c>
    </row>
    <row r="1492" spans="2:18" x14ac:dyDescent="0.25">
      <c r="B1492" s="5">
        <v>7.9</v>
      </c>
      <c r="C1492" s="5">
        <v>91</v>
      </c>
      <c r="D1492" s="5">
        <v>6.6</v>
      </c>
      <c r="E1492" s="5">
        <v>7</v>
      </c>
      <c r="F1492" s="5">
        <v>6.1</v>
      </c>
      <c r="G1492" s="5">
        <v>7.9</v>
      </c>
      <c r="H1492" s="5">
        <v>1029.8</v>
      </c>
      <c r="I1492" s="5">
        <v>0</v>
      </c>
      <c r="J1492" s="5">
        <v>0</v>
      </c>
      <c r="K1492" s="5">
        <v>0</v>
      </c>
      <c r="L1492" s="5">
        <v>0</v>
      </c>
      <c r="M1492" s="5">
        <v>3.4</v>
      </c>
      <c r="N1492">
        <v>232</v>
      </c>
      <c r="O1492">
        <v>1088</v>
      </c>
      <c r="P1492">
        <v>8.1999999999999993</v>
      </c>
      <c r="Q1492">
        <v>8.1999999999999993</v>
      </c>
      <c r="R1492" s="54">
        <v>1.02986111111111</v>
      </c>
    </row>
    <row r="1493" spans="2:18" x14ac:dyDescent="0.25">
      <c r="B1493" s="5">
        <v>7.9</v>
      </c>
      <c r="C1493" s="5">
        <v>91</v>
      </c>
      <c r="D1493" s="5">
        <v>6.6</v>
      </c>
      <c r="E1493" s="5">
        <v>6.4</v>
      </c>
      <c r="F1493" s="5">
        <v>8.6</v>
      </c>
      <c r="G1493" s="5">
        <v>8.6</v>
      </c>
      <c r="H1493" s="5">
        <v>1029.9000000000001</v>
      </c>
      <c r="I1493" s="5">
        <v>0</v>
      </c>
      <c r="J1493" s="5">
        <v>0</v>
      </c>
      <c r="K1493" s="5">
        <v>0</v>
      </c>
      <c r="L1493" s="5">
        <v>0</v>
      </c>
      <c r="M1493" s="5">
        <v>3.4</v>
      </c>
      <c r="N1493">
        <v>232</v>
      </c>
      <c r="O1493">
        <v>1088</v>
      </c>
      <c r="P1493">
        <v>8.1999999999999993</v>
      </c>
      <c r="Q1493">
        <v>8.1999999999999993</v>
      </c>
      <c r="R1493" s="54">
        <v>1.0305555555555601</v>
      </c>
    </row>
    <row r="1494" spans="2:18" x14ac:dyDescent="0.25">
      <c r="B1494" s="5">
        <v>7.9</v>
      </c>
      <c r="C1494" s="5">
        <v>91</v>
      </c>
      <c r="D1494" s="5">
        <v>6.6</v>
      </c>
      <c r="E1494" s="5">
        <v>6.8</v>
      </c>
      <c r="F1494" s="5">
        <v>6.8</v>
      </c>
      <c r="G1494" s="5">
        <v>8.3000000000000007</v>
      </c>
      <c r="H1494" s="5">
        <v>1029.9000000000001</v>
      </c>
      <c r="I1494" s="5">
        <v>0</v>
      </c>
      <c r="J1494" s="5">
        <v>0</v>
      </c>
      <c r="K1494" s="5">
        <v>0</v>
      </c>
      <c r="L1494" s="5">
        <v>0</v>
      </c>
      <c r="M1494" s="5">
        <v>3.4</v>
      </c>
      <c r="N1494">
        <v>232</v>
      </c>
      <c r="O1494">
        <v>1088</v>
      </c>
      <c r="P1494">
        <v>8.1999999999999993</v>
      </c>
      <c r="Q1494">
        <v>8.1999999999999993</v>
      </c>
      <c r="R1494" s="54">
        <v>1.03125</v>
      </c>
    </row>
    <row r="1495" spans="2:18" x14ac:dyDescent="0.25">
      <c r="B1495" s="5">
        <v>7.9</v>
      </c>
      <c r="C1495" s="5">
        <v>91</v>
      </c>
      <c r="D1495" s="5">
        <v>6.6</v>
      </c>
      <c r="E1495" s="5">
        <v>6.5</v>
      </c>
      <c r="F1495" s="5">
        <v>7.9</v>
      </c>
      <c r="G1495" s="5">
        <v>8.3000000000000007</v>
      </c>
      <c r="H1495" s="5">
        <v>1029.8</v>
      </c>
      <c r="I1495" s="5">
        <v>0</v>
      </c>
      <c r="J1495" s="5">
        <v>0</v>
      </c>
      <c r="K1495" s="5">
        <v>0</v>
      </c>
      <c r="L1495" s="5">
        <v>0</v>
      </c>
      <c r="M1495" s="5">
        <v>3.4</v>
      </c>
      <c r="N1495">
        <v>232</v>
      </c>
      <c r="O1495">
        <v>1088</v>
      </c>
      <c r="P1495">
        <v>8.1999999999999993</v>
      </c>
      <c r="Q1495">
        <v>8.1999999999999993</v>
      </c>
      <c r="R1495" s="54">
        <v>1.0319444444444399</v>
      </c>
    </row>
    <row r="1496" spans="2:18" x14ac:dyDescent="0.25">
      <c r="B1496" s="5">
        <v>7.9</v>
      </c>
      <c r="C1496" s="5">
        <v>91</v>
      </c>
      <c r="D1496" s="5">
        <v>6.6</v>
      </c>
      <c r="E1496" s="5">
        <v>6.4</v>
      </c>
      <c r="F1496" s="5">
        <v>8.6</v>
      </c>
      <c r="G1496" s="5">
        <v>12.6</v>
      </c>
      <c r="H1496" s="5">
        <v>1029.7</v>
      </c>
      <c r="I1496" s="5">
        <v>0</v>
      </c>
      <c r="J1496" s="5">
        <v>0</v>
      </c>
      <c r="K1496" s="5">
        <v>0</v>
      </c>
      <c r="L1496" s="5">
        <v>0</v>
      </c>
      <c r="M1496" s="5">
        <v>3.4</v>
      </c>
      <c r="N1496">
        <v>232</v>
      </c>
      <c r="O1496">
        <v>1088</v>
      </c>
      <c r="P1496">
        <v>8.1999999999999993</v>
      </c>
      <c r="Q1496">
        <v>8.1999999999999993</v>
      </c>
      <c r="R1496" s="54">
        <v>1.03263888888889</v>
      </c>
    </row>
    <row r="1497" spans="2:18" x14ac:dyDescent="0.25">
      <c r="B1497" s="5">
        <v>7.9</v>
      </c>
      <c r="C1497" s="5">
        <v>91</v>
      </c>
      <c r="D1497" s="5">
        <v>6.6</v>
      </c>
      <c r="E1497" s="5">
        <v>6.6</v>
      </c>
      <c r="F1497" s="5">
        <v>7.6</v>
      </c>
      <c r="G1497" s="5">
        <v>9</v>
      </c>
      <c r="H1497" s="5">
        <v>1029.8</v>
      </c>
      <c r="I1497" s="5">
        <v>0</v>
      </c>
      <c r="J1497" s="5">
        <v>0</v>
      </c>
      <c r="K1497" s="5">
        <v>0</v>
      </c>
      <c r="L1497" s="5">
        <v>0</v>
      </c>
      <c r="M1497" s="5">
        <v>3.4</v>
      </c>
      <c r="N1497">
        <v>232</v>
      </c>
      <c r="O1497">
        <v>1088</v>
      </c>
      <c r="P1497">
        <v>8.1999999999999993</v>
      </c>
      <c r="Q1497">
        <v>8.1999999999999993</v>
      </c>
      <c r="R1497" s="54">
        <v>1.0333333333333301</v>
      </c>
    </row>
    <row r="1498" spans="2:18" x14ac:dyDescent="0.25">
      <c r="B1498" s="5">
        <v>7.9</v>
      </c>
      <c r="C1498" s="5">
        <v>91</v>
      </c>
      <c r="D1498" s="5">
        <v>6.6</v>
      </c>
      <c r="E1498" s="5">
        <v>6.6</v>
      </c>
      <c r="F1498" s="5">
        <v>7.6</v>
      </c>
      <c r="G1498" s="5">
        <v>9.4</v>
      </c>
      <c r="H1498" s="5">
        <v>1029.8</v>
      </c>
      <c r="I1498" s="5">
        <v>0</v>
      </c>
      <c r="J1498" s="5">
        <v>0</v>
      </c>
      <c r="K1498" s="5">
        <v>0</v>
      </c>
      <c r="L1498" s="5">
        <v>0</v>
      </c>
      <c r="M1498" s="5">
        <v>3.4</v>
      </c>
      <c r="N1498">
        <v>232</v>
      </c>
      <c r="O1498">
        <v>1088</v>
      </c>
      <c r="P1498">
        <v>8.1999999999999993</v>
      </c>
      <c r="Q1498">
        <v>8.1999999999999993</v>
      </c>
      <c r="R1498" s="54">
        <v>1.03402777777778</v>
      </c>
    </row>
    <row r="1499" spans="2:18" x14ac:dyDescent="0.25">
      <c r="B1499" s="5">
        <v>8</v>
      </c>
      <c r="C1499" s="5">
        <v>91</v>
      </c>
      <c r="D1499" s="5">
        <v>6.7</v>
      </c>
      <c r="E1499" s="5">
        <v>7.2</v>
      </c>
      <c r="F1499" s="5">
        <v>5.8</v>
      </c>
      <c r="G1499" s="5">
        <v>6.5</v>
      </c>
      <c r="H1499" s="5">
        <v>1029.9000000000001</v>
      </c>
      <c r="I1499" s="5">
        <v>0</v>
      </c>
      <c r="J1499" s="5">
        <v>0</v>
      </c>
      <c r="K1499" s="5">
        <v>0</v>
      </c>
      <c r="L1499" s="5">
        <v>0</v>
      </c>
      <c r="M1499" s="5">
        <v>3.4</v>
      </c>
      <c r="N1499">
        <v>232</v>
      </c>
      <c r="O1499">
        <v>1088</v>
      </c>
      <c r="P1499">
        <v>8.1999999999999993</v>
      </c>
      <c r="Q1499">
        <v>8.1999999999999993</v>
      </c>
      <c r="R1499" s="54">
        <v>1.0347222222222201</v>
      </c>
    </row>
    <row r="1500" spans="2:18" x14ac:dyDescent="0.25">
      <c r="B1500" s="5">
        <v>8</v>
      </c>
      <c r="C1500" s="5">
        <v>91</v>
      </c>
      <c r="D1500" s="5">
        <v>6.7</v>
      </c>
      <c r="E1500" s="5">
        <v>7.5</v>
      </c>
      <c r="F1500" s="5">
        <v>5</v>
      </c>
      <c r="G1500" s="5">
        <v>5</v>
      </c>
      <c r="H1500" s="5">
        <v>1029.5999999999999</v>
      </c>
      <c r="I1500" s="5">
        <v>0</v>
      </c>
      <c r="J1500" s="5">
        <v>0</v>
      </c>
      <c r="K1500" s="5">
        <v>0</v>
      </c>
      <c r="L1500" s="5">
        <v>0</v>
      </c>
      <c r="M1500" s="5">
        <v>3.4</v>
      </c>
      <c r="N1500">
        <v>232</v>
      </c>
      <c r="O1500">
        <v>1088</v>
      </c>
      <c r="P1500">
        <v>8.1999999999999993</v>
      </c>
      <c r="Q1500">
        <v>8.1999999999999993</v>
      </c>
      <c r="R1500" s="54">
        <v>1.03541666666667</v>
      </c>
    </row>
    <row r="1501" spans="2:18" x14ac:dyDescent="0.25">
      <c r="B1501" s="5">
        <v>8</v>
      </c>
      <c r="C1501" s="5">
        <v>91</v>
      </c>
      <c r="D1501" s="5">
        <v>6.7</v>
      </c>
      <c r="E1501" s="5">
        <v>7.5</v>
      </c>
      <c r="F1501" s="5">
        <v>5</v>
      </c>
      <c r="G1501" s="5">
        <v>7.9</v>
      </c>
      <c r="H1501" s="5">
        <v>1029.8</v>
      </c>
      <c r="I1501" s="5">
        <v>0</v>
      </c>
      <c r="J1501" s="5">
        <v>0</v>
      </c>
      <c r="K1501" s="5">
        <v>0</v>
      </c>
      <c r="L1501" s="5">
        <v>0</v>
      </c>
      <c r="M1501" s="5">
        <v>3.4</v>
      </c>
      <c r="N1501">
        <v>232</v>
      </c>
      <c r="O1501">
        <v>1088</v>
      </c>
      <c r="P1501">
        <v>8.1999999999999993</v>
      </c>
      <c r="Q1501">
        <v>8.1999999999999993</v>
      </c>
      <c r="R1501" s="54">
        <v>1.0361111111111101</v>
      </c>
    </row>
    <row r="1502" spans="2:18" x14ac:dyDescent="0.25">
      <c r="B1502" s="5">
        <v>8</v>
      </c>
      <c r="C1502" s="5">
        <v>91</v>
      </c>
      <c r="D1502" s="5">
        <v>6.7</v>
      </c>
      <c r="E1502" s="5">
        <v>6.6</v>
      </c>
      <c r="F1502" s="5">
        <v>8.3000000000000007</v>
      </c>
      <c r="G1502" s="5">
        <v>9.6999999999999993</v>
      </c>
      <c r="H1502" s="5">
        <v>1029.7</v>
      </c>
      <c r="I1502" s="5">
        <v>0</v>
      </c>
      <c r="J1502" s="5">
        <v>0</v>
      </c>
      <c r="K1502" s="5">
        <v>0</v>
      </c>
      <c r="L1502" s="5">
        <v>0</v>
      </c>
      <c r="M1502" s="5">
        <v>3.4</v>
      </c>
      <c r="N1502">
        <v>232</v>
      </c>
      <c r="O1502">
        <v>1088</v>
      </c>
      <c r="P1502">
        <v>8.1999999999999993</v>
      </c>
      <c r="Q1502">
        <v>8.1999999999999993</v>
      </c>
      <c r="R1502" s="54">
        <v>1.03680555555556</v>
      </c>
    </row>
    <row r="1503" spans="2:18" x14ac:dyDescent="0.25">
      <c r="B1503" s="5">
        <v>8</v>
      </c>
      <c r="C1503" s="5">
        <v>91</v>
      </c>
      <c r="D1503" s="5">
        <v>6.7</v>
      </c>
      <c r="E1503" s="5">
        <v>8</v>
      </c>
      <c r="F1503" s="5">
        <v>4.7</v>
      </c>
      <c r="G1503" s="5">
        <v>7.2</v>
      </c>
      <c r="H1503" s="5">
        <v>1029.7</v>
      </c>
      <c r="I1503" s="5">
        <v>0</v>
      </c>
      <c r="J1503" s="5">
        <v>0</v>
      </c>
      <c r="K1503" s="5">
        <v>0</v>
      </c>
      <c r="L1503" s="5">
        <v>0</v>
      </c>
      <c r="M1503" s="5">
        <v>3.4</v>
      </c>
      <c r="N1503">
        <v>232</v>
      </c>
      <c r="O1503">
        <v>1088</v>
      </c>
      <c r="P1503">
        <v>8.1999999999999993</v>
      </c>
      <c r="Q1503">
        <v>8.1999999999999993</v>
      </c>
      <c r="R1503" s="54">
        <v>1.0375000000000001</v>
      </c>
    </row>
    <row r="1504" spans="2:18" x14ac:dyDescent="0.25">
      <c r="B1504" s="5">
        <v>8</v>
      </c>
      <c r="C1504" s="5">
        <v>91</v>
      </c>
      <c r="D1504" s="5">
        <v>6.7</v>
      </c>
      <c r="E1504" s="5">
        <v>6.6</v>
      </c>
      <c r="F1504" s="5">
        <v>8.3000000000000007</v>
      </c>
      <c r="G1504" s="5">
        <v>9.4</v>
      </c>
      <c r="H1504" s="5">
        <v>1029.5999999999999</v>
      </c>
      <c r="I1504" s="5">
        <v>0</v>
      </c>
      <c r="J1504" s="5">
        <v>0</v>
      </c>
      <c r="K1504" s="5">
        <v>0</v>
      </c>
      <c r="L1504" s="5">
        <v>0</v>
      </c>
      <c r="M1504" s="5">
        <v>3.4</v>
      </c>
      <c r="N1504">
        <v>232</v>
      </c>
      <c r="O1504">
        <v>1088</v>
      </c>
      <c r="P1504">
        <v>8.1999999999999993</v>
      </c>
      <c r="Q1504">
        <v>8.1999999999999993</v>
      </c>
      <c r="R1504" s="54">
        <v>1.03819444444444</v>
      </c>
    </row>
    <row r="1505" spans="2:18" x14ac:dyDescent="0.25">
      <c r="B1505" s="5">
        <v>8</v>
      </c>
      <c r="C1505" s="5">
        <v>91</v>
      </c>
      <c r="D1505" s="5">
        <v>6.7</v>
      </c>
      <c r="E1505" s="5">
        <v>6.5</v>
      </c>
      <c r="F1505" s="5">
        <v>9</v>
      </c>
      <c r="G1505" s="5">
        <v>11.2</v>
      </c>
      <c r="H1505" s="5">
        <v>1030</v>
      </c>
      <c r="I1505" s="5">
        <v>0</v>
      </c>
      <c r="J1505" s="5">
        <v>0</v>
      </c>
      <c r="K1505" s="5">
        <v>0</v>
      </c>
      <c r="L1505" s="5">
        <v>0</v>
      </c>
      <c r="M1505" s="5">
        <v>3.4</v>
      </c>
      <c r="N1505">
        <v>232</v>
      </c>
      <c r="O1505">
        <v>1088</v>
      </c>
      <c r="P1505">
        <v>8.1999999999999993</v>
      </c>
      <c r="Q1505">
        <v>8.1999999999999993</v>
      </c>
      <c r="R1505" s="54">
        <v>1.0388888888888901</v>
      </c>
    </row>
    <row r="1506" spans="2:18" x14ac:dyDescent="0.25">
      <c r="B1506" s="5">
        <v>8</v>
      </c>
      <c r="C1506" s="5">
        <v>91</v>
      </c>
      <c r="D1506" s="5">
        <v>6.7</v>
      </c>
      <c r="E1506" s="5">
        <v>6.5</v>
      </c>
      <c r="F1506" s="5">
        <v>8.6</v>
      </c>
      <c r="G1506" s="5">
        <v>8.6</v>
      </c>
      <c r="H1506" s="5">
        <v>1029.7</v>
      </c>
      <c r="I1506" s="5">
        <v>0</v>
      </c>
      <c r="J1506" s="5">
        <v>0</v>
      </c>
      <c r="K1506" s="5">
        <v>0</v>
      </c>
      <c r="L1506" s="5">
        <v>0</v>
      </c>
      <c r="M1506" s="5">
        <v>3.4</v>
      </c>
      <c r="N1506">
        <v>232</v>
      </c>
      <c r="O1506">
        <v>1088</v>
      </c>
      <c r="P1506">
        <v>8.1999999999999993</v>
      </c>
      <c r="Q1506">
        <v>8.1999999999999993</v>
      </c>
      <c r="R1506" s="54">
        <v>1.03958333333333</v>
      </c>
    </row>
    <row r="1507" spans="2:18" x14ac:dyDescent="0.25">
      <c r="B1507" s="5">
        <v>8</v>
      </c>
      <c r="C1507" s="5">
        <v>91</v>
      </c>
      <c r="D1507" s="5">
        <v>6.7</v>
      </c>
      <c r="E1507" s="5">
        <v>8</v>
      </c>
      <c r="F1507" s="5">
        <v>2.9</v>
      </c>
      <c r="G1507" s="5">
        <v>6.1</v>
      </c>
      <c r="H1507" s="5">
        <v>1029.9000000000001</v>
      </c>
      <c r="I1507" s="5">
        <v>0</v>
      </c>
      <c r="J1507" s="5">
        <v>0</v>
      </c>
      <c r="K1507" s="5">
        <v>0</v>
      </c>
      <c r="L1507" s="5">
        <v>0</v>
      </c>
      <c r="M1507" s="5">
        <v>3.4</v>
      </c>
      <c r="N1507">
        <v>232</v>
      </c>
      <c r="O1507">
        <v>1088</v>
      </c>
      <c r="P1507">
        <v>8.1999999999999993</v>
      </c>
      <c r="Q1507">
        <v>8.1999999999999993</v>
      </c>
      <c r="R1507" s="54">
        <v>1.0402777777777801</v>
      </c>
    </row>
    <row r="1508" spans="2:18" x14ac:dyDescent="0.25">
      <c r="B1508" s="5">
        <v>8</v>
      </c>
      <c r="C1508" s="5">
        <v>91</v>
      </c>
      <c r="D1508" s="5">
        <v>6.7</v>
      </c>
      <c r="E1508" s="5">
        <v>6.3</v>
      </c>
      <c r="F1508" s="5">
        <v>9.6999999999999993</v>
      </c>
      <c r="G1508" s="5">
        <v>9.6999999999999993</v>
      </c>
      <c r="H1508" s="5">
        <v>1029.9000000000001</v>
      </c>
      <c r="I1508" s="5">
        <v>0</v>
      </c>
      <c r="J1508" s="5">
        <v>0</v>
      </c>
      <c r="K1508" s="5">
        <v>0</v>
      </c>
      <c r="L1508" s="5">
        <v>0</v>
      </c>
      <c r="M1508" s="5">
        <v>3.4</v>
      </c>
      <c r="N1508">
        <v>232</v>
      </c>
      <c r="O1508">
        <v>1088</v>
      </c>
      <c r="P1508">
        <v>8.1999999999999993</v>
      </c>
      <c r="Q1508">
        <v>8.1999999999999993</v>
      </c>
      <c r="R1508" s="54">
        <v>1.04097222222222</v>
      </c>
    </row>
    <row r="1509" spans="2:18" x14ac:dyDescent="0.25">
      <c r="B1509" s="5">
        <v>8</v>
      </c>
      <c r="C1509" s="5">
        <v>91</v>
      </c>
      <c r="D1509" s="5">
        <v>6.7</v>
      </c>
      <c r="E1509" s="5">
        <v>7</v>
      </c>
      <c r="F1509" s="5">
        <v>6.5</v>
      </c>
      <c r="G1509" s="5">
        <v>8.6</v>
      </c>
      <c r="H1509" s="5">
        <v>1029.8</v>
      </c>
      <c r="I1509" s="5">
        <v>0</v>
      </c>
      <c r="J1509" s="5">
        <v>0</v>
      </c>
      <c r="K1509" s="5">
        <v>0</v>
      </c>
      <c r="L1509" s="5">
        <v>0</v>
      </c>
      <c r="M1509" s="5">
        <v>3.4</v>
      </c>
      <c r="N1509">
        <v>232</v>
      </c>
      <c r="O1509">
        <v>1088</v>
      </c>
      <c r="P1509">
        <v>8.1999999999999993</v>
      </c>
      <c r="Q1509">
        <v>8.1999999999999993</v>
      </c>
      <c r="R1509" s="54">
        <v>1.0416666666666701</v>
      </c>
    </row>
    <row r="1510" spans="2:18" x14ac:dyDescent="0.25">
      <c r="B1510" s="5">
        <v>8</v>
      </c>
      <c r="C1510" s="5">
        <v>91</v>
      </c>
      <c r="D1510" s="5">
        <v>6.7</v>
      </c>
      <c r="E1510" s="5">
        <v>6.9</v>
      </c>
      <c r="F1510" s="5">
        <v>6.8</v>
      </c>
      <c r="G1510" s="5">
        <v>8.6</v>
      </c>
      <c r="H1510" s="5">
        <v>1029.8</v>
      </c>
      <c r="I1510" s="5">
        <v>0</v>
      </c>
      <c r="J1510" s="5">
        <v>0</v>
      </c>
      <c r="K1510" s="5">
        <v>0</v>
      </c>
      <c r="L1510" s="5">
        <v>0</v>
      </c>
      <c r="M1510" s="5">
        <v>3.4</v>
      </c>
      <c r="N1510">
        <v>232</v>
      </c>
      <c r="O1510">
        <v>1088</v>
      </c>
      <c r="P1510">
        <v>8.1999999999999993</v>
      </c>
      <c r="Q1510">
        <v>8.1999999999999993</v>
      </c>
      <c r="R1510" s="54">
        <v>1.04236111111111</v>
      </c>
    </row>
    <row r="1511" spans="2:18" x14ac:dyDescent="0.25">
      <c r="B1511" s="5">
        <v>8</v>
      </c>
      <c r="C1511" s="5">
        <v>91</v>
      </c>
      <c r="D1511" s="5">
        <v>6.7</v>
      </c>
      <c r="E1511" s="5">
        <v>7.5</v>
      </c>
      <c r="F1511" s="5">
        <v>5</v>
      </c>
      <c r="G1511" s="5">
        <v>10.4</v>
      </c>
      <c r="H1511" s="5">
        <v>1029.8</v>
      </c>
      <c r="I1511" s="5">
        <v>0</v>
      </c>
      <c r="J1511" s="5">
        <v>0</v>
      </c>
      <c r="K1511" s="5">
        <v>0</v>
      </c>
      <c r="L1511" s="5">
        <v>0</v>
      </c>
      <c r="M1511" s="5">
        <v>3.4</v>
      </c>
      <c r="N1511">
        <v>232</v>
      </c>
      <c r="O1511">
        <v>1088</v>
      </c>
      <c r="P1511">
        <v>8.1999999999999993</v>
      </c>
      <c r="Q1511">
        <v>8.3000000000000007</v>
      </c>
      <c r="R1511" s="54">
        <v>1.0430555555555601</v>
      </c>
    </row>
    <row r="1512" spans="2:18" x14ac:dyDescent="0.25">
      <c r="B1512" s="5">
        <v>8</v>
      </c>
      <c r="C1512" s="5">
        <v>91</v>
      </c>
      <c r="D1512" s="5">
        <v>6.7</v>
      </c>
      <c r="E1512" s="5">
        <v>6.6</v>
      </c>
      <c r="F1512" s="5">
        <v>7.9</v>
      </c>
      <c r="G1512" s="5">
        <v>10.1</v>
      </c>
      <c r="H1512" s="5">
        <v>1029.8</v>
      </c>
      <c r="I1512" s="5">
        <v>0</v>
      </c>
      <c r="J1512" s="5">
        <v>0</v>
      </c>
      <c r="K1512" s="5">
        <v>0</v>
      </c>
      <c r="L1512" s="5">
        <v>0</v>
      </c>
      <c r="M1512" s="5">
        <v>3.4</v>
      </c>
      <c r="N1512">
        <v>232</v>
      </c>
      <c r="O1512">
        <v>1088</v>
      </c>
      <c r="P1512">
        <v>8.1999999999999993</v>
      </c>
      <c r="Q1512">
        <v>8.1999999999999993</v>
      </c>
      <c r="R1512" s="54">
        <v>1.04375</v>
      </c>
    </row>
    <row r="1513" spans="2:18" x14ac:dyDescent="0.25">
      <c r="B1513" s="5">
        <v>8</v>
      </c>
      <c r="C1513" s="5">
        <v>91</v>
      </c>
      <c r="D1513" s="5">
        <v>6.7</v>
      </c>
      <c r="E1513" s="5">
        <v>7.2</v>
      </c>
      <c r="F1513" s="5">
        <v>5.8</v>
      </c>
      <c r="G1513" s="5">
        <v>8.6</v>
      </c>
      <c r="H1513" s="5">
        <v>1029.5999999999999</v>
      </c>
      <c r="I1513" s="5">
        <v>0</v>
      </c>
      <c r="J1513" s="5">
        <v>0</v>
      </c>
      <c r="K1513" s="5">
        <v>0</v>
      </c>
      <c r="L1513" s="5">
        <v>0</v>
      </c>
      <c r="M1513" s="5">
        <v>3.4</v>
      </c>
      <c r="N1513">
        <v>232</v>
      </c>
      <c r="O1513">
        <v>1088</v>
      </c>
      <c r="P1513">
        <v>8.1999999999999993</v>
      </c>
      <c r="Q1513">
        <v>8.1999999999999993</v>
      </c>
      <c r="R1513" s="54">
        <v>1.0444444444444401</v>
      </c>
    </row>
    <row r="1514" spans="2:18" x14ac:dyDescent="0.25">
      <c r="B1514" s="5">
        <v>8</v>
      </c>
      <c r="C1514" s="5">
        <v>91</v>
      </c>
      <c r="D1514" s="5">
        <v>6.7</v>
      </c>
      <c r="E1514" s="5">
        <v>7.4</v>
      </c>
      <c r="F1514" s="5">
        <v>5.4</v>
      </c>
      <c r="G1514" s="5">
        <v>10.4</v>
      </c>
      <c r="H1514" s="5">
        <v>1029.8</v>
      </c>
      <c r="I1514" s="5">
        <v>10</v>
      </c>
      <c r="J1514" s="5">
        <v>0</v>
      </c>
      <c r="K1514" s="5">
        <v>0</v>
      </c>
      <c r="L1514" s="5">
        <v>0</v>
      </c>
      <c r="M1514" s="5">
        <v>3.4</v>
      </c>
      <c r="N1514">
        <v>232</v>
      </c>
      <c r="O1514">
        <v>1088</v>
      </c>
      <c r="P1514">
        <v>8.1999999999999993</v>
      </c>
      <c r="Q1514">
        <v>8.1999999999999993</v>
      </c>
      <c r="R1514" s="54">
        <v>1.0451388888888899</v>
      </c>
    </row>
    <row r="1515" spans="2:18" x14ac:dyDescent="0.25">
      <c r="B1515" s="5">
        <v>8</v>
      </c>
      <c r="C1515" s="5">
        <v>91</v>
      </c>
      <c r="D1515" s="5">
        <v>6.7</v>
      </c>
      <c r="E1515" s="5">
        <v>6.9</v>
      </c>
      <c r="F1515" s="5">
        <v>6.8</v>
      </c>
      <c r="G1515" s="5">
        <v>11.2</v>
      </c>
      <c r="H1515" s="5">
        <v>1029.9000000000001</v>
      </c>
      <c r="I1515" s="5">
        <v>10</v>
      </c>
      <c r="J1515" s="5">
        <v>0</v>
      </c>
      <c r="K1515" s="5">
        <v>0</v>
      </c>
      <c r="L1515" s="5">
        <v>0</v>
      </c>
      <c r="M1515" s="5">
        <v>3.4</v>
      </c>
      <c r="N1515">
        <v>232</v>
      </c>
      <c r="O1515">
        <v>1088</v>
      </c>
      <c r="P1515">
        <v>8.1999999999999993</v>
      </c>
      <c r="Q1515">
        <v>8.3000000000000007</v>
      </c>
      <c r="R1515" s="54">
        <v>1.0458333333333301</v>
      </c>
    </row>
    <row r="1516" spans="2:18" x14ac:dyDescent="0.25">
      <c r="B1516" s="5">
        <v>7.9</v>
      </c>
      <c r="C1516" s="5">
        <v>91</v>
      </c>
      <c r="D1516" s="5">
        <v>6.6</v>
      </c>
      <c r="E1516" s="5">
        <v>5.9</v>
      </c>
      <c r="F1516" s="5">
        <v>11.2</v>
      </c>
      <c r="G1516" s="5">
        <v>14</v>
      </c>
      <c r="H1516" s="5">
        <v>1029.9000000000001</v>
      </c>
      <c r="I1516" s="5">
        <v>10</v>
      </c>
      <c r="J1516" s="5">
        <v>0</v>
      </c>
      <c r="K1516" s="5">
        <v>0</v>
      </c>
      <c r="L1516" s="5">
        <v>0</v>
      </c>
      <c r="M1516" s="5">
        <v>3.4</v>
      </c>
      <c r="N1516">
        <v>232</v>
      </c>
      <c r="O1516">
        <v>1088</v>
      </c>
      <c r="P1516">
        <v>8.1999999999999993</v>
      </c>
      <c r="Q1516">
        <v>8.1999999999999993</v>
      </c>
      <c r="R1516" s="54">
        <v>1.0465277777777799</v>
      </c>
    </row>
    <row r="1517" spans="2:18" x14ac:dyDescent="0.25">
      <c r="B1517" s="5">
        <v>7.9</v>
      </c>
      <c r="C1517" s="5">
        <v>91</v>
      </c>
      <c r="D1517" s="5">
        <v>6.6</v>
      </c>
      <c r="E1517" s="5">
        <v>7.9</v>
      </c>
      <c r="F1517" s="5">
        <v>3.2</v>
      </c>
      <c r="G1517" s="5">
        <v>7.6</v>
      </c>
      <c r="H1517" s="5">
        <v>1029.9000000000001</v>
      </c>
      <c r="I1517" s="5">
        <v>10</v>
      </c>
      <c r="J1517" s="5">
        <v>0</v>
      </c>
      <c r="K1517" s="5">
        <v>0</v>
      </c>
      <c r="L1517" s="5">
        <v>0</v>
      </c>
      <c r="M1517" s="5">
        <v>3.4</v>
      </c>
      <c r="N1517">
        <v>232</v>
      </c>
      <c r="O1517">
        <v>1088</v>
      </c>
      <c r="P1517">
        <v>8.1999999999999993</v>
      </c>
      <c r="Q1517">
        <v>8.1999999999999993</v>
      </c>
      <c r="R1517" s="54">
        <v>1.0472222222222201</v>
      </c>
    </row>
    <row r="1518" spans="2:18" x14ac:dyDescent="0.25">
      <c r="B1518" s="5">
        <v>7.9</v>
      </c>
      <c r="C1518" s="5">
        <v>91</v>
      </c>
      <c r="D1518" s="5">
        <v>6.6</v>
      </c>
      <c r="E1518" s="5">
        <v>7.9</v>
      </c>
      <c r="F1518" s="5">
        <v>4.3</v>
      </c>
      <c r="G1518" s="5">
        <v>7.6</v>
      </c>
      <c r="H1518" s="5">
        <v>1029.8</v>
      </c>
      <c r="I1518" s="5">
        <v>20</v>
      </c>
      <c r="J1518" s="5">
        <v>0</v>
      </c>
      <c r="K1518" s="5">
        <v>0</v>
      </c>
      <c r="L1518" s="5">
        <v>0</v>
      </c>
      <c r="M1518" s="5">
        <v>3.4</v>
      </c>
      <c r="N1518">
        <v>232</v>
      </c>
      <c r="O1518">
        <v>1088</v>
      </c>
      <c r="P1518">
        <v>8.1999999999999993</v>
      </c>
      <c r="Q1518">
        <v>8.1999999999999993</v>
      </c>
      <c r="R1518" s="54">
        <v>1.0479166666666699</v>
      </c>
    </row>
    <row r="1519" spans="2:18" x14ac:dyDescent="0.25">
      <c r="B1519" s="5">
        <v>7.9</v>
      </c>
      <c r="C1519" s="5">
        <v>91</v>
      </c>
      <c r="D1519" s="5">
        <v>6.6</v>
      </c>
      <c r="E1519" s="5">
        <v>6.5</v>
      </c>
      <c r="F1519" s="5">
        <v>7.9</v>
      </c>
      <c r="G1519" s="5">
        <v>15.8</v>
      </c>
      <c r="H1519" s="5">
        <v>1029.8</v>
      </c>
      <c r="I1519" s="5">
        <v>20</v>
      </c>
      <c r="J1519" s="5">
        <v>0</v>
      </c>
      <c r="K1519" s="5">
        <v>0</v>
      </c>
      <c r="L1519" s="5">
        <v>0</v>
      </c>
      <c r="M1519" s="5">
        <v>3.4</v>
      </c>
      <c r="N1519">
        <v>232</v>
      </c>
      <c r="O1519">
        <v>1088</v>
      </c>
      <c r="P1519">
        <v>8.1999999999999993</v>
      </c>
      <c r="Q1519">
        <v>8.1999999999999993</v>
      </c>
      <c r="R1519" s="54">
        <v>1.0486111111111101</v>
      </c>
    </row>
    <row r="1520" spans="2:18" x14ac:dyDescent="0.25">
      <c r="B1520" s="5">
        <v>7.9</v>
      </c>
      <c r="C1520" s="5">
        <v>91</v>
      </c>
      <c r="D1520" s="5">
        <v>6.6</v>
      </c>
      <c r="E1520" s="5">
        <v>6</v>
      </c>
      <c r="F1520" s="5">
        <v>10.4</v>
      </c>
      <c r="G1520" s="5">
        <v>10.4</v>
      </c>
      <c r="H1520" s="5">
        <v>1029.7</v>
      </c>
      <c r="I1520" s="5">
        <v>30</v>
      </c>
      <c r="J1520" s="5">
        <v>0</v>
      </c>
      <c r="K1520" s="5">
        <v>0</v>
      </c>
      <c r="L1520" s="5">
        <v>0</v>
      </c>
      <c r="M1520" s="5">
        <v>3.4</v>
      </c>
      <c r="N1520">
        <v>232</v>
      </c>
      <c r="O1520">
        <v>1088</v>
      </c>
      <c r="P1520">
        <v>8.1999999999999993</v>
      </c>
      <c r="Q1520">
        <v>8.3000000000000007</v>
      </c>
      <c r="R1520" s="54">
        <v>1.0493055555555599</v>
      </c>
    </row>
    <row r="1521" spans="2:18" x14ac:dyDescent="0.25">
      <c r="B1521" s="5">
        <v>7.9</v>
      </c>
      <c r="C1521" s="5">
        <v>91</v>
      </c>
      <c r="D1521" s="5">
        <v>6.6</v>
      </c>
      <c r="E1521" s="5">
        <v>6.5</v>
      </c>
      <c r="F1521" s="5">
        <v>7.9</v>
      </c>
      <c r="G1521" s="5">
        <v>13.3</v>
      </c>
      <c r="H1521" s="5">
        <v>1029.5999999999999</v>
      </c>
      <c r="I1521" s="5">
        <v>30</v>
      </c>
      <c r="J1521" s="5">
        <v>0</v>
      </c>
      <c r="K1521" s="5">
        <v>0</v>
      </c>
      <c r="L1521" s="5">
        <v>0</v>
      </c>
      <c r="M1521" s="5">
        <v>3.4</v>
      </c>
      <c r="N1521">
        <v>232</v>
      </c>
      <c r="O1521">
        <v>1088</v>
      </c>
      <c r="P1521">
        <v>8.1999999999999993</v>
      </c>
      <c r="Q1521">
        <v>8.3000000000000007</v>
      </c>
      <c r="R1521" s="54">
        <v>1.05</v>
      </c>
    </row>
    <row r="1522" spans="2:18" x14ac:dyDescent="0.25">
      <c r="B1522" s="5">
        <v>7.9</v>
      </c>
      <c r="C1522" s="5">
        <v>91</v>
      </c>
      <c r="D1522" s="5">
        <v>6.6</v>
      </c>
      <c r="E1522" s="5">
        <v>6.5</v>
      </c>
      <c r="F1522" s="5">
        <v>8.3000000000000007</v>
      </c>
      <c r="G1522" s="5">
        <v>10.4</v>
      </c>
      <c r="H1522" s="5">
        <v>1029.8</v>
      </c>
      <c r="I1522" s="5">
        <v>40</v>
      </c>
      <c r="J1522" s="5">
        <v>0</v>
      </c>
      <c r="K1522" s="5">
        <v>0</v>
      </c>
      <c r="L1522" s="5">
        <v>0</v>
      </c>
      <c r="M1522" s="5">
        <v>3.4</v>
      </c>
      <c r="N1522">
        <v>232</v>
      </c>
      <c r="O1522">
        <v>1088</v>
      </c>
      <c r="P1522">
        <v>8.1999999999999993</v>
      </c>
      <c r="Q1522">
        <v>8.1999999999999993</v>
      </c>
      <c r="R1522" s="54">
        <v>1.0506944444444399</v>
      </c>
    </row>
    <row r="1523" spans="2:18" x14ac:dyDescent="0.25">
      <c r="B1523" s="5">
        <v>7.9</v>
      </c>
      <c r="C1523" s="5">
        <v>91</v>
      </c>
      <c r="D1523" s="5">
        <v>6.6</v>
      </c>
      <c r="E1523" s="5">
        <v>6.2</v>
      </c>
      <c r="F1523" s="5">
        <v>9.6999999999999993</v>
      </c>
      <c r="G1523" s="5">
        <v>13</v>
      </c>
      <c r="H1523" s="5">
        <v>1029.9000000000001</v>
      </c>
      <c r="I1523" s="5">
        <v>50</v>
      </c>
      <c r="J1523" s="5">
        <v>0</v>
      </c>
      <c r="K1523" s="5">
        <v>0</v>
      </c>
      <c r="L1523" s="5">
        <v>0</v>
      </c>
      <c r="M1523" s="5">
        <v>3.4</v>
      </c>
      <c r="N1523">
        <v>232</v>
      </c>
      <c r="O1523">
        <v>1088</v>
      </c>
      <c r="P1523">
        <v>8.1999999999999993</v>
      </c>
      <c r="Q1523">
        <v>8.1999999999999993</v>
      </c>
      <c r="R1523" s="54">
        <v>1.05138888888889</v>
      </c>
    </row>
    <row r="1524" spans="2:18" x14ac:dyDescent="0.25">
      <c r="B1524" s="5">
        <v>7.9</v>
      </c>
      <c r="C1524" s="5">
        <v>90</v>
      </c>
      <c r="D1524" s="5">
        <v>6.4</v>
      </c>
      <c r="E1524" s="5">
        <v>6</v>
      </c>
      <c r="F1524" s="5">
        <v>10.8</v>
      </c>
      <c r="G1524" s="5">
        <v>11.5</v>
      </c>
      <c r="H1524" s="5">
        <v>1029.8</v>
      </c>
      <c r="I1524" s="5">
        <v>50</v>
      </c>
      <c r="J1524" s="5">
        <v>0</v>
      </c>
      <c r="K1524" s="5">
        <v>0</v>
      </c>
      <c r="L1524" s="5">
        <v>0</v>
      </c>
      <c r="M1524" s="5">
        <v>3.4</v>
      </c>
      <c r="N1524">
        <v>232</v>
      </c>
      <c r="O1524">
        <v>1088</v>
      </c>
      <c r="P1524">
        <v>8.1999999999999993</v>
      </c>
      <c r="Q1524">
        <v>8.1999999999999993</v>
      </c>
      <c r="R1524" s="54">
        <v>1.0520833333333299</v>
      </c>
    </row>
    <row r="1525" spans="2:18" x14ac:dyDescent="0.25">
      <c r="B1525" s="5">
        <v>7.9</v>
      </c>
      <c r="C1525" s="5">
        <v>90</v>
      </c>
      <c r="D1525" s="5">
        <v>6.4</v>
      </c>
      <c r="E1525" s="5">
        <v>7.4</v>
      </c>
      <c r="F1525" s="5">
        <v>5</v>
      </c>
      <c r="G1525" s="5">
        <v>7.9</v>
      </c>
      <c r="H1525" s="5">
        <v>1029.7</v>
      </c>
      <c r="I1525" s="5">
        <v>60</v>
      </c>
      <c r="J1525" s="5">
        <v>0</v>
      </c>
      <c r="K1525" s="5">
        <v>0</v>
      </c>
      <c r="L1525" s="5">
        <v>0</v>
      </c>
      <c r="M1525" s="5">
        <v>3.4</v>
      </c>
      <c r="N1525">
        <v>232</v>
      </c>
      <c r="O1525">
        <v>1088</v>
      </c>
      <c r="P1525">
        <v>8.1999999999999993</v>
      </c>
      <c r="Q1525">
        <v>8.1999999999999993</v>
      </c>
      <c r="R1525" s="54">
        <v>1.05277777777778</v>
      </c>
    </row>
    <row r="1526" spans="2:18" x14ac:dyDescent="0.25">
      <c r="B1526" s="5">
        <v>7.9</v>
      </c>
      <c r="C1526" s="5">
        <v>90</v>
      </c>
      <c r="D1526" s="5">
        <v>6.4</v>
      </c>
      <c r="E1526" s="5">
        <v>6.5</v>
      </c>
      <c r="F1526" s="5">
        <v>7.9</v>
      </c>
      <c r="G1526" s="5">
        <v>9.6999999999999993</v>
      </c>
      <c r="H1526" s="5">
        <v>1029.9000000000001</v>
      </c>
      <c r="I1526" s="5">
        <v>70</v>
      </c>
      <c r="J1526" s="5">
        <v>0</v>
      </c>
      <c r="K1526" s="5">
        <v>0</v>
      </c>
      <c r="L1526" s="5">
        <v>0</v>
      </c>
      <c r="M1526" s="5">
        <v>3.4</v>
      </c>
      <c r="N1526">
        <v>232</v>
      </c>
      <c r="O1526">
        <v>1088</v>
      </c>
      <c r="P1526">
        <v>8.1999999999999993</v>
      </c>
      <c r="Q1526">
        <v>8.1999999999999993</v>
      </c>
      <c r="R1526" s="54">
        <v>1.0534722222222199</v>
      </c>
    </row>
    <row r="1527" spans="2:18" x14ac:dyDescent="0.25">
      <c r="B1527" s="5">
        <v>7.9</v>
      </c>
      <c r="C1527" s="5">
        <v>90</v>
      </c>
      <c r="D1527" s="5">
        <v>6.4</v>
      </c>
      <c r="E1527" s="5">
        <v>7.4</v>
      </c>
      <c r="F1527" s="5">
        <v>5</v>
      </c>
      <c r="G1527" s="5">
        <v>6.8</v>
      </c>
      <c r="H1527" s="5">
        <v>1029.8</v>
      </c>
      <c r="I1527" s="5">
        <v>80</v>
      </c>
      <c r="J1527" s="5">
        <v>0</v>
      </c>
      <c r="K1527" s="5">
        <v>0</v>
      </c>
      <c r="L1527" s="5">
        <v>0</v>
      </c>
      <c r="M1527" s="5">
        <v>3.4</v>
      </c>
      <c r="N1527">
        <v>232</v>
      </c>
      <c r="O1527">
        <v>1088</v>
      </c>
      <c r="P1527">
        <v>8.1999999999999993</v>
      </c>
      <c r="Q1527">
        <v>8.1999999999999993</v>
      </c>
      <c r="R1527" s="54">
        <v>1.05416666666667</v>
      </c>
    </row>
    <row r="1528" spans="2:18" x14ac:dyDescent="0.25">
      <c r="B1528" s="5">
        <v>7.9</v>
      </c>
      <c r="C1528" s="5">
        <v>90</v>
      </c>
      <c r="D1528" s="5">
        <v>6.4</v>
      </c>
      <c r="E1528" s="5">
        <v>6.6</v>
      </c>
      <c r="F1528" s="5">
        <v>7.6</v>
      </c>
      <c r="G1528" s="5">
        <v>8.6</v>
      </c>
      <c r="H1528" s="5">
        <v>1029.7</v>
      </c>
      <c r="I1528" s="5">
        <v>90</v>
      </c>
      <c r="J1528" s="5">
        <v>0</v>
      </c>
      <c r="K1528" s="5">
        <v>0</v>
      </c>
      <c r="L1528" s="5">
        <v>0</v>
      </c>
      <c r="M1528" s="5">
        <v>3.4</v>
      </c>
      <c r="N1528">
        <v>232</v>
      </c>
      <c r="O1528">
        <v>1088</v>
      </c>
      <c r="P1528">
        <v>8.1999999999999993</v>
      </c>
      <c r="Q1528">
        <v>8.1999999999999993</v>
      </c>
      <c r="R1528" s="54">
        <v>1.0548611111111099</v>
      </c>
    </row>
    <row r="1529" spans="2:18" x14ac:dyDescent="0.25">
      <c r="B1529" s="5">
        <v>7.9</v>
      </c>
      <c r="C1529" s="5">
        <v>90</v>
      </c>
      <c r="D1529" s="5">
        <v>6.4</v>
      </c>
      <c r="E1529" s="5">
        <v>7.1</v>
      </c>
      <c r="F1529" s="5">
        <v>5.8</v>
      </c>
      <c r="G1529" s="5">
        <v>9.4</v>
      </c>
      <c r="H1529" s="5">
        <v>1029.8</v>
      </c>
      <c r="I1529" s="5">
        <v>100</v>
      </c>
      <c r="J1529" s="5">
        <v>0</v>
      </c>
      <c r="K1529" s="5">
        <v>0</v>
      </c>
      <c r="L1529" s="5">
        <v>0</v>
      </c>
      <c r="M1529" s="5">
        <v>3.4</v>
      </c>
      <c r="N1529">
        <v>232</v>
      </c>
      <c r="O1529">
        <v>1088</v>
      </c>
      <c r="P1529">
        <v>8.1999999999999993</v>
      </c>
      <c r="Q1529">
        <v>8.1999999999999993</v>
      </c>
      <c r="R1529" s="54">
        <v>1.05555555555556</v>
      </c>
    </row>
    <row r="1530" spans="2:18" x14ac:dyDescent="0.25">
      <c r="B1530" s="5">
        <v>7.9</v>
      </c>
      <c r="C1530" s="5">
        <v>90</v>
      </c>
      <c r="D1530" s="5">
        <v>6.4</v>
      </c>
      <c r="E1530" s="5">
        <v>7.9</v>
      </c>
      <c r="F1530" s="5">
        <v>4.7</v>
      </c>
      <c r="G1530" s="5">
        <v>9.6999999999999993</v>
      </c>
      <c r="H1530" s="5">
        <v>1029.8</v>
      </c>
      <c r="I1530" s="5">
        <v>120</v>
      </c>
      <c r="J1530" s="5">
        <v>0</v>
      </c>
      <c r="K1530" s="5">
        <v>0</v>
      </c>
      <c r="L1530" s="5">
        <v>0</v>
      </c>
      <c r="M1530" s="5">
        <v>3.4</v>
      </c>
      <c r="N1530">
        <v>232</v>
      </c>
      <c r="O1530">
        <v>1088</v>
      </c>
      <c r="P1530">
        <v>8.1999999999999993</v>
      </c>
      <c r="Q1530">
        <v>8.1999999999999993</v>
      </c>
      <c r="R1530" s="54">
        <v>1.0562499999999999</v>
      </c>
    </row>
    <row r="1531" spans="2:18" x14ac:dyDescent="0.25">
      <c r="B1531" s="5">
        <v>7.9</v>
      </c>
      <c r="C1531" s="5">
        <v>90</v>
      </c>
      <c r="D1531" s="5">
        <v>6.4</v>
      </c>
      <c r="E1531" s="5">
        <v>6.5</v>
      </c>
      <c r="F1531" s="5">
        <v>8.3000000000000007</v>
      </c>
      <c r="G1531" s="5">
        <v>9.6999999999999993</v>
      </c>
      <c r="H1531" s="5">
        <v>1029.8</v>
      </c>
      <c r="I1531" s="5">
        <v>160</v>
      </c>
      <c r="J1531" s="5">
        <v>0</v>
      </c>
      <c r="K1531" s="5">
        <v>0</v>
      </c>
      <c r="L1531" s="5">
        <v>0</v>
      </c>
      <c r="M1531" s="5">
        <v>3.4</v>
      </c>
      <c r="N1531">
        <v>232</v>
      </c>
      <c r="O1531">
        <v>1088</v>
      </c>
      <c r="P1531">
        <v>8.1999999999999993</v>
      </c>
      <c r="Q1531">
        <v>8.1999999999999993</v>
      </c>
      <c r="R1531" s="54">
        <v>1.05694444444444</v>
      </c>
    </row>
    <row r="1532" spans="2:18" x14ac:dyDescent="0.25">
      <c r="B1532" s="5">
        <v>7.9</v>
      </c>
      <c r="C1532" s="5">
        <v>90</v>
      </c>
      <c r="D1532" s="5">
        <v>6.4</v>
      </c>
      <c r="E1532" s="5">
        <v>7.1</v>
      </c>
      <c r="F1532" s="5">
        <v>5.8</v>
      </c>
      <c r="G1532" s="5">
        <v>9.4</v>
      </c>
      <c r="H1532" s="5">
        <v>1029.7</v>
      </c>
      <c r="I1532" s="5">
        <v>160</v>
      </c>
      <c r="J1532" s="5">
        <v>0</v>
      </c>
      <c r="K1532" s="5">
        <v>0</v>
      </c>
      <c r="L1532" s="5">
        <v>0</v>
      </c>
      <c r="M1532" s="5">
        <v>3.4</v>
      </c>
      <c r="N1532">
        <v>232</v>
      </c>
      <c r="O1532">
        <v>1088</v>
      </c>
      <c r="P1532">
        <v>8.1999999999999993</v>
      </c>
      <c r="Q1532">
        <v>8.1999999999999993</v>
      </c>
      <c r="R1532" s="54">
        <v>1.0576388888888899</v>
      </c>
    </row>
    <row r="1533" spans="2:18" x14ac:dyDescent="0.25">
      <c r="B1533" s="5">
        <v>7.9</v>
      </c>
      <c r="C1533" s="5">
        <v>90</v>
      </c>
      <c r="D1533" s="5">
        <v>6.4</v>
      </c>
      <c r="E1533" s="5">
        <v>6.4</v>
      </c>
      <c r="F1533" s="5">
        <v>9</v>
      </c>
      <c r="G1533" s="5">
        <v>14.4</v>
      </c>
      <c r="H1533" s="5">
        <v>1029.5999999999999</v>
      </c>
      <c r="I1533" s="5">
        <v>160</v>
      </c>
      <c r="J1533" s="5">
        <v>0</v>
      </c>
      <c r="K1533" s="5">
        <v>0</v>
      </c>
      <c r="L1533" s="5">
        <v>0</v>
      </c>
      <c r="M1533" s="5">
        <v>3.4</v>
      </c>
      <c r="N1533">
        <v>232</v>
      </c>
      <c r="O1533">
        <v>1088</v>
      </c>
      <c r="P1533">
        <v>8.1999999999999993</v>
      </c>
      <c r="Q1533">
        <v>8.1999999999999993</v>
      </c>
      <c r="R1533" s="54">
        <v>1.05833333333333</v>
      </c>
    </row>
    <row r="1534" spans="2:18" x14ac:dyDescent="0.25">
      <c r="B1534" s="5">
        <v>7.9</v>
      </c>
      <c r="C1534" s="5">
        <v>90</v>
      </c>
      <c r="D1534" s="5">
        <v>6.4</v>
      </c>
      <c r="E1534" s="5">
        <v>6.2</v>
      </c>
      <c r="F1534" s="5">
        <v>9.4</v>
      </c>
      <c r="G1534" s="5">
        <v>10.4</v>
      </c>
      <c r="H1534" s="5">
        <v>1029.9000000000001</v>
      </c>
      <c r="I1534" s="5">
        <v>190</v>
      </c>
      <c r="J1534" s="5">
        <v>0</v>
      </c>
      <c r="K1534" s="5">
        <v>0</v>
      </c>
      <c r="L1534" s="5">
        <v>0</v>
      </c>
      <c r="M1534" s="5">
        <v>3.4</v>
      </c>
      <c r="N1534">
        <v>232</v>
      </c>
      <c r="O1534">
        <v>1088</v>
      </c>
      <c r="P1534">
        <v>8.1999999999999993</v>
      </c>
      <c r="Q1534">
        <v>8.1999999999999993</v>
      </c>
      <c r="R1534" s="54">
        <v>1.0590277777777799</v>
      </c>
    </row>
    <row r="1535" spans="2:18" x14ac:dyDescent="0.25">
      <c r="B1535" s="5">
        <v>8</v>
      </c>
      <c r="C1535" s="5">
        <v>90</v>
      </c>
      <c r="D1535" s="5">
        <v>6.5</v>
      </c>
      <c r="E1535" s="5">
        <v>8</v>
      </c>
      <c r="F1535" s="5">
        <v>3.6</v>
      </c>
      <c r="G1535" s="5">
        <v>10.4</v>
      </c>
      <c r="H1535" s="5">
        <v>1029.8</v>
      </c>
      <c r="I1535" s="5">
        <v>200</v>
      </c>
      <c r="J1535" s="5">
        <v>0</v>
      </c>
      <c r="K1535" s="5">
        <v>0</v>
      </c>
      <c r="L1535" s="5">
        <v>0</v>
      </c>
      <c r="M1535" s="5">
        <v>3.4</v>
      </c>
      <c r="N1535">
        <v>232</v>
      </c>
      <c r="O1535">
        <v>1088</v>
      </c>
      <c r="P1535">
        <v>8.1999999999999993</v>
      </c>
      <c r="Q1535">
        <v>8.1999999999999993</v>
      </c>
      <c r="R1535" s="54">
        <v>1.05972222222222</v>
      </c>
    </row>
    <row r="1536" spans="2:18" x14ac:dyDescent="0.25">
      <c r="B1536" s="5">
        <v>7.9</v>
      </c>
      <c r="C1536" s="5">
        <v>90</v>
      </c>
      <c r="D1536" s="5">
        <v>6.4</v>
      </c>
      <c r="E1536" s="5">
        <v>6.2</v>
      </c>
      <c r="F1536" s="5">
        <v>10.1</v>
      </c>
      <c r="G1536" s="5">
        <v>11.9</v>
      </c>
      <c r="H1536" s="5">
        <v>1029.7</v>
      </c>
      <c r="I1536" s="5">
        <v>240</v>
      </c>
      <c r="J1536" s="5">
        <v>0</v>
      </c>
      <c r="K1536" s="5">
        <v>0</v>
      </c>
      <c r="L1536" s="5">
        <v>0</v>
      </c>
      <c r="M1536" s="5">
        <v>3.4</v>
      </c>
      <c r="N1536">
        <v>232</v>
      </c>
      <c r="O1536">
        <v>1088</v>
      </c>
      <c r="P1536">
        <v>8.1999999999999993</v>
      </c>
      <c r="Q1536">
        <v>8.1999999999999993</v>
      </c>
      <c r="R1536" s="54">
        <v>1.0604166666666699</v>
      </c>
    </row>
    <row r="1537" spans="2:18" x14ac:dyDescent="0.25">
      <c r="B1537" s="5">
        <v>7.9</v>
      </c>
      <c r="C1537" s="5">
        <v>90</v>
      </c>
      <c r="D1537" s="5">
        <v>6.4</v>
      </c>
      <c r="E1537" s="5">
        <v>6.4</v>
      </c>
      <c r="F1537" s="5">
        <v>9</v>
      </c>
      <c r="G1537" s="5">
        <v>10.4</v>
      </c>
      <c r="H1537" s="5">
        <v>1029.9000000000001</v>
      </c>
      <c r="I1537" s="5">
        <v>230</v>
      </c>
      <c r="J1537" s="5">
        <v>0</v>
      </c>
      <c r="K1537" s="5">
        <v>0</v>
      </c>
      <c r="L1537" s="5">
        <v>0</v>
      </c>
      <c r="M1537" s="5">
        <v>3.4</v>
      </c>
      <c r="N1537">
        <v>232</v>
      </c>
      <c r="O1537">
        <v>1088</v>
      </c>
      <c r="P1537">
        <v>8.1999999999999993</v>
      </c>
      <c r="Q1537">
        <v>8.1999999999999993</v>
      </c>
      <c r="R1537" s="54">
        <v>1.06111111111111</v>
      </c>
    </row>
    <row r="1538" spans="2:18" x14ac:dyDescent="0.25">
      <c r="B1538" s="5">
        <v>7.9</v>
      </c>
      <c r="C1538" s="5">
        <v>90</v>
      </c>
      <c r="D1538" s="5">
        <v>6.4</v>
      </c>
      <c r="E1538" s="5">
        <v>7.2</v>
      </c>
      <c r="F1538" s="5">
        <v>5.4</v>
      </c>
      <c r="G1538" s="5">
        <v>8.3000000000000007</v>
      </c>
      <c r="H1538" s="5">
        <v>1029.9000000000001</v>
      </c>
      <c r="I1538" s="5">
        <v>230</v>
      </c>
      <c r="J1538" s="5">
        <v>0</v>
      </c>
      <c r="K1538" s="5">
        <v>0</v>
      </c>
      <c r="L1538" s="5">
        <v>0</v>
      </c>
      <c r="M1538" s="5">
        <v>3.4</v>
      </c>
      <c r="N1538">
        <v>232</v>
      </c>
      <c r="O1538">
        <v>1088</v>
      </c>
      <c r="P1538">
        <v>8.1999999999999993</v>
      </c>
      <c r="Q1538">
        <v>8.1999999999999993</v>
      </c>
      <c r="R1538" s="54">
        <v>1.0618055555555601</v>
      </c>
    </row>
    <row r="1539" spans="2:18" x14ac:dyDescent="0.25">
      <c r="B1539" s="5">
        <v>8</v>
      </c>
      <c r="C1539" s="5">
        <v>90</v>
      </c>
      <c r="D1539" s="5">
        <v>6.5</v>
      </c>
      <c r="E1539" s="5">
        <v>7.5</v>
      </c>
      <c r="F1539" s="5">
        <v>5</v>
      </c>
      <c r="G1539" s="5">
        <v>7.2</v>
      </c>
      <c r="H1539" s="5">
        <v>1029.5999999999999</v>
      </c>
      <c r="I1539" s="5">
        <v>270</v>
      </c>
      <c r="J1539" s="5">
        <v>0</v>
      </c>
      <c r="K1539" s="5">
        <v>0</v>
      </c>
      <c r="L1539" s="5">
        <v>0</v>
      </c>
      <c r="M1539" s="5">
        <v>3.4</v>
      </c>
      <c r="N1539">
        <v>232</v>
      </c>
      <c r="O1539">
        <v>1088</v>
      </c>
      <c r="P1539">
        <v>8.1999999999999993</v>
      </c>
      <c r="Q1539">
        <v>8.1999999999999993</v>
      </c>
      <c r="R1539" s="54">
        <v>1.0625</v>
      </c>
    </row>
    <row r="1540" spans="2:18" x14ac:dyDescent="0.25">
      <c r="B1540" s="5">
        <v>8</v>
      </c>
      <c r="C1540" s="5">
        <v>90</v>
      </c>
      <c r="D1540" s="5">
        <v>6.5</v>
      </c>
      <c r="E1540" s="5">
        <v>6.5</v>
      </c>
      <c r="F1540" s="5">
        <v>8.6</v>
      </c>
      <c r="G1540" s="5">
        <v>11.2</v>
      </c>
      <c r="H1540" s="5">
        <v>1029.7</v>
      </c>
      <c r="I1540" s="5">
        <v>310</v>
      </c>
      <c r="J1540" s="5">
        <v>0</v>
      </c>
      <c r="K1540" s="5">
        <v>0</v>
      </c>
      <c r="L1540" s="5">
        <v>0</v>
      </c>
      <c r="M1540" s="5">
        <v>3.4</v>
      </c>
      <c r="N1540">
        <v>232</v>
      </c>
      <c r="O1540">
        <v>1088</v>
      </c>
      <c r="P1540">
        <v>8.1999999999999993</v>
      </c>
      <c r="Q1540">
        <v>8.1999999999999993</v>
      </c>
      <c r="R1540" s="54">
        <v>1.0631944444444399</v>
      </c>
    </row>
    <row r="1541" spans="2:18" x14ac:dyDescent="0.25">
      <c r="B1541" s="5">
        <v>8</v>
      </c>
      <c r="C1541" s="5">
        <v>90</v>
      </c>
      <c r="D1541" s="5">
        <v>6.5</v>
      </c>
      <c r="E1541" s="5">
        <v>7.2</v>
      </c>
      <c r="F1541" s="5">
        <v>5.8</v>
      </c>
      <c r="G1541" s="5">
        <v>11.2</v>
      </c>
      <c r="H1541" s="5">
        <v>1029.8</v>
      </c>
      <c r="I1541" s="5">
        <v>360</v>
      </c>
      <c r="J1541" s="5">
        <v>0</v>
      </c>
      <c r="K1541" s="5">
        <v>0</v>
      </c>
      <c r="L1541" s="5">
        <v>0</v>
      </c>
      <c r="M1541" s="5">
        <v>3.4</v>
      </c>
      <c r="N1541">
        <v>232</v>
      </c>
      <c r="O1541">
        <v>1088</v>
      </c>
      <c r="P1541">
        <v>8.1999999999999993</v>
      </c>
      <c r="Q1541">
        <v>8.1999999999999993</v>
      </c>
      <c r="R1541" s="54">
        <v>1.06388888888889</v>
      </c>
    </row>
    <row r="1542" spans="2:18" x14ac:dyDescent="0.25">
      <c r="B1542" s="5">
        <v>8</v>
      </c>
      <c r="C1542" s="5">
        <v>90</v>
      </c>
      <c r="D1542" s="5">
        <v>6.5</v>
      </c>
      <c r="E1542" s="5">
        <v>7.2</v>
      </c>
      <c r="F1542" s="5">
        <v>6.1</v>
      </c>
      <c r="G1542" s="5">
        <v>9.6999999999999993</v>
      </c>
      <c r="H1542" s="5">
        <v>1030.0999999999999</v>
      </c>
      <c r="I1542" s="5">
        <v>390</v>
      </c>
      <c r="J1542" s="5">
        <v>0</v>
      </c>
      <c r="K1542" s="5">
        <v>0</v>
      </c>
      <c r="L1542" s="5">
        <v>0</v>
      </c>
      <c r="M1542" s="5">
        <v>3.4</v>
      </c>
      <c r="N1542">
        <v>232</v>
      </c>
      <c r="O1542">
        <v>1088</v>
      </c>
      <c r="P1542">
        <v>8.1999999999999993</v>
      </c>
      <c r="Q1542">
        <v>8.1999999999999993</v>
      </c>
      <c r="R1542" s="54">
        <v>1.0645833333333301</v>
      </c>
    </row>
    <row r="1543" spans="2:18" x14ac:dyDescent="0.25">
      <c r="B1543" s="5">
        <v>8</v>
      </c>
      <c r="C1543" s="5">
        <v>90</v>
      </c>
      <c r="D1543" s="5">
        <v>6.5</v>
      </c>
      <c r="E1543" s="5">
        <v>6.7</v>
      </c>
      <c r="F1543" s="5">
        <v>7.6</v>
      </c>
      <c r="G1543" s="5">
        <v>9.6999999999999993</v>
      </c>
      <c r="H1543" s="5">
        <v>1029.8</v>
      </c>
      <c r="I1543" s="5">
        <v>420</v>
      </c>
      <c r="J1543" s="5">
        <v>0</v>
      </c>
      <c r="K1543" s="5">
        <v>0</v>
      </c>
      <c r="L1543" s="5">
        <v>0</v>
      </c>
      <c r="M1543" s="5">
        <v>3.4</v>
      </c>
      <c r="N1543">
        <v>232</v>
      </c>
      <c r="O1543">
        <v>1088</v>
      </c>
      <c r="P1543">
        <v>8.1999999999999993</v>
      </c>
      <c r="Q1543">
        <v>8.1999999999999993</v>
      </c>
      <c r="R1543" s="54">
        <v>1.06527777777778</v>
      </c>
    </row>
    <row r="1544" spans="2:18" x14ac:dyDescent="0.25">
      <c r="B1544" s="5">
        <v>8</v>
      </c>
      <c r="C1544" s="5">
        <v>90</v>
      </c>
      <c r="D1544" s="5">
        <v>6.5</v>
      </c>
      <c r="E1544" s="5">
        <v>7.5</v>
      </c>
      <c r="F1544" s="5">
        <v>5</v>
      </c>
      <c r="G1544" s="5">
        <v>5</v>
      </c>
      <c r="H1544" s="5">
        <v>1029.8</v>
      </c>
      <c r="I1544" s="5">
        <v>400</v>
      </c>
      <c r="J1544" s="5">
        <v>0</v>
      </c>
      <c r="K1544" s="5">
        <v>0</v>
      </c>
      <c r="L1544" s="5">
        <v>0</v>
      </c>
      <c r="M1544" s="5">
        <v>3.4</v>
      </c>
      <c r="N1544">
        <v>232</v>
      </c>
      <c r="O1544">
        <v>1088</v>
      </c>
      <c r="P1544">
        <v>8.1999999999999993</v>
      </c>
      <c r="Q1544">
        <v>8.1999999999999993</v>
      </c>
      <c r="R1544" s="54">
        <v>1.0659722222222201</v>
      </c>
    </row>
    <row r="1545" spans="2:18" x14ac:dyDescent="0.25">
      <c r="B1545" s="5">
        <v>8</v>
      </c>
      <c r="C1545" s="5">
        <v>90</v>
      </c>
      <c r="D1545" s="5">
        <v>6.5</v>
      </c>
      <c r="E1545" s="5">
        <v>7</v>
      </c>
      <c r="F1545" s="5">
        <v>6.5</v>
      </c>
      <c r="G1545" s="5">
        <v>6.5</v>
      </c>
      <c r="H1545" s="5">
        <v>1029.8</v>
      </c>
      <c r="I1545" s="5">
        <v>430</v>
      </c>
      <c r="J1545" s="5">
        <v>0</v>
      </c>
      <c r="K1545" s="5">
        <v>0</v>
      </c>
      <c r="L1545" s="5">
        <v>0</v>
      </c>
      <c r="M1545" s="5">
        <v>3.4</v>
      </c>
      <c r="N1545">
        <v>232</v>
      </c>
      <c r="O1545">
        <v>1088</v>
      </c>
      <c r="P1545">
        <v>8.1999999999999993</v>
      </c>
      <c r="Q1545">
        <v>8.1999999999999993</v>
      </c>
      <c r="R1545" s="54">
        <v>1.06666666666667</v>
      </c>
    </row>
    <row r="1546" spans="2:18" x14ac:dyDescent="0.25">
      <c r="B1546" s="5">
        <v>8</v>
      </c>
      <c r="C1546" s="5">
        <v>90</v>
      </c>
      <c r="D1546" s="5">
        <v>6.5</v>
      </c>
      <c r="E1546" s="5">
        <v>7.2</v>
      </c>
      <c r="F1546" s="5">
        <v>5.8</v>
      </c>
      <c r="G1546" s="5">
        <v>6.1</v>
      </c>
      <c r="H1546" s="5">
        <v>1029.9000000000001</v>
      </c>
      <c r="I1546" s="5">
        <v>440</v>
      </c>
      <c r="J1546" s="5">
        <v>0</v>
      </c>
      <c r="K1546" s="5">
        <v>0</v>
      </c>
      <c r="L1546" s="5">
        <v>0</v>
      </c>
      <c r="M1546" s="5">
        <v>3.4</v>
      </c>
      <c r="N1546">
        <v>232</v>
      </c>
      <c r="O1546">
        <v>1088</v>
      </c>
      <c r="P1546">
        <v>8.3000000000000007</v>
      </c>
      <c r="Q1546">
        <v>8.3000000000000007</v>
      </c>
      <c r="R1546" s="54">
        <v>1.0673611111111101</v>
      </c>
    </row>
    <row r="1547" spans="2:18" x14ac:dyDescent="0.25">
      <c r="B1547" s="5">
        <v>8</v>
      </c>
      <c r="C1547" s="5">
        <v>90</v>
      </c>
      <c r="D1547" s="5">
        <v>6.5</v>
      </c>
      <c r="E1547" s="5">
        <v>8</v>
      </c>
      <c r="F1547" s="5">
        <v>3.6</v>
      </c>
      <c r="G1547" s="5">
        <v>6.5</v>
      </c>
      <c r="H1547" s="5">
        <v>1029.8</v>
      </c>
      <c r="I1547" s="5">
        <v>460</v>
      </c>
      <c r="J1547" s="5">
        <v>0</v>
      </c>
      <c r="K1547" s="5">
        <v>0</v>
      </c>
      <c r="L1547" s="5">
        <v>0</v>
      </c>
      <c r="M1547" s="5">
        <v>3.4</v>
      </c>
      <c r="N1547">
        <v>232</v>
      </c>
      <c r="O1547">
        <v>1088</v>
      </c>
      <c r="P1547">
        <v>8.1999999999999993</v>
      </c>
      <c r="Q1547">
        <v>8.1999999999999993</v>
      </c>
      <c r="R1547" s="54">
        <v>1.06805555555556</v>
      </c>
    </row>
    <row r="1548" spans="2:18" x14ac:dyDescent="0.25">
      <c r="B1548" s="5">
        <v>8</v>
      </c>
      <c r="C1548" s="5">
        <v>90</v>
      </c>
      <c r="D1548" s="5">
        <v>6.5</v>
      </c>
      <c r="E1548" s="5">
        <v>8</v>
      </c>
      <c r="F1548" s="5">
        <v>3.6</v>
      </c>
      <c r="G1548" s="5">
        <v>5.8</v>
      </c>
      <c r="H1548" s="5">
        <v>1029.9000000000001</v>
      </c>
      <c r="I1548" s="5">
        <v>470</v>
      </c>
      <c r="J1548" s="5">
        <v>0</v>
      </c>
      <c r="K1548" s="5">
        <v>0</v>
      </c>
      <c r="L1548" s="5">
        <v>0</v>
      </c>
      <c r="M1548" s="5">
        <v>3.4</v>
      </c>
      <c r="N1548">
        <v>232</v>
      </c>
      <c r="O1548">
        <v>1088</v>
      </c>
      <c r="P1548">
        <v>8.3000000000000007</v>
      </c>
      <c r="Q1548">
        <v>8.1999999999999993</v>
      </c>
      <c r="R1548" s="54">
        <v>1.0687500000000001</v>
      </c>
    </row>
    <row r="1549" spans="2:18" x14ac:dyDescent="0.25">
      <c r="B1549" s="5">
        <v>8</v>
      </c>
      <c r="C1549" s="5">
        <v>90</v>
      </c>
      <c r="D1549" s="5">
        <v>6.5</v>
      </c>
      <c r="E1549" s="5">
        <v>8</v>
      </c>
      <c r="F1549" s="5">
        <v>3.6</v>
      </c>
      <c r="G1549" s="5">
        <v>7.2</v>
      </c>
      <c r="H1549" s="5">
        <v>1029.8</v>
      </c>
      <c r="I1549" s="5">
        <v>510</v>
      </c>
      <c r="J1549" s="5">
        <v>0</v>
      </c>
      <c r="K1549" s="5">
        <v>0</v>
      </c>
      <c r="L1549" s="5">
        <v>0</v>
      </c>
      <c r="M1549" s="5">
        <v>3.4</v>
      </c>
      <c r="N1549">
        <v>232</v>
      </c>
      <c r="O1549">
        <v>1088</v>
      </c>
      <c r="P1549">
        <v>8.3000000000000007</v>
      </c>
      <c r="Q1549">
        <v>8.3000000000000007</v>
      </c>
      <c r="R1549" s="54">
        <v>1.06944444444444</v>
      </c>
    </row>
    <row r="1550" spans="2:18" x14ac:dyDescent="0.25">
      <c r="B1550" s="5">
        <v>8</v>
      </c>
      <c r="C1550" s="5">
        <v>90</v>
      </c>
      <c r="D1550" s="5">
        <v>6.5</v>
      </c>
      <c r="E1550" s="5">
        <v>7.2</v>
      </c>
      <c r="F1550" s="5">
        <v>6.1</v>
      </c>
      <c r="G1550" s="5">
        <v>6.5</v>
      </c>
      <c r="H1550" s="5">
        <v>1029.7</v>
      </c>
      <c r="I1550" s="5">
        <v>550</v>
      </c>
      <c r="J1550" s="5">
        <v>0</v>
      </c>
      <c r="K1550" s="5">
        <v>0</v>
      </c>
      <c r="L1550" s="5">
        <v>0</v>
      </c>
      <c r="M1550" s="5">
        <v>3.4</v>
      </c>
      <c r="N1550">
        <v>232</v>
      </c>
      <c r="O1550">
        <v>1088</v>
      </c>
      <c r="P1550">
        <v>8.3000000000000007</v>
      </c>
      <c r="Q1550">
        <v>8.3000000000000007</v>
      </c>
      <c r="R1550" s="54">
        <v>1.0701388888888901</v>
      </c>
    </row>
    <row r="1551" spans="2:18" x14ac:dyDescent="0.25">
      <c r="B1551" s="5">
        <v>8</v>
      </c>
      <c r="C1551" s="5">
        <v>90</v>
      </c>
      <c r="D1551" s="5">
        <v>6.5</v>
      </c>
      <c r="E1551" s="5">
        <v>8</v>
      </c>
      <c r="F1551" s="5">
        <v>4.3</v>
      </c>
      <c r="G1551" s="5">
        <v>8.6</v>
      </c>
      <c r="H1551" s="5">
        <v>1029.9000000000001</v>
      </c>
      <c r="I1551" s="5">
        <v>620</v>
      </c>
      <c r="J1551" s="5">
        <v>0</v>
      </c>
      <c r="K1551" s="5">
        <v>0</v>
      </c>
      <c r="L1551" s="5">
        <v>0</v>
      </c>
      <c r="M1551" s="5">
        <v>3.4</v>
      </c>
      <c r="N1551">
        <v>232</v>
      </c>
      <c r="O1551">
        <v>1088</v>
      </c>
      <c r="P1551">
        <v>8.3000000000000007</v>
      </c>
      <c r="Q1551">
        <v>8.3000000000000007</v>
      </c>
      <c r="R1551" s="54">
        <v>1.07083333333333</v>
      </c>
    </row>
    <row r="1552" spans="2:18" x14ac:dyDescent="0.25">
      <c r="B1552" s="5">
        <v>8</v>
      </c>
      <c r="C1552" s="5">
        <v>90</v>
      </c>
      <c r="D1552" s="5">
        <v>6.5</v>
      </c>
      <c r="E1552" s="5">
        <v>6.3</v>
      </c>
      <c r="F1552" s="5">
        <v>10.1</v>
      </c>
      <c r="G1552" s="5">
        <v>13</v>
      </c>
      <c r="H1552" s="5">
        <v>1029.9000000000001</v>
      </c>
      <c r="I1552" s="5">
        <v>650</v>
      </c>
      <c r="J1552" s="5">
        <v>0</v>
      </c>
      <c r="K1552" s="5">
        <v>0</v>
      </c>
      <c r="L1552" s="5">
        <v>0</v>
      </c>
      <c r="M1552" s="5">
        <v>3.4</v>
      </c>
      <c r="N1552">
        <v>232</v>
      </c>
      <c r="O1552">
        <v>1088</v>
      </c>
      <c r="P1552">
        <v>8.3000000000000007</v>
      </c>
      <c r="Q1552">
        <v>8.3000000000000007</v>
      </c>
      <c r="R1552" s="54">
        <v>1.0715277777777801</v>
      </c>
    </row>
    <row r="1553" spans="2:18" x14ac:dyDescent="0.25">
      <c r="B1553" s="5">
        <v>7.9</v>
      </c>
      <c r="C1553" s="5">
        <v>90</v>
      </c>
      <c r="D1553" s="5">
        <v>6.4</v>
      </c>
      <c r="E1553" s="5">
        <v>5.7</v>
      </c>
      <c r="F1553" s="5">
        <v>12.2</v>
      </c>
      <c r="G1553" s="5">
        <v>13.3</v>
      </c>
      <c r="H1553" s="5">
        <v>1030</v>
      </c>
      <c r="I1553" s="5">
        <v>720</v>
      </c>
      <c r="J1553" s="5">
        <v>0</v>
      </c>
      <c r="K1553" s="5">
        <v>0</v>
      </c>
      <c r="L1553" s="5">
        <v>0</v>
      </c>
      <c r="M1553" s="5">
        <v>3.4</v>
      </c>
      <c r="N1553">
        <v>232</v>
      </c>
      <c r="O1553">
        <v>1088</v>
      </c>
      <c r="P1553">
        <v>8.3000000000000007</v>
      </c>
      <c r="Q1553">
        <v>8.3000000000000007</v>
      </c>
      <c r="R1553" s="54">
        <v>1.07222222222222</v>
      </c>
    </row>
    <row r="1554" spans="2:18" x14ac:dyDescent="0.25">
      <c r="B1554" s="5">
        <v>7.9</v>
      </c>
      <c r="C1554" s="5">
        <v>90</v>
      </c>
      <c r="D1554" s="5">
        <v>6.4</v>
      </c>
      <c r="E1554" s="5">
        <v>6.8</v>
      </c>
      <c r="F1554" s="5">
        <v>6.8</v>
      </c>
      <c r="G1554" s="5">
        <v>10.8</v>
      </c>
      <c r="H1554" s="5">
        <v>1030.0999999999999</v>
      </c>
      <c r="I1554" s="5">
        <v>790</v>
      </c>
      <c r="J1554" s="5">
        <v>0</v>
      </c>
      <c r="K1554" s="5">
        <v>0</v>
      </c>
      <c r="L1554" s="5">
        <v>0</v>
      </c>
      <c r="M1554" s="5">
        <v>3.4</v>
      </c>
      <c r="N1554">
        <v>232</v>
      </c>
      <c r="O1554">
        <v>1088</v>
      </c>
      <c r="P1554">
        <v>8.3000000000000007</v>
      </c>
      <c r="Q1554">
        <v>8.3000000000000007</v>
      </c>
      <c r="R1554" s="54">
        <v>1.0729166666666701</v>
      </c>
    </row>
    <row r="1555" spans="2:18" x14ac:dyDescent="0.25">
      <c r="B1555" s="5">
        <v>7.9</v>
      </c>
      <c r="C1555" s="5">
        <v>91</v>
      </c>
      <c r="D1555" s="5">
        <v>6.6</v>
      </c>
      <c r="E1555" s="5">
        <v>6.2</v>
      </c>
      <c r="F1555" s="5">
        <v>9.6999999999999993</v>
      </c>
      <c r="G1555" s="5">
        <v>10.4</v>
      </c>
      <c r="H1555" s="5">
        <v>1029.8</v>
      </c>
      <c r="I1555" s="5">
        <v>870</v>
      </c>
      <c r="J1555" s="5">
        <v>0</v>
      </c>
      <c r="K1555" s="5">
        <v>0</v>
      </c>
      <c r="L1555" s="5">
        <v>0</v>
      </c>
      <c r="M1555" s="5">
        <v>3.4</v>
      </c>
      <c r="N1555">
        <v>232</v>
      </c>
      <c r="O1555">
        <v>1088</v>
      </c>
      <c r="P1555">
        <v>8.3000000000000007</v>
      </c>
      <c r="Q1555">
        <v>8.3000000000000007</v>
      </c>
      <c r="R1555" s="54">
        <v>1.07361111111111</v>
      </c>
    </row>
    <row r="1556" spans="2:18" x14ac:dyDescent="0.25">
      <c r="B1556" s="5">
        <v>7.9</v>
      </c>
      <c r="C1556" s="5">
        <v>91</v>
      </c>
      <c r="D1556" s="5">
        <v>6.6</v>
      </c>
      <c r="E1556" s="5">
        <v>6.6</v>
      </c>
      <c r="F1556" s="5">
        <v>7.6</v>
      </c>
      <c r="G1556" s="5">
        <v>8.3000000000000007</v>
      </c>
      <c r="H1556" s="5">
        <v>1029.9000000000001</v>
      </c>
      <c r="I1556" s="5">
        <v>900</v>
      </c>
      <c r="J1556" s="5">
        <v>0</v>
      </c>
      <c r="K1556" s="5">
        <v>0</v>
      </c>
      <c r="L1556" s="5">
        <v>0</v>
      </c>
      <c r="M1556" s="5">
        <v>3.4</v>
      </c>
      <c r="N1556">
        <v>232</v>
      </c>
      <c r="O1556">
        <v>1088</v>
      </c>
      <c r="P1556">
        <v>8.3000000000000007</v>
      </c>
      <c r="Q1556">
        <v>8.3000000000000007</v>
      </c>
      <c r="R1556" s="54">
        <v>1.0743055555555601</v>
      </c>
    </row>
    <row r="1557" spans="2:18" x14ac:dyDescent="0.25">
      <c r="B1557" s="5">
        <v>7.9</v>
      </c>
      <c r="C1557" s="5">
        <v>91</v>
      </c>
      <c r="D1557" s="5">
        <v>6.6</v>
      </c>
      <c r="E1557" s="5">
        <v>5.6</v>
      </c>
      <c r="F1557" s="5">
        <v>13</v>
      </c>
      <c r="G1557" s="5">
        <v>13.7</v>
      </c>
      <c r="H1557" s="5">
        <v>1029.8</v>
      </c>
      <c r="I1557" s="5">
        <v>950</v>
      </c>
      <c r="J1557" s="5">
        <v>0</v>
      </c>
      <c r="K1557" s="5">
        <v>0</v>
      </c>
      <c r="L1557" s="5">
        <v>0</v>
      </c>
      <c r="M1557" s="5">
        <v>3.4</v>
      </c>
      <c r="N1557">
        <v>232</v>
      </c>
      <c r="O1557">
        <v>1088</v>
      </c>
      <c r="P1557">
        <v>8.3000000000000007</v>
      </c>
      <c r="Q1557">
        <v>8.3000000000000007</v>
      </c>
      <c r="R1557" s="54">
        <v>1.075</v>
      </c>
    </row>
    <row r="1558" spans="2:18" x14ac:dyDescent="0.25">
      <c r="B1558" s="5">
        <v>7.9</v>
      </c>
      <c r="C1558" s="5">
        <v>91</v>
      </c>
      <c r="D1558" s="5">
        <v>6.6</v>
      </c>
      <c r="E1558" s="5">
        <v>6.4</v>
      </c>
      <c r="F1558" s="5">
        <v>8.6</v>
      </c>
      <c r="G1558" s="5">
        <v>13.3</v>
      </c>
      <c r="H1558" s="5">
        <v>1029.9000000000001</v>
      </c>
      <c r="I1558" s="5">
        <v>990</v>
      </c>
      <c r="J1558" s="5">
        <v>0</v>
      </c>
      <c r="K1558" s="5">
        <v>0</v>
      </c>
      <c r="L1558" s="5">
        <v>0</v>
      </c>
      <c r="M1558" s="5">
        <v>3.4</v>
      </c>
      <c r="N1558">
        <v>232</v>
      </c>
      <c r="O1558">
        <v>1088</v>
      </c>
      <c r="P1558">
        <v>8.3000000000000007</v>
      </c>
      <c r="Q1558">
        <v>8.3000000000000007</v>
      </c>
      <c r="R1558" s="54">
        <v>1.0756944444444401</v>
      </c>
    </row>
    <row r="1559" spans="2:18" x14ac:dyDescent="0.25">
      <c r="B1559" s="5">
        <v>7.9</v>
      </c>
      <c r="C1559" s="5">
        <v>91</v>
      </c>
      <c r="D1559" s="5">
        <v>6.6</v>
      </c>
      <c r="E1559" s="5">
        <v>7.9</v>
      </c>
      <c r="F1559" s="5">
        <v>4.7</v>
      </c>
      <c r="G1559" s="5">
        <v>6.5</v>
      </c>
      <c r="H1559" s="5">
        <v>1030</v>
      </c>
      <c r="I1559" s="5">
        <v>960</v>
      </c>
      <c r="J1559" s="5">
        <v>0</v>
      </c>
      <c r="K1559" s="5">
        <v>0</v>
      </c>
      <c r="L1559" s="5">
        <v>0</v>
      </c>
      <c r="M1559" s="5">
        <v>3.4</v>
      </c>
      <c r="N1559">
        <v>232</v>
      </c>
      <c r="O1559">
        <v>1088</v>
      </c>
      <c r="P1559">
        <v>8.3000000000000007</v>
      </c>
      <c r="Q1559">
        <v>8.3000000000000007</v>
      </c>
      <c r="R1559" s="54">
        <v>1.0763888888888899</v>
      </c>
    </row>
    <row r="1560" spans="2:18" x14ac:dyDescent="0.25">
      <c r="B1560" s="5">
        <v>7.9</v>
      </c>
      <c r="C1560" s="5">
        <v>90</v>
      </c>
      <c r="D1560" s="5">
        <v>6.4</v>
      </c>
      <c r="E1560" s="5">
        <v>6.5</v>
      </c>
      <c r="F1560" s="5">
        <v>8.3000000000000007</v>
      </c>
      <c r="G1560" s="5">
        <v>13.3</v>
      </c>
      <c r="H1560" s="5">
        <v>1030.0999999999999</v>
      </c>
      <c r="I1560" s="5">
        <v>1030</v>
      </c>
      <c r="J1560" s="5">
        <v>0</v>
      </c>
      <c r="K1560" s="5">
        <v>0</v>
      </c>
      <c r="L1560" s="5">
        <v>0</v>
      </c>
      <c r="M1560" s="5">
        <v>3.4</v>
      </c>
      <c r="N1560">
        <v>232</v>
      </c>
      <c r="O1560">
        <v>1088</v>
      </c>
      <c r="P1560">
        <v>8.3000000000000007</v>
      </c>
      <c r="Q1560">
        <v>8.3000000000000007</v>
      </c>
      <c r="R1560" s="54">
        <v>1.0770833333333301</v>
      </c>
    </row>
    <row r="1561" spans="2:18" x14ac:dyDescent="0.25">
      <c r="B1561" s="5">
        <v>7.9</v>
      </c>
      <c r="C1561" s="5">
        <v>90</v>
      </c>
      <c r="D1561" s="5">
        <v>6.4</v>
      </c>
      <c r="E1561" s="5">
        <v>6.8</v>
      </c>
      <c r="F1561" s="5">
        <v>6.8</v>
      </c>
      <c r="G1561" s="5">
        <v>9.4</v>
      </c>
      <c r="H1561" s="5">
        <v>1029.9000000000001</v>
      </c>
      <c r="I1561" s="5">
        <v>1130</v>
      </c>
      <c r="J1561" s="5">
        <v>0</v>
      </c>
      <c r="K1561" s="5">
        <v>0</v>
      </c>
      <c r="L1561" s="5">
        <v>0</v>
      </c>
      <c r="M1561" s="5">
        <v>3.4</v>
      </c>
      <c r="N1561">
        <v>232</v>
      </c>
      <c r="O1561">
        <v>1088</v>
      </c>
      <c r="P1561">
        <v>8.3000000000000007</v>
      </c>
      <c r="Q1561">
        <v>8.3000000000000007</v>
      </c>
      <c r="R1561" s="54">
        <v>1.0777777777777799</v>
      </c>
    </row>
    <row r="1562" spans="2:18" x14ac:dyDescent="0.25">
      <c r="B1562" s="5">
        <v>7.9</v>
      </c>
      <c r="C1562" s="5">
        <v>90</v>
      </c>
      <c r="D1562" s="5">
        <v>6.4</v>
      </c>
      <c r="E1562" s="5">
        <v>6.2</v>
      </c>
      <c r="F1562" s="5">
        <v>9.6999999999999993</v>
      </c>
      <c r="G1562" s="5">
        <v>9.6999999999999993</v>
      </c>
      <c r="H1562" s="5">
        <v>1029.9000000000001</v>
      </c>
      <c r="I1562" s="5">
        <v>1270</v>
      </c>
      <c r="J1562" s="5">
        <v>0</v>
      </c>
      <c r="K1562" s="5">
        <v>0</v>
      </c>
      <c r="L1562" s="5">
        <v>0</v>
      </c>
      <c r="M1562" s="5">
        <v>3.4</v>
      </c>
      <c r="N1562">
        <v>232</v>
      </c>
      <c r="O1562">
        <v>1088</v>
      </c>
      <c r="P1562">
        <v>8.3000000000000007</v>
      </c>
      <c r="Q1562">
        <v>8.3000000000000007</v>
      </c>
      <c r="R1562" s="54">
        <v>1.0784722222222201</v>
      </c>
    </row>
    <row r="1563" spans="2:18" x14ac:dyDescent="0.25">
      <c r="B1563" s="5">
        <v>7.9</v>
      </c>
      <c r="C1563" s="5">
        <v>90</v>
      </c>
      <c r="D1563" s="5">
        <v>6.4</v>
      </c>
      <c r="E1563" s="5">
        <v>6.6</v>
      </c>
      <c r="F1563" s="5">
        <v>7.6</v>
      </c>
      <c r="G1563" s="5">
        <v>10.4</v>
      </c>
      <c r="H1563" s="5">
        <v>1029.7</v>
      </c>
      <c r="I1563" s="5">
        <v>1260</v>
      </c>
      <c r="J1563" s="5">
        <v>0</v>
      </c>
      <c r="K1563" s="5">
        <v>0</v>
      </c>
      <c r="L1563" s="5">
        <v>0</v>
      </c>
      <c r="M1563" s="5">
        <v>3.4</v>
      </c>
      <c r="N1563">
        <v>232</v>
      </c>
      <c r="O1563">
        <v>1088</v>
      </c>
      <c r="P1563">
        <v>8.3000000000000007</v>
      </c>
      <c r="Q1563">
        <v>8.3000000000000007</v>
      </c>
      <c r="R1563" s="54">
        <v>1.0791666666666699</v>
      </c>
    </row>
    <row r="1564" spans="2:18" x14ac:dyDescent="0.25">
      <c r="B1564" s="5">
        <v>7.9</v>
      </c>
      <c r="C1564" s="5">
        <v>90</v>
      </c>
      <c r="D1564" s="5">
        <v>6.4</v>
      </c>
      <c r="E1564" s="5">
        <v>7</v>
      </c>
      <c r="F1564" s="5">
        <v>6.1</v>
      </c>
      <c r="G1564" s="5">
        <v>9</v>
      </c>
      <c r="H1564" s="5">
        <v>1030</v>
      </c>
      <c r="I1564" s="5">
        <v>1300</v>
      </c>
      <c r="J1564" s="5">
        <v>0</v>
      </c>
      <c r="K1564" s="5">
        <v>0</v>
      </c>
      <c r="L1564" s="5">
        <v>0</v>
      </c>
      <c r="M1564" s="5">
        <v>3.4</v>
      </c>
      <c r="N1564">
        <v>232</v>
      </c>
      <c r="O1564">
        <v>1088</v>
      </c>
      <c r="P1564">
        <v>8.3000000000000007</v>
      </c>
      <c r="Q1564">
        <v>8.3000000000000007</v>
      </c>
      <c r="R1564" s="54">
        <v>1.0798611111111101</v>
      </c>
    </row>
    <row r="1565" spans="2:18" x14ac:dyDescent="0.25">
      <c r="B1565" s="5">
        <v>7.9</v>
      </c>
      <c r="C1565" s="5">
        <v>90</v>
      </c>
      <c r="D1565" s="5">
        <v>6.4</v>
      </c>
      <c r="E1565" s="5">
        <v>6.7</v>
      </c>
      <c r="F1565" s="5">
        <v>7.2</v>
      </c>
      <c r="G1565" s="5">
        <v>11.9</v>
      </c>
      <c r="H1565" s="5">
        <v>1029.9000000000001</v>
      </c>
      <c r="I1565" s="5">
        <v>1330</v>
      </c>
      <c r="J1565" s="5">
        <v>0</v>
      </c>
      <c r="K1565" s="5">
        <v>0</v>
      </c>
      <c r="L1565" s="5">
        <v>0</v>
      </c>
      <c r="M1565" s="5">
        <v>3.4</v>
      </c>
      <c r="N1565">
        <v>232</v>
      </c>
      <c r="O1565">
        <v>1088</v>
      </c>
      <c r="P1565">
        <v>8.3000000000000007</v>
      </c>
      <c r="Q1565">
        <v>8.3000000000000007</v>
      </c>
      <c r="R1565" s="54">
        <v>1.0805555555555599</v>
      </c>
    </row>
    <row r="1566" spans="2:18" x14ac:dyDescent="0.25">
      <c r="B1566" s="5">
        <v>8</v>
      </c>
      <c r="C1566" s="5">
        <v>90</v>
      </c>
      <c r="D1566" s="5">
        <v>6.5</v>
      </c>
      <c r="E1566" s="5">
        <v>8</v>
      </c>
      <c r="F1566" s="5">
        <v>4.7</v>
      </c>
      <c r="G1566" s="5">
        <v>9</v>
      </c>
      <c r="H1566" s="5">
        <v>1029.8</v>
      </c>
      <c r="I1566" s="5">
        <v>1350</v>
      </c>
      <c r="J1566" s="5">
        <v>0</v>
      </c>
      <c r="K1566" s="5">
        <v>0</v>
      </c>
      <c r="L1566" s="5">
        <v>0</v>
      </c>
      <c r="M1566" s="5">
        <v>3.4</v>
      </c>
      <c r="N1566">
        <v>232</v>
      </c>
      <c r="O1566">
        <v>1088</v>
      </c>
      <c r="P1566">
        <v>8.3000000000000007</v>
      </c>
      <c r="Q1566">
        <v>8.3000000000000007</v>
      </c>
      <c r="R1566" s="54">
        <v>1.08125</v>
      </c>
    </row>
    <row r="1567" spans="2:18" x14ac:dyDescent="0.25">
      <c r="B1567" s="5">
        <v>8</v>
      </c>
      <c r="C1567" s="5">
        <v>90</v>
      </c>
      <c r="D1567" s="5">
        <v>6.5</v>
      </c>
      <c r="E1567" s="5">
        <v>7.5</v>
      </c>
      <c r="F1567" s="5">
        <v>5</v>
      </c>
      <c r="G1567" s="5">
        <v>7.6</v>
      </c>
      <c r="H1567" s="5">
        <v>1029.8</v>
      </c>
      <c r="I1567" s="5">
        <v>1440</v>
      </c>
      <c r="J1567" s="5">
        <v>0</v>
      </c>
      <c r="K1567" s="5">
        <v>0</v>
      </c>
      <c r="L1567" s="5">
        <v>0</v>
      </c>
      <c r="M1567" s="5">
        <v>3.4</v>
      </c>
      <c r="N1567">
        <v>232</v>
      </c>
      <c r="O1567">
        <v>1088</v>
      </c>
      <c r="P1567">
        <v>8.3000000000000007</v>
      </c>
      <c r="Q1567">
        <v>8.3000000000000007</v>
      </c>
      <c r="R1567" s="54">
        <v>1.0819444444444399</v>
      </c>
    </row>
    <row r="1568" spans="2:18" x14ac:dyDescent="0.25">
      <c r="B1568" s="5">
        <v>8</v>
      </c>
      <c r="C1568" s="5">
        <v>90</v>
      </c>
      <c r="D1568" s="5">
        <v>6.5</v>
      </c>
      <c r="E1568" s="5">
        <v>6.6</v>
      </c>
      <c r="F1568" s="5">
        <v>7.9</v>
      </c>
      <c r="G1568" s="5">
        <v>11.9</v>
      </c>
      <c r="H1568" s="5">
        <v>1029.7</v>
      </c>
      <c r="I1568" s="5">
        <v>1500</v>
      </c>
      <c r="J1568" s="5">
        <v>0</v>
      </c>
      <c r="K1568" s="5">
        <v>0</v>
      </c>
      <c r="L1568" s="5">
        <v>0</v>
      </c>
      <c r="M1568" s="5">
        <v>3.4</v>
      </c>
      <c r="N1568">
        <v>232</v>
      </c>
      <c r="O1568">
        <v>1088</v>
      </c>
      <c r="P1568">
        <v>8.4</v>
      </c>
      <c r="Q1568">
        <v>8.3000000000000007</v>
      </c>
      <c r="R1568" s="54">
        <v>1.08263888888889</v>
      </c>
    </row>
    <row r="1569" spans="2:18" x14ac:dyDescent="0.25">
      <c r="B1569" s="5">
        <v>8</v>
      </c>
      <c r="C1569" s="5">
        <v>90</v>
      </c>
      <c r="D1569" s="5">
        <v>6.5</v>
      </c>
      <c r="E1569" s="5">
        <v>6.8</v>
      </c>
      <c r="F1569" s="5">
        <v>7.2</v>
      </c>
      <c r="G1569" s="5">
        <v>9</v>
      </c>
      <c r="H1569" s="5">
        <v>1029.8</v>
      </c>
      <c r="I1569" s="5">
        <v>1490</v>
      </c>
      <c r="J1569" s="5">
        <v>0</v>
      </c>
      <c r="K1569" s="5">
        <v>0</v>
      </c>
      <c r="L1569" s="5">
        <v>0</v>
      </c>
      <c r="M1569" s="5">
        <v>3.4</v>
      </c>
      <c r="N1569">
        <v>232</v>
      </c>
      <c r="O1569">
        <v>1088</v>
      </c>
      <c r="P1569">
        <v>8.4</v>
      </c>
      <c r="Q1569">
        <v>8.3000000000000007</v>
      </c>
      <c r="R1569" s="54">
        <v>1.0833333333333299</v>
      </c>
    </row>
    <row r="1570" spans="2:18" x14ac:dyDescent="0.25">
      <c r="B1570" s="5">
        <v>8</v>
      </c>
      <c r="C1570" s="5">
        <v>90</v>
      </c>
      <c r="D1570" s="5">
        <v>6.5</v>
      </c>
      <c r="E1570" s="5">
        <v>6.7</v>
      </c>
      <c r="F1570" s="5">
        <v>7.6</v>
      </c>
      <c r="G1570" s="5">
        <v>8.3000000000000007</v>
      </c>
      <c r="H1570" s="5">
        <v>1030</v>
      </c>
      <c r="I1570" s="5">
        <v>1540</v>
      </c>
      <c r="J1570" s="5">
        <v>0</v>
      </c>
      <c r="K1570" s="5">
        <v>0</v>
      </c>
      <c r="L1570" s="5">
        <v>0</v>
      </c>
      <c r="M1570" s="5">
        <v>3.4</v>
      </c>
      <c r="N1570">
        <v>232</v>
      </c>
      <c r="O1570">
        <v>1088</v>
      </c>
      <c r="P1570">
        <v>8.4</v>
      </c>
      <c r="Q1570">
        <v>8.4</v>
      </c>
      <c r="R1570" s="54">
        <v>1.08402777777778</v>
      </c>
    </row>
    <row r="1571" spans="2:18" x14ac:dyDescent="0.25">
      <c r="B1571" s="5">
        <v>8</v>
      </c>
      <c r="C1571" s="5">
        <v>90</v>
      </c>
      <c r="D1571" s="5">
        <v>6.5</v>
      </c>
      <c r="E1571" s="5">
        <v>7.2</v>
      </c>
      <c r="F1571" s="5">
        <v>6.1</v>
      </c>
      <c r="G1571" s="5">
        <v>9</v>
      </c>
      <c r="H1571" s="5">
        <v>1029.7</v>
      </c>
      <c r="I1571" s="5">
        <v>1560</v>
      </c>
      <c r="J1571" s="5">
        <v>0</v>
      </c>
      <c r="K1571" s="5">
        <v>0</v>
      </c>
      <c r="L1571" s="5">
        <v>0</v>
      </c>
      <c r="M1571" s="5">
        <v>3.4</v>
      </c>
      <c r="N1571">
        <v>232</v>
      </c>
      <c r="O1571">
        <v>1088</v>
      </c>
      <c r="P1571">
        <v>8.4</v>
      </c>
      <c r="Q1571">
        <v>8.4</v>
      </c>
      <c r="R1571" s="54">
        <v>1.0847222222222199</v>
      </c>
    </row>
    <row r="1572" spans="2:18" x14ac:dyDescent="0.25">
      <c r="B1572" s="5">
        <v>8</v>
      </c>
      <c r="C1572" s="5">
        <v>90</v>
      </c>
      <c r="D1572" s="5">
        <v>6.5</v>
      </c>
      <c r="E1572" s="5">
        <v>6.1</v>
      </c>
      <c r="F1572" s="5">
        <v>10.4</v>
      </c>
      <c r="G1572" s="5">
        <v>10.4</v>
      </c>
      <c r="H1572" s="5">
        <v>1029.9000000000001</v>
      </c>
      <c r="I1572" s="5">
        <v>1540</v>
      </c>
      <c r="J1572" s="5">
        <v>0</v>
      </c>
      <c r="K1572" s="5">
        <v>0</v>
      </c>
      <c r="L1572" s="5">
        <v>0</v>
      </c>
      <c r="M1572" s="5">
        <v>3.4</v>
      </c>
      <c r="N1572">
        <v>232</v>
      </c>
      <c r="O1572">
        <v>1088</v>
      </c>
      <c r="P1572">
        <v>8.4</v>
      </c>
      <c r="Q1572">
        <v>8.4</v>
      </c>
      <c r="R1572" s="54">
        <v>1.08541666666667</v>
      </c>
    </row>
    <row r="1573" spans="2:18" x14ac:dyDescent="0.25">
      <c r="B1573" s="5">
        <v>8</v>
      </c>
      <c r="C1573" s="5">
        <v>90</v>
      </c>
      <c r="D1573" s="5">
        <v>6.5</v>
      </c>
      <c r="E1573" s="5">
        <v>7.5</v>
      </c>
      <c r="F1573" s="5">
        <v>5</v>
      </c>
      <c r="G1573" s="5">
        <v>8.3000000000000007</v>
      </c>
      <c r="H1573" s="5">
        <v>1030.0999999999999</v>
      </c>
      <c r="I1573" s="5">
        <v>1620</v>
      </c>
      <c r="J1573" s="5">
        <v>0</v>
      </c>
      <c r="K1573" s="5">
        <v>0</v>
      </c>
      <c r="L1573" s="5">
        <v>0</v>
      </c>
      <c r="M1573" s="5">
        <v>3.4</v>
      </c>
      <c r="N1573">
        <v>232</v>
      </c>
      <c r="O1573">
        <v>1088</v>
      </c>
      <c r="P1573">
        <v>8.4</v>
      </c>
      <c r="Q1573">
        <v>8.4</v>
      </c>
      <c r="R1573" s="54">
        <v>1.0861111111111099</v>
      </c>
    </row>
    <row r="1574" spans="2:18" x14ac:dyDescent="0.25">
      <c r="B1574" s="5">
        <v>8</v>
      </c>
      <c r="C1574" s="5">
        <v>90</v>
      </c>
      <c r="D1574" s="5">
        <v>6.5</v>
      </c>
      <c r="E1574" s="5">
        <v>6.8</v>
      </c>
      <c r="F1574" s="5">
        <v>7.2</v>
      </c>
      <c r="G1574" s="5">
        <v>8.3000000000000007</v>
      </c>
      <c r="H1574" s="5">
        <v>1029.9000000000001</v>
      </c>
      <c r="I1574" s="5">
        <v>1680</v>
      </c>
      <c r="J1574" s="5">
        <v>0</v>
      </c>
      <c r="K1574" s="5">
        <v>0</v>
      </c>
      <c r="L1574" s="5">
        <v>0</v>
      </c>
      <c r="M1574" s="5">
        <v>3.4</v>
      </c>
      <c r="N1574">
        <v>232</v>
      </c>
      <c r="O1574">
        <v>1088</v>
      </c>
      <c r="P1574">
        <v>8.5</v>
      </c>
      <c r="Q1574">
        <v>8.4</v>
      </c>
      <c r="R1574" s="54">
        <v>1.08680555555556</v>
      </c>
    </row>
    <row r="1575" spans="2:18" x14ac:dyDescent="0.25">
      <c r="B1575" s="5">
        <v>8</v>
      </c>
      <c r="C1575" s="5">
        <v>90</v>
      </c>
      <c r="D1575" s="5">
        <v>6.5</v>
      </c>
      <c r="E1575" s="5">
        <v>8</v>
      </c>
      <c r="F1575" s="5">
        <v>4</v>
      </c>
      <c r="G1575" s="5">
        <v>6.1</v>
      </c>
      <c r="H1575" s="5">
        <v>1030</v>
      </c>
      <c r="I1575" s="5">
        <v>1800</v>
      </c>
      <c r="J1575" s="5">
        <v>0</v>
      </c>
      <c r="K1575" s="5">
        <v>0</v>
      </c>
      <c r="L1575" s="5">
        <v>0</v>
      </c>
      <c r="M1575" s="5">
        <v>3.4</v>
      </c>
      <c r="N1575">
        <v>232</v>
      </c>
      <c r="O1575">
        <v>1088</v>
      </c>
      <c r="P1575">
        <v>8.5</v>
      </c>
      <c r="Q1575">
        <v>8.4</v>
      </c>
      <c r="R1575" s="54">
        <v>1.0874999999999999</v>
      </c>
    </row>
    <row r="1576" spans="2:18" x14ac:dyDescent="0.25">
      <c r="B1576" s="5">
        <v>8</v>
      </c>
      <c r="C1576" s="5">
        <v>90</v>
      </c>
      <c r="D1576" s="5">
        <v>6.5</v>
      </c>
      <c r="E1576" s="5">
        <v>7.4</v>
      </c>
      <c r="F1576" s="5">
        <v>5.4</v>
      </c>
      <c r="G1576" s="5">
        <v>7.6</v>
      </c>
      <c r="H1576" s="5">
        <v>1029.7</v>
      </c>
      <c r="I1576" s="5">
        <v>1990</v>
      </c>
      <c r="J1576" s="5">
        <v>0</v>
      </c>
      <c r="K1576" s="5">
        <v>0</v>
      </c>
      <c r="L1576" s="5">
        <v>0</v>
      </c>
      <c r="M1576" s="5">
        <v>3.4</v>
      </c>
      <c r="N1576">
        <v>232</v>
      </c>
      <c r="O1576">
        <v>1088</v>
      </c>
      <c r="P1576">
        <v>8.5</v>
      </c>
      <c r="Q1576">
        <v>8.4</v>
      </c>
      <c r="R1576" s="54">
        <v>1.08819444444444</v>
      </c>
    </row>
    <row r="1577" spans="2:18" x14ac:dyDescent="0.25">
      <c r="B1577" s="5">
        <v>8</v>
      </c>
      <c r="C1577" s="5">
        <v>90</v>
      </c>
      <c r="D1577" s="5">
        <v>6.5</v>
      </c>
      <c r="E1577" s="5">
        <v>8</v>
      </c>
      <c r="F1577" s="5">
        <v>4.3</v>
      </c>
      <c r="G1577" s="5">
        <v>5.8</v>
      </c>
      <c r="H1577" s="5">
        <v>1030</v>
      </c>
      <c r="I1577" s="5">
        <v>1960</v>
      </c>
      <c r="J1577" s="5">
        <v>0</v>
      </c>
      <c r="K1577" s="5">
        <v>0</v>
      </c>
      <c r="L1577" s="5">
        <v>0</v>
      </c>
      <c r="M1577" s="5">
        <v>3.4</v>
      </c>
      <c r="N1577">
        <v>232</v>
      </c>
      <c r="O1577">
        <v>1088</v>
      </c>
      <c r="P1577">
        <v>8.5</v>
      </c>
      <c r="Q1577">
        <v>8.4</v>
      </c>
      <c r="R1577" s="54">
        <v>1.0888888888888899</v>
      </c>
    </row>
    <row r="1578" spans="2:18" x14ac:dyDescent="0.25">
      <c r="B1578" s="5">
        <v>8</v>
      </c>
      <c r="C1578" s="5">
        <v>90</v>
      </c>
      <c r="D1578" s="5">
        <v>6.5</v>
      </c>
      <c r="E1578" s="5">
        <v>6.1</v>
      </c>
      <c r="F1578" s="5">
        <v>10.8</v>
      </c>
      <c r="G1578" s="5">
        <v>11.9</v>
      </c>
      <c r="H1578" s="5">
        <v>1029.9000000000001</v>
      </c>
      <c r="I1578" s="5">
        <v>1980</v>
      </c>
      <c r="J1578" s="5">
        <v>0</v>
      </c>
      <c r="K1578" s="5">
        <v>0</v>
      </c>
      <c r="L1578" s="5">
        <v>0</v>
      </c>
      <c r="M1578" s="5">
        <v>3.4</v>
      </c>
      <c r="N1578">
        <v>232</v>
      </c>
      <c r="O1578">
        <v>1088</v>
      </c>
      <c r="P1578">
        <v>8.5</v>
      </c>
      <c r="Q1578">
        <v>8.4</v>
      </c>
      <c r="R1578" s="54">
        <v>1.08958333333333</v>
      </c>
    </row>
    <row r="1579" spans="2:18" x14ac:dyDescent="0.25">
      <c r="B1579" s="5">
        <v>8</v>
      </c>
      <c r="C1579" s="5">
        <v>90</v>
      </c>
      <c r="D1579" s="5">
        <v>6.5</v>
      </c>
      <c r="E1579" s="5">
        <v>7.2</v>
      </c>
      <c r="F1579" s="5">
        <v>5.8</v>
      </c>
      <c r="G1579" s="5">
        <v>7.2</v>
      </c>
      <c r="H1579" s="5">
        <v>1029.8</v>
      </c>
      <c r="I1579" s="5">
        <v>1910</v>
      </c>
      <c r="J1579" s="5">
        <v>0</v>
      </c>
      <c r="K1579" s="5">
        <v>0</v>
      </c>
      <c r="L1579" s="5">
        <v>0</v>
      </c>
      <c r="M1579" s="5">
        <v>3.4</v>
      </c>
      <c r="N1579">
        <v>232</v>
      </c>
      <c r="O1579">
        <v>1088</v>
      </c>
      <c r="P1579">
        <v>8.5</v>
      </c>
      <c r="Q1579">
        <v>8.4</v>
      </c>
      <c r="R1579" s="54">
        <v>1.0902777777777799</v>
      </c>
    </row>
    <row r="1580" spans="2:18" x14ac:dyDescent="0.25">
      <c r="B1580" s="5">
        <v>8.1</v>
      </c>
      <c r="C1580" s="5">
        <v>90</v>
      </c>
      <c r="D1580" s="5">
        <v>6.6</v>
      </c>
      <c r="E1580" s="5">
        <v>8.1</v>
      </c>
      <c r="F1580" s="5">
        <v>4.3</v>
      </c>
      <c r="G1580" s="5">
        <v>5.4</v>
      </c>
      <c r="H1580" s="5">
        <v>1029.8</v>
      </c>
      <c r="I1580" s="5">
        <v>1890</v>
      </c>
      <c r="J1580" s="5">
        <v>0</v>
      </c>
      <c r="K1580" s="5">
        <v>0</v>
      </c>
      <c r="L1580" s="5">
        <v>0</v>
      </c>
      <c r="M1580" s="5">
        <v>3.4</v>
      </c>
      <c r="N1580">
        <v>232</v>
      </c>
      <c r="O1580">
        <v>1088</v>
      </c>
      <c r="P1580">
        <v>8.5</v>
      </c>
      <c r="Q1580">
        <v>8.4</v>
      </c>
      <c r="R1580" s="54">
        <v>1.09097222222222</v>
      </c>
    </row>
    <row r="1581" spans="2:18" x14ac:dyDescent="0.25">
      <c r="B1581" s="5">
        <v>8.1</v>
      </c>
      <c r="C1581" s="5">
        <v>90</v>
      </c>
      <c r="D1581" s="5">
        <v>6.6</v>
      </c>
      <c r="E1581" s="5">
        <v>8.1</v>
      </c>
      <c r="F1581" s="5">
        <v>4.7</v>
      </c>
      <c r="G1581" s="5">
        <v>7.6</v>
      </c>
      <c r="H1581" s="5">
        <v>1030</v>
      </c>
      <c r="I1581" s="5">
        <v>1990</v>
      </c>
      <c r="J1581" s="5">
        <v>0</v>
      </c>
      <c r="K1581" s="5">
        <v>0</v>
      </c>
      <c r="L1581" s="5">
        <v>0</v>
      </c>
      <c r="M1581" s="5">
        <v>3.4</v>
      </c>
      <c r="N1581">
        <v>232</v>
      </c>
      <c r="O1581">
        <v>1088</v>
      </c>
      <c r="P1581">
        <v>8.6</v>
      </c>
      <c r="Q1581">
        <v>8.5</v>
      </c>
      <c r="R1581" s="54">
        <v>1.0916666666666699</v>
      </c>
    </row>
    <row r="1582" spans="2:18" x14ac:dyDescent="0.25">
      <c r="B1582" s="5">
        <v>8.1</v>
      </c>
      <c r="C1582" s="5">
        <v>90</v>
      </c>
      <c r="D1582" s="5">
        <v>6.6</v>
      </c>
      <c r="E1582" s="5">
        <v>7.3</v>
      </c>
      <c r="F1582" s="5">
        <v>5.8</v>
      </c>
      <c r="G1582" s="5">
        <v>8.6</v>
      </c>
      <c r="H1582" s="5">
        <v>1029.9000000000001</v>
      </c>
      <c r="I1582" s="5">
        <v>2160</v>
      </c>
      <c r="J1582" s="5">
        <v>0</v>
      </c>
      <c r="K1582" s="5">
        <v>0</v>
      </c>
      <c r="L1582" s="5">
        <v>0</v>
      </c>
      <c r="M1582" s="5">
        <v>3.4</v>
      </c>
      <c r="N1582">
        <v>232</v>
      </c>
      <c r="O1582">
        <v>1088</v>
      </c>
      <c r="P1582">
        <v>8.6</v>
      </c>
      <c r="Q1582">
        <v>8.5</v>
      </c>
      <c r="R1582" s="54">
        <v>1.09236111111111</v>
      </c>
    </row>
    <row r="1583" spans="2:18" x14ac:dyDescent="0.25">
      <c r="B1583" s="5">
        <v>8.1</v>
      </c>
      <c r="C1583" s="5">
        <v>90</v>
      </c>
      <c r="D1583" s="5">
        <v>6.6</v>
      </c>
      <c r="E1583" s="5">
        <v>8.1</v>
      </c>
      <c r="F1583" s="5">
        <v>4.7</v>
      </c>
      <c r="G1583" s="5">
        <v>10.1</v>
      </c>
      <c r="H1583" s="5">
        <v>1029.8</v>
      </c>
      <c r="I1583" s="5">
        <v>2190</v>
      </c>
      <c r="J1583" s="5">
        <v>0</v>
      </c>
      <c r="K1583" s="5">
        <v>0</v>
      </c>
      <c r="L1583" s="5">
        <v>0</v>
      </c>
      <c r="M1583" s="5">
        <v>3.4</v>
      </c>
      <c r="N1583">
        <v>232</v>
      </c>
      <c r="O1583">
        <v>1088</v>
      </c>
      <c r="P1583">
        <v>8.6</v>
      </c>
      <c r="Q1583">
        <v>8.5</v>
      </c>
      <c r="R1583" s="54">
        <v>1.0930555555555601</v>
      </c>
    </row>
    <row r="1584" spans="2:18" x14ac:dyDescent="0.25">
      <c r="B1584" s="5">
        <v>8.1</v>
      </c>
      <c r="C1584" s="5">
        <v>90</v>
      </c>
      <c r="D1584" s="5">
        <v>6.6</v>
      </c>
      <c r="E1584" s="5">
        <v>8.1</v>
      </c>
      <c r="F1584" s="5">
        <v>4</v>
      </c>
      <c r="G1584" s="5">
        <v>7.9</v>
      </c>
      <c r="H1584" s="5">
        <v>1029.8</v>
      </c>
      <c r="I1584" s="5">
        <v>2430</v>
      </c>
      <c r="J1584" s="5">
        <v>0</v>
      </c>
      <c r="K1584" s="5">
        <v>0</v>
      </c>
      <c r="L1584" s="5">
        <v>0</v>
      </c>
      <c r="M1584" s="5">
        <v>3.4</v>
      </c>
      <c r="N1584">
        <v>232</v>
      </c>
      <c r="O1584">
        <v>1088</v>
      </c>
      <c r="P1584">
        <v>8.6</v>
      </c>
      <c r="Q1584">
        <v>8.5</v>
      </c>
      <c r="R1584" s="54">
        <v>1.09375</v>
      </c>
    </row>
    <row r="1585" spans="2:18" x14ac:dyDescent="0.25">
      <c r="B1585" s="5">
        <v>8.1</v>
      </c>
      <c r="C1585" s="5">
        <v>90</v>
      </c>
      <c r="D1585" s="5">
        <v>6.6</v>
      </c>
      <c r="E1585" s="5">
        <v>6.9</v>
      </c>
      <c r="F1585" s="5">
        <v>7.2</v>
      </c>
      <c r="G1585" s="5">
        <v>7.6</v>
      </c>
      <c r="H1585" s="5">
        <v>1029.9000000000001</v>
      </c>
      <c r="I1585" s="5">
        <v>2240</v>
      </c>
      <c r="J1585" s="5">
        <v>0</v>
      </c>
      <c r="K1585" s="5">
        <v>0</v>
      </c>
      <c r="L1585" s="5">
        <v>0</v>
      </c>
      <c r="M1585" s="5">
        <v>3.4</v>
      </c>
      <c r="N1585">
        <v>232</v>
      </c>
      <c r="O1585">
        <v>1088</v>
      </c>
      <c r="P1585">
        <v>8.6</v>
      </c>
      <c r="Q1585">
        <v>8.5</v>
      </c>
      <c r="R1585" s="54">
        <v>1.0944444444444399</v>
      </c>
    </row>
    <row r="1586" spans="2:18" x14ac:dyDescent="0.25">
      <c r="B1586" s="5">
        <v>8.1</v>
      </c>
      <c r="C1586" s="5">
        <v>90</v>
      </c>
      <c r="D1586" s="5">
        <v>6.6</v>
      </c>
      <c r="E1586" s="5">
        <v>8.1</v>
      </c>
      <c r="F1586" s="5">
        <v>4.7</v>
      </c>
      <c r="G1586" s="5">
        <v>8.6</v>
      </c>
      <c r="H1586" s="5">
        <v>1029.7</v>
      </c>
      <c r="I1586" s="5">
        <v>2070</v>
      </c>
      <c r="J1586" s="5">
        <v>0</v>
      </c>
      <c r="K1586" s="5">
        <v>0</v>
      </c>
      <c r="L1586" s="5">
        <v>0</v>
      </c>
      <c r="M1586" s="5">
        <v>3.4</v>
      </c>
      <c r="N1586">
        <v>232</v>
      </c>
      <c r="O1586">
        <v>1088</v>
      </c>
      <c r="P1586">
        <v>8.6999999999999993</v>
      </c>
      <c r="Q1586">
        <v>8.5</v>
      </c>
      <c r="R1586" s="54">
        <v>1.09513888888889</v>
      </c>
    </row>
    <row r="1587" spans="2:18" x14ac:dyDescent="0.25">
      <c r="B1587" s="5">
        <v>8.1</v>
      </c>
      <c r="C1587" s="5">
        <v>90</v>
      </c>
      <c r="D1587" s="5">
        <v>6.6</v>
      </c>
      <c r="E1587" s="5">
        <v>6.4</v>
      </c>
      <c r="F1587" s="5">
        <v>10.1</v>
      </c>
      <c r="G1587" s="5">
        <v>16.600000000000001</v>
      </c>
      <c r="H1587" s="5">
        <v>1030</v>
      </c>
      <c r="I1587" s="5">
        <v>2050</v>
      </c>
      <c r="J1587" s="5">
        <v>0</v>
      </c>
      <c r="K1587" s="5">
        <v>0</v>
      </c>
      <c r="L1587" s="5">
        <v>0</v>
      </c>
      <c r="M1587" s="5">
        <v>3.4</v>
      </c>
      <c r="N1587">
        <v>232</v>
      </c>
      <c r="O1587">
        <v>1088</v>
      </c>
      <c r="P1587">
        <v>8.6999999999999993</v>
      </c>
      <c r="Q1587">
        <v>8.5</v>
      </c>
      <c r="R1587" s="54">
        <v>1.0958333333333301</v>
      </c>
    </row>
    <row r="1588" spans="2:18" x14ac:dyDescent="0.25">
      <c r="B1588" s="5">
        <v>8.1</v>
      </c>
      <c r="C1588" s="5">
        <v>90</v>
      </c>
      <c r="D1588" s="5">
        <v>6.6</v>
      </c>
      <c r="E1588" s="5">
        <v>7</v>
      </c>
      <c r="F1588" s="5">
        <v>6.8</v>
      </c>
      <c r="G1588" s="5">
        <v>13.3</v>
      </c>
      <c r="H1588" s="5">
        <v>1029.9000000000001</v>
      </c>
      <c r="I1588" s="5">
        <v>1990</v>
      </c>
      <c r="J1588" s="5">
        <v>0</v>
      </c>
      <c r="K1588" s="5">
        <v>0</v>
      </c>
      <c r="L1588" s="5">
        <v>0</v>
      </c>
      <c r="M1588" s="5">
        <v>3.4</v>
      </c>
      <c r="N1588">
        <v>232</v>
      </c>
      <c r="O1588">
        <v>1088</v>
      </c>
      <c r="P1588">
        <v>8.6999999999999993</v>
      </c>
      <c r="Q1588">
        <v>8.6</v>
      </c>
      <c r="R1588" s="54">
        <v>1.09652777777778</v>
      </c>
    </row>
    <row r="1589" spans="2:18" x14ac:dyDescent="0.25">
      <c r="B1589" s="5">
        <v>8.1</v>
      </c>
      <c r="C1589" s="5">
        <v>91</v>
      </c>
      <c r="D1589" s="5">
        <v>6.8</v>
      </c>
      <c r="E1589" s="5">
        <v>6.9</v>
      </c>
      <c r="F1589" s="5">
        <v>7.2</v>
      </c>
      <c r="G1589" s="5">
        <v>8.6</v>
      </c>
      <c r="H1589" s="5">
        <v>1029.9000000000001</v>
      </c>
      <c r="I1589" s="5">
        <v>1950</v>
      </c>
      <c r="J1589" s="5">
        <v>0</v>
      </c>
      <c r="K1589" s="5">
        <v>0</v>
      </c>
      <c r="L1589" s="5">
        <v>0</v>
      </c>
      <c r="M1589" s="5">
        <v>3.4</v>
      </c>
      <c r="N1589">
        <v>232</v>
      </c>
      <c r="O1589">
        <v>1088</v>
      </c>
      <c r="P1589">
        <v>8.6999999999999993</v>
      </c>
      <c r="Q1589">
        <v>8.6</v>
      </c>
      <c r="R1589" s="54">
        <v>1.0972222222222201</v>
      </c>
    </row>
    <row r="1590" spans="2:18" x14ac:dyDescent="0.25">
      <c r="B1590" s="5">
        <v>8.1</v>
      </c>
      <c r="C1590" s="5">
        <v>91</v>
      </c>
      <c r="D1590" s="5">
        <v>6.8</v>
      </c>
      <c r="E1590" s="5">
        <v>7.1</v>
      </c>
      <c r="F1590" s="5">
        <v>6.5</v>
      </c>
      <c r="G1590" s="5">
        <v>7.6</v>
      </c>
      <c r="H1590" s="5">
        <v>1029.9000000000001</v>
      </c>
      <c r="I1590" s="5">
        <v>2060</v>
      </c>
      <c r="J1590" s="5">
        <v>0</v>
      </c>
      <c r="K1590" s="5">
        <v>0</v>
      </c>
      <c r="L1590" s="5">
        <v>0</v>
      </c>
      <c r="M1590" s="5">
        <v>3.4</v>
      </c>
      <c r="N1590">
        <v>232</v>
      </c>
      <c r="O1590">
        <v>1088</v>
      </c>
      <c r="P1590">
        <v>8.6999999999999993</v>
      </c>
      <c r="Q1590">
        <v>8.6</v>
      </c>
      <c r="R1590" s="54">
        <v>1.09791666666667</v>
      </c>
    </row>
    <row r="1591" spans="2:18" x14ac:dyDescent="0.25">
      <c r="B1591" s="5">
        <v>8.1</v>
      </c>
      <c r="C1591" s="5">
        <v>91</v>
      </c>
      <c r="D1591" s="5">
        <v>6.8</v>
      </c>
      <c r="E1591" s="5">
        <v>6.6</v>
      </c>
      <c r="F1591" s="5">
        <v>8.6</v>
      </c>
      <c r="G1591" s="5">
        <v>17.600000000000001</v>
      </c>
      <c r="H1591" s="5">
        <v>1030</v>
      </c>
      <c r="I1591" s="5">
        <v>2130</v>
      </c>
      <c r="J1591" s="5">
        <v>0</v>
      </c>
      <c r="K1591" s="5">
        <v>0</v>
      </c>
      <c r="L1591" s="5">
        <v>0</v>
      </c>
      <c r="M1591" s="5">
        <v>3.4</v>
      </c>
      <c r="N1591">
        <v>232</v>
      </c>
      <c r="O1591">
        <v>1088</v>
      </c>
      <c r="P1591">
        <v>8.6999999999999993</v>
      </c>
      <c r="Q1591">
        <v>8.6</v>
      </c>
      <c r="R1591" s="54">
        <v>1.0986111111111101</v>
      </c>
    </row>
    <row r="1592" spans="2:18" x14ac:dyDescent="0.25">
      <c r="B1592" s="5">
        <v>8.1</v>
      </c>
      <c r="C1592" s="5">
        <v>91</v>
      </c>
      <c r="D1592" s="5">
        <v>6.8</v>
      </c>
      <c r="E1592" s="5">
        <v>7</v>
      </c>
      <c r="F1592" s="5">
        <v>6.8</v>
      </c>
      <c r="G1592" s="5">
        <v>9</v>
      </c>
      <c r="H1592" s="5">
        <v>1030</v>
      </c>
      <c r="I1592" s="5">
        <v>2180</v>
      </c>
      <c r="J1592" s="5">
        <v>0</v>
      </c>
      <c r="K1592" s="5">
        <v>0</v>
      </c>
      <c r="L1592" s="5">
        <v>0</v>
      </c>
      <c r="M1592" s="5">
        <v>3.4</v>
      </c>
      <c r="N1592">
        <v>232</v>
      </c>
      <c r="O1592">
        <v>1088</v>
      </c>
      <c r="P1592">
        <v>8.6999999999999993</v>
      </c>
      <c r="Q1592">
        <v>8.6</v>
      </c>
      <c r="R1592" s="54">
        <v>1.09930555555556</v>
      </c>
    </row>
    <row r="1593" spans="2:18" x14ac:dyDescent="0.25">
      <c r="B1593" s="5">
        <v>8.1</v>
      </c>
      <c r="C1593" s="5">
        <v>91</v>
      </c>
      <c r="D1593" s="5">
        <v>6.8</v>
      </c>
      <c r="E1593" s="5">
        <v>5.2</v>
      </c>
      <c r="F1593" s="5">
        <v>18</v>
      </c>
      <c r="G1593" s="5">
        <v>19.100000000000001</v>
      </c>
      <c r="H1593" s="5">
        <v>1029.8</v>
      </c>
      <c r="I1593" s="5">
        <v>2250</v>
      </c>
      <c r="J1593" s="5">
        <v>0</v>
      </c>
      <c r="K1593" s="5">
        <v>0</v>
      </c>
      <c r="L1593" s="5">
        <v>0</v>
      </c>
      <c r="M1593" s="5">
        <v>3.4</v>
      </c>
      <c r="N1593">
        <v>232</v>
      </c>
      <c r="O1593">
        <v>1088</v>
      </c>
      <c r="P1593">
        <v>8.6999999999999993</v>
      </c>
      <c r="Q1593">
        <v>8.6</v>
      </c>
      <c r="R1593" s="54">
        <v>1.1000000000000001</v>
      </c>
    </row>
    <row r="1594" spans="2:18" x14ac:dyDescent="0.25">
      <c r="B1594" s="5">
        <v>8</v>
      </c>
      <c r="C1594" s="5">
        <v>91</v>
      </c>
      <c r="D1594" s="5">
        <v>6.7</v>
      </c>
      <c r="E1594" s="5">
        <v>7.5</v>
      </c>
      <c r="F1594" s="5">
        <v>5</v>
      </c>
      <c r="G1594" s="5">
        <v>9</v>
      </c>
      <c r="H1594" s="5">
        <v>1030.0999999999999</v>
      </c>
      <c r="I1594" s="5">
        <v>2290</v>
      </c>
      <c r="J1594" s="5">
        <v>0</v>
      </c>
      <c r="K1594" s="5">
        <v>0</v>
      </c>
      <c r="L1594" s="5">
        <v>0</v>
      </c>
      <c r="M1594" s="5">
        <v>3.4</v>
      </c>
      <c r="N1594">
        <v>232</v>
      </c>
      <c r="O1594">
        <v>1088</v>
      </c>
      <c r="P1594">
        <v>8.6999999999999993</v>
      </c>
      <c r="Q1594">
        <v>8.6</v>
      </c>
      <c r="R1594" s="54">
        <v>1.10069444444444</v>
      </c>
    </row>
    <row r="1595" spans="2:18" x14ac:dyDescent="0.25">
      <c r="B1595" s="5">
        <v>8</v>
      </c>
      <c r="C1595" s="5">
        <v>91</v>
      </c>
      <c r="D1595" s="5">
        <v>6.7</v>
      </c>
      <c r="E1595" s="5">
        <v>6.8</v>
      </c>
      <c r="F1595" s="5">
        <v>7.2</v>
      </c>
      <c r="G1595" s="5">
        <v>10.8</v>
      </c>
      <c r="H1595" s="5">
        <v>1029.8</v>
      </c>
      <c r="I1595" s="5">
        <v>2270</v>
      </c>
      <c r="J1595" s="5">
        <v>0</v>
      </c>
      <c r="K1595" s="5">
        <v>0</v>
      </c>
      <c r="L1595" s="5">
        <v>0</v>
      </c>
      <c r="M1595" s="5">
        <v>3.4</v>
      </c>
      <c r="N1595">
        <v>232</v>
      </c>
      <c r="O1595">
        <v>1088</v>
      </c>
      <c r="P1595">
        <v>8.6999999999999993</v>
      </c>
      <c r="Q1595">
        <v>8.6</v>
      </c>
      <c r="R1595" s="54">
        <v>1.1013888888888901</v>
      </c>
    </row>
    <row r="1596" spans="2:18" x14ac:dyDescent="0.25">
      <c r="B1596" s="5">
        <v>8.1</v>
      </c>
      <c r="C1596" s="5">
        <v>91</v>
      </c>
      <c r="D1596" s="5">
        <v>6.8</v>
      </c>
      <c r="E1596" s="5">
        <v>6.1</v>
      </c>
      <c r="F1596" s="5">
        <v>11.5</v>
      </c>
      <c r="G1596" s="5">
        <v>12.6</v>
      </c>
      <c r="H1596" s="5">
        <v>1029.9000000000001</v>
      </c>
      <c r="I1596" s="5">
        <v>2290</v>
      </c>
      <c r="J1596" s="5">
        <v>0</v>
      </c>
      <c r="K1596" s="5">
        <v>0</v>
      </c>
      <c r="L1596" s="5">
        <v>0</v>
      </c>
      <c r="M1596" s="5">
        <v>3.4</v>
      </c>
      <c r="N1596">
        <v>232</v>
      </c>
      <c r="O1596">
        <v>1088</v>
      </c>
      <c r="P1596">
        <v>8.6999999999999993</v>
      </c>
      <c r="Q1596">
        <v>8.6</v>
      </c>
      <c r="R1596" s="54">
        <v>1.10208333333333</v>
      </c>
    </row>
    <row r="1597" spans="2:18" x14ac:dyDescent="0.25">
      <c r="B1597" s="5">
        <v>8.1</v>
      </c>
      <c r="C1597" s="5">
        <v>91</v>
      </c>
      <c r="D1597" s="5">
        <v>6.8</v>
      </c>
      <c r="E1597" s="5">
        <v>8.1</v>
      </c>
      <c r="F1597" s="5">
        <v>4</v>
      </c>
      <c r="G1597" s="5">
        <v>10.1</v>
      </c>
      <c r="H1597" s="5">
        <v>1029.9000000000001</v>
      </c>
      <c r="I1597" s="5">
        <v>2180</v>
      </c>
      <c r="J1597" s="5">
        <v>0</v>
      </c>
      <c r="K1597" s="5">
        <v>0</v>
      </c>
      <c r="L1597" s="5">
        <v>0</v>
      </c>
      <c r="M1597" s="5">
        <v>3.4</v>
      </c>
      <c r="N1597">
        <v>232</v>
      </c>
      <c r="O1597">
        <v>1088</v>
      </c>
      <c r="P1597">
        <v>8.6999999999999993</v>
      </c>
      <c r="Q1597">
        <v>8.6</v>
      </c>
      <c r="R1597" s="54">
        <v>1.1027777777777801</v>
      </c>
    </row>
    <row r="1598" spans="2:18" x14ac:dyDescent="0.25">
      <c r="B1598" s="5">
        <v>8.1</v>
      </c>
      <c r="C1598" s="5">
        <v>91</v>
      </c>
      <c r="D1598" s="5">
        <v>6.8</v>
      </c>
      <c r="E1598" s="5">
        <v>7</v>
      </c>
      <c r="F1598" s="5">
        <v>6.8</v>
      </c>
      <c r="G1598" s="5">
        <v>9</v>
      </c>
      <c r="H1598" s="5">
        <v>1029.9000000000001</v>
      </c>
      <c r="I1598" s="5">
        <v>2130</v>
      </c>
      <c r="J1598" s="5">
        <v>0</v>
      </c>
      <c r="K1598" s="5">
        <v>0</v>
      </c>
      <c r="L1598" s="5">
        <v>0</v>
      </c>
      <c r="M1598" s="5">
        <v>3.4</v>
      </c>
      <c r="N1598">
        <v>232</v>
      </c>
      <c r="O1598">
        <v>1088</v>
      </c>
      <c r="P1598">
        <v>8.6999999999999993</v>
      </c>
      <c r="Q1598">
        <v>8.6</v>
      </c>
      <c r="R1598" s="54">
        <v>1.10347222222222</v>
      </c>
    </row>
    <row r="1599" spans="2:18" x14ac:dyDescent="0.25">
      <c r="B1599" s="5">
        <v>8.1</v>
      </c>
      <c r="C1599" s="5">
        <v>91</v>
      </c>
      <c r="D1599" s="5">
        <v>6.8</v>
      </c>
      <c r="E1599" s="5">
        <v>6.2</v>
      </c>
      <c r="F1599" s="5">
        <v>10.8</v>
      </c>
      <c r="G1599" s="5">
        <v>13.7</v>
      </c>
      <c r="H1599" s="5">
        <v>1030</v>
      </c>
      <c r="I1599" s="5">
        <v>2250</v>
      </c>
      <c r="J1599" s="5">
        <v>0</v>
      </c>
      <c r="K1599" s="5">
        <v>0</v>
      </c>
      <c r="L1599" s="5">
        <v>0</v>
      </c>
      <c r="M1599" s="5">
        <v>3.4</v>
      </c>
      <c r="N1599">
        <v>232</v>
      </c>
      <c r="O1599">
        <v>1088</v>
      </c>
      <c r="P1599">
        <v>8.6999999999999993</v>
      </c>
      <c r="Q1599">
        <v>8.6</v>
      </c>
      <c r="R1599" s="54">
        <v>1.1041666666666701</v>
      </c>
    </row>
    <row r="1600" spans="2:18" x14ac:dyDescent="0.25">
      <c r="B1600" s="5">
        <v>8.1</v>
      </c>
      <c r="C1600" s="5">
        <v>91</v>
      </c>
      <c r="D1600" s="5">
        <v>6.8</v>
      </c>
      <c r="E1600" s="5">
        <v>8.1</v>
      </c>
      <c r="F1600" s="5">
        <v>4.3</v>
      </c>
      <c r="G1600" s="5">
        <v>7.6</v>
      </c>
      <c r="H1600" s="5">
        <v>1030.0999999999999</v>
      </c>
      <c r="I1600" s="5">
        <v>2280</v>
      </c>
      <c r="J1600" s="5">
        <v>0</v>
      </c>
      <c r="K1600" s="5">
        <v>0</v>
      </c>
      <c r="L1600" s="5">
        <v>0</v>
      </c>
      <c r="M1600" s="5">
        <v>3.4</v>
      </c>
      <c r="N1600">
        <v>232</v>
      </c>
      <c r="O1600">
        <v>1088</v>
      </c>
      <c r="P1600">
        <v>8.6999999999999993</v>
      </c>
      <c r="Q1600">
        <v>8.6</v>
      </c>
      <c r="R1600" s="54">
        <v>1.10486111111111</v>
      </c>
    </row>
    <row r="1601" spans="2:18" x14ac:dyDescent="0.25">
      <c r="B1601" s="5">
        <v>8</v>
      </c>
      <c r="C1601" s="5">
        <v>91</v>
      </c>
      <c r="D1601" s="5">
        <v>6.7</v>
      </c>
      <c r="E1601" s="5">
        <v>5.2</v>
      </c>
      <c r="F1601" s="5">
        <v>17.3</v>
      </c>
      <c r="G1601" s="5">
        <v>17.3</v>
      </c>
      <c r="H1601" s="5">
        <v>1029.8</v>
      </c>
      <c r="I1601" s="5">
        <v>2450</v>
      </c>
      <c r="J1601" s="5">
        <v>0</v>
      </c>
      <c r="K1601" s="5">
        <v>0</v>
      </c>
      <c r="L1601" s="5">
        <v>0</v>
      </c>
      <c r="M1601" s="5">
        <v>3.4</v>
      </c>
      <c r="N1601">
        <v>232</v>
      </c>
      <c r="O1601">
        <v>1088</v>
      </c>
      <c r="P1601">
        <v>8.6999999999999993</v>
      </c>
      <c r="Q1601">
        <v>8.6</v>
      </c>
      <c r="R1601" s="54">
        <v>1.1055555555555601</v>
      </c>
    </row>
    <row r="1602" spans="2:18" x14ac:dyDescent="0.25">
      <c r="B1602" s="5">
        <v>8</v>
      </c>
      <c r="C1602" s="5">
        <v>91</v>
      </c>
      <c r="D1602" s="5">
        <v>6.7</v>
      </c>
      <c r="E1602" s="5">
        <v>6.6</v>
      </c>
      <c r="F1602" s="5">
        <v>7.9</v>
      </c>
      <c r="G1602" s="5">
        <v>11.9</v>
      </c>
      <c r="H1602" s="5">
        <v>1029.9000000000001</v>
      </c>
      <c r="I1602" s="5">
        <v>2680</v>
      </c>
      <c r="J1602" s="5">
        <v>0</v>
      </c>
      <c r="K1602" s="5">
        <v>0</v>
      </c>
      <c r="L1602" s="5">
        <v>0</v>
      </c>
      <c r="M1602" s="5">
        <v>3.4</v>
      </c>
      <c r="N1602">
        <v>232</v>
      </c>
      <c r="O1602">
        <v>1088</v>
      </c>
      <c r="P1602">
        <v>8.8000000000000007</v>
      </c>
      <c r="Q1602">
        <v>8.6</v>
      </c>
      <c r="R1602" s="54">
        <v>1.10625</v>
      </c>
    </row>
    <row r="1603" spans="2:18" x14ac:dyDescent="0.25">
      <c r="B1603" s="5">
        <v>8</v>
      </c>
      <c r="C1603" s="5">
        <v>91</v>
      </c>
      <c r="D1603" s="5">
        <v>6.7</v>
      </c>
      <c r="E1603" s="5">
        <v>7.2</v>
      </c>
      <c r="F1603" s="5">
        <v>5.8</v>
      </c>
      <c r="G1603" s="5">
        <v>7.2</v>
      </c>
      <c r="H1603" s="5">
        <v>1029.9000000000001</v>
      </c>
      <c r="I1603" s="5">
        <v>2860</v>
      </c>
      <c r="J1603" s="5">
        <v>0</v>
      </c>
      <c r="K1603" s="5">
        <v>0</v>
      </c>
      <c r="L1603" s="5">
        <v>0</v>
      </c>
      <c r="M1603" s="5">
        <v>3.4</v>
      </c>
      <c r="N1603">
        <v>232</v>
      </c>
      <c r="O1603">
        <v>1088</v>
      </c>
      <c r="P1603">
        <v>8.6999999999999993</v>
      </c>
      <c r="Q1603">
        <v>8.6</v>
      </c>
      <c r="R1603" s="54">
        <v>1.1069444444444401</v>
      </c>
    </row>
    <row r="1604" spans="2:18" x14ac:dyDescent="0.25">
      <c r="B1604" s="5">
        <v>8</v>
      </c>
      <c r="C1604" s="5">
        <v>91</v>
      </c>
      <c r="D1604" s="5">
        <v>6.7</v>
      </c>
      <c r="E1604" s="5">
        <v>6.3</v>
      </c>
      <c r="F1604" s="5">
        <v>9.6999999999999993</v>
      </c>
      <c r="G1604" s="5">
        <v>10.1</v>
      </c>
      <c r="H1604" s="5">
        <v>1030</v>
      </c>
      <c r="I1604" s="5">
        <v>2730</v>
      </c>
      <c r="J1604" s="5">
        <v>0</v>
      </c>
      <c r="K1604" s="5">
        <v>0</v>
      </c>
      <c r="L1604" s="5">
        <v>0</v>
      </c>
      <c r="M1604" s="5">
        <v>3.4</v>
      </c>
      <c r="N1604">
        <v>232</v>
      </c>
      <c r="O1604">
        <v>1088</v>
      </c>
      <c r="P1604">
        <v>8.8000000000000007</v>
      </c>
      <c r="Q1604">
        <v>8.6</v>
      </c>
      <c r="R1604" s="54">
        <v>1.1076388888888899</v>
      </c>
    </row>
    <row r="1605" spans="2:18" x14ac:dyDescent="0.25">
      <c r="B1605" s="5">
        <v>8</v>
      </c>
      <c r="C1605" s="5">
        <v>91</v>
      </c>
      <c r="D1605" s="5">
        <v>6.7</v>
      </c>
      <c r="E1605" s="5">
        <v>8</v>
      </c>
      <c r="F1605" s="5">
        <v>3.6</v>
      </c>
      <c r="G1605" s="5">
        <v>10.1</v>
      </c>
      <c r="H1605" s="5">
        <v>1029.9000000000001</v>
      </c>
      <c r="I1605" s="5">
        <v>2860</v>
      </c>
      <c r="J1605" s="5">
        <v>0</v>
      </c>
      <c r="K1605" s="5">
        <v>0</v>
      </c>
      <c r="L1605" s="5">
        <v>0</v>
      </c>
      <c r="M1605" s="5">
        <v>3.4</v>
      </c>
      <c r="N1605">
        <v>232</v>
      </c>
      <c r="O1605">
        <v>1088</v>
      </c>
      <c r="P1605">
        <v>8.8000000000000007</v>
      </c>
      <c r="Q1605">
        <v>8.6</v>
      </c>
      <c r="R1605" s="54">
        <v>1.1083333333333301</v>
      </c>
    </row>
    <row r="1606" spans="2:18" x14ac:dyDescent="0.25">
      <c r="B1606" s="5">
        <v>7.9</v>
      </c>
      <c r="C1606" s="5">
        <v>90</v>
      </c>
      <c r="D1606" s="5">
        <v>6.4</v>
      </c>
      <c r="E1606" s="5">
        <v>7</v>
      </c>
      <c r="F1606" s="5">
        <v>6.1</v>
      </c>
      <c r="G1606" s="5">
        <v>9.6999999999999993</v>
      </c>
      <c r="H1606" s="5">
        <v>1030</v>
      </c>
      <c r="I1606" s="5">
        <v>3180</v>
      </c>
      <c r="J1606" s="5">
        <v>0</v>
      </c>
      <c r="K1606" s="5">
        <v>0</v>
      </c>
      <c r="L1606" s="5">
        <v>0</v>
      </c>
      <c r="M1606" s="5">
        <v>3.4</v>
      </c>
      <c r="N1606">
        <v>232</v>
      </c>
      <c r="O1606">
        <v>1088</v>
      </c>
      <c r="P1606">
        <v>8.8000000000000007</v>
      </c>
      <c r="Q1606">
        <v>8.6</v>
      </c>
      <c r="R1606" s="54">
        <v>1.1090277777777799</v>
      </c>
    </row>
    <row r="1607" spans="2:18" x14ac:dyDescent="0.25">
      <c r="B1607" s="5">
        <v>7.9</v>
      </c>
      <c r="C1607" s="5">
        <v>90</v>
      </c>
      <c r="D1607" s="5">
        <v>6.4</v>
      </c>
      <c r="E1607" s="5">
        <v>7.4</v>
      </c>
      <c r="F1607" s="5">
        <v>5</v>
      </c>
      <c r="G1607" s="5">
        <v>9.4</v>
      </c>
      <c r="H1607" s="5">
        <v>1029.9000000000001</v>
      </c>
      <c r="I1607" s="5">
        <v>3420</v>
      </c>
      <c r="J1607" s="5">
        <v>0</v>
      </c>
      <c r="K1607" s="5">
        <v>0</v>
      </c>
      <c r="L1607" s="5">
        <v>0</v>
      </c>
      <c r="M1607" s="5">
        <v>3.4</v>
      </c>
      <c r="N1607">
        <v>232</v>
      </c>
      <c r="O1607">
        <v>1088</v>
      </c>
      <c r="P1607">
        <v>8.8000000000000007</v>
      </c>
      <c r="Q1607">
        <v>8.6</v>
      </c>
      <c r="R1607" s="54">
        <v>1.1097222222222201</v>
      </c>
    </row>
    <row r="1608" spans="2:18" x14ac:dyDescent="0.25">
      <c r="B1608" s="5">
        <v>7.9</v>
      </c>
      <c r="C1608" s="5">
        <v>90</v>
      </c>
      <c r="D1608" s="5">
        <v>6.4</v>
      </c>
      <c r="E1608" s="5">
        <v>7.1</v>
      </c>
      <c r="F1608" s="5">
        <v>5.8</v>
      </c>
      <c r="G1608" s="5">
        <v>7.2</v>
      </c>
      <c r="H1608" s="5">
        <v>1029.9000000000001</v>
      </c>
      <c r="I1608" s="5">
        <v>3640</v>
      </c>
      <c r="J1608" s="5">
        <v>0</v>
      </c>
      <c r="K1608" s="5">
        <v>0</v>
      </c>
      <c r="L1608" s="5">
        <v>0</v>
      </c>
      <c r="M1608" s="5">
        <v>3.4</v>
      </c>
      <c r="N1608">
        <v>232</v>
      </c>
      <c r="O1608">
        <v>1088</v>
      </c>
      <c r="P1608">
        <v>8.8000000000000007</v>
      </c>
      <c r="Q1608">
        <v>8.6</v>
      </c>
      <c r="R1608" s="54">
        <v>1.1104166666666699</v>
      </c>
    </row>
    <row r="1609" spans="2:18" x14ac:dyDescent="0.25">
      <c r="B1609" s="5">
        <v>7.9</v>
      </c>
      <c r="C1609" s="5">
        <v>90</v>
      </c>
      <c r="D1609" s="5">
        <v>6.4</v>
      </c>
      <c r="E1609" s="5">
        <v>6.7</v>
      </c>
      <c r="F1609" s="5">
        <v>7.2</v>
      </c>
      <c r="G1609" s="5">
        <v>9</v>
      </c>
      <c r="H1609" s="5">
        <v>1030</v>
      </c>
      <c r="I1609" s="5">
        <v>3720</v>
      </c>
      <c r="J1609" s="5">
        <v>0</v>
      </c>
      <c r="K1609" s="5">
        <v>0</v>
      </c>
      <c r="L1609" s="5">
        <v>0</v>
      </c>
      <c r="M1609" s="5">
        <v>3.4</v>
      </c>
      <c r="N1609">
        <v>232</v>
      </c>
      <c r="O1609">
        <v>1088</v>
      </c>
      <c r="P1609">
        <v>8.8000000000000007</v>
      </c>
      <c r="Q1609">
        <v>8.6</v>
      </c>
      <c r="R1609" s="54">
        <v>1.1111111111111101</v>
      </c>
    </row>
    <row r="1610" spans="2:18" x14ac:dyDescent="0.25">
      <c r="B1610" s="5">
        <v>8</v>
      </c>
      <c r="C1610" s="5">
        <v>90</v>
      </c>
      <c r="D1610" s="5">
        <v>6.5</v>
      </c>
      <c r="E1610" s="5">
        <v>6.3</v>
      </c>
      <c r="F1610" s="5">
        <v>9.6999999999999993</v>
      </c>
      <c r="G1610" s="5">
        <v>9.6999999999999993</v>
      </c>
      <c r="H1610" s="5">
        <v>1029.7</v>
      </c>
      <c r="I1610" s="5">
        <v>4170</v>
      </c>
      <c r="J1610" s="5">
        <v>0</v>
      </c>
      <c r="K1610" s="5">
        <v>0</v>
      </c>
      <c r="L1610" s="5">
        <v>0</v>
      </c>
      <c r="M1610" s="5">
        <v>3.4</v>
      </c>
      <c r="N1610">
        <v>232</v>
      </c>
      <c r="O1610">
        <v>1088</v>
      </c>
      <c r="P1610">
        <v>8.8000000000000007</v>
      </c>
      <c r="Q1610">
        <v>8.6</v>
      </c>
      <c r="R1610" s="54">
        <v>1.1118055555555599</v>
      </c>
    </row>
    <row r="1611" spans="2:18" x14ac:dyDescent="0.25">
      <c r="B1611" s="5">
        <v>8</v>
      </c>
      <c r="C1611" s="5">
        <v>90</v>
      </c>
      <c r="D1611" s="5">
        <v>6.5</v>
      </c>
      <c r="E1611" s="5">
        <v>8</v>
      </c>
      <c r="F1611" s="5">
        <v>4</v>
      </c>
      <c r="G1611" s="5">
        <v>7.9</v>
      </c>
      <c r="H1611" s="5">
        <v>1030</v>
      </c>
      <c r="I1611" s="5">
        <v>4290</v>
      </c>
      <c r="J1611" s="5">
        <v>0</v>
      </c>
      <c r="K1611" s="5">
        <v>0</v>
      </c>
      <c r="L1611" s="5">
        <v>0</v>
      </c>
      <c r="M1611" s="5">
        <v>3.4</v>
      </c>
      <c r="N1611">
        <v>232</v>
      </c>
      <c r="O1611">
        <v>1088</v>
      </c>
      <c r="P1611">
        <v>8.9</v>
      </c>
      <c r="Q1611">
        <v>8.6</v>
      </c>
      <c r="R1611" s="54">
        <v>1.1125</v>
      </c>
    </row>
    <row r="1612" spans="2:18" x14ac:dyDescent="0.25">
      <c r="B1612" s="5">
        <v>8</v>
      </c>
      <c r="C1612" s="5">
        <v>90</v>
      </c>
      <c r="D1612" s="5">
        <v>6.5</v>
      </c>
      <c r="E1612" s="5">
        <v>7.5</v>
      </c>
      <c r="F1612" s="5">
        <v>5</v>
      </c>
      <c r="G1612" s="5">
        <v>7.2</v>
      </c>
      <c r="H1612" s="5">
        <v>1029.9000000000001</v>
      </c>
      <c r="I1612" s="5">
        <v>4370</v>
      </c>
      <c r="J1612" s="5">
        <v>0</v>
      </c>
      <c r="K1612" s="5">
        <v>0</v>
      </c>
      <c r="L1612" s="5">
        <v>0</v>
      </c>
      <c r="M1612" s="5">
        <v>3.4</v>
      </c>
      <c r="N1612">
        <v>232</v>
      </c>
      <c r="O1612">
        <v>1088</v>
      </c>
      <c r="P1612">
        <v>8.9</v>
      </c>
      <c r="Q1612">
        <v>8.6</v>
      </c>
      <c r="R1612" s="54">
        <v>1.1131944444444399</v>
      </c>
    </row>
    <row r="1613" spans="2:18" x14ac:dyDescent="0.25">
      <c r="B1613" s="5">
        <v>8</v>
      </c>
      <c r="C1613" s="5">
        <v>90</v>
      </c>
      <c r="D1613" s="5">
        <v>6.5</v>
      </c>
      <c r="E1613" s="5">
        <v>8</v>
      </c>
      <c r="F1613" s="5">
        <v>4</v>
      </c>
      <c r="G1613" s="5">
        <v>6.8</v>
      </c>
      <c r="H1613" s="5">
        <v>1030</v>
      </c>
      <c r="I1613" s="5">
        <v>4480</v>
      </c>
      <c r="J1613" s="5">
        <v>0</v>
      </c>
      <c r="K1613" s="5">
        <v>0</v>
      </c>
      <c r="L1613" s="5">
        <v>0</v>
      </c>
      <c r="M1613" s="5">
        <v>3.4</v>
      </c>
      <c r="N1613">
        <v>232</v>
      </c>
      <c r="O1613">
        <v>1088</v>
      </c>
      <c r="P1613">
        <v>8.9</v>
      </c>
      <c r="Q1613">
        <v>8.6</v>
      </c>
      <c r="R1613" s="54">
        <v>1.11388888888889</v>
      </c>
    </row>
    <row r="1614" spans="2:18" x14ac:dyDescent="0.25">
      <c r="B1614" s="5">
        <v>8</v>
      </c>
      <c r="C1614" s="5">
        <v>90</v>
      </c>
      <c r="D1614" s="5">
        <v>6.5</v>
      </c>
      <c r="E1614" s="5">
        <v>7.2</v>
      </c>
      <c r="F1614" s="5">
        <v>6.1</v>
      </c>
      <c r="G1614" s="5">
        <v>7.9</v>
      </c>
      <c r="H1614" s="5">
        <v>1029.8</v>
      </c>
      <c r="I1614" s="5">
        <v>4770</v>
      </c>
      <c r="J1614" s="5">
        <v>0</v>
      </c>
      <c r="K1614" s="5">
        <v>0</v>
      </c>
      <c r="L1614" s="5">
        <v>0</v>
      </c>
      <c r="M1614" s="5">
        <v>3.4</v>
      </c>
      <c r="N1614">
        <v>232</v>
      </c>
      <c r="O1614">
        <v>1088</v>
      </c>
      <c r="P1614">
        <v>8.9</v>
      </c>
      <c r="Q1614">
        <v>8.6999999999999993</v>
      </c>
      <c r="R1614" s="54">
        <v>1.1145833333333299</v>
      </c>
    </row>
    <row r="1615" spans="2:18" x14ac:dyDescent="0.25">
      <c r="B1615" s="5">
        <v>8</v>
      </c>
      <c r="C1615" s="5">
        <v>90</v>
      </c>
      <c r="D1615" s="5">
        <v>6.5</v>
      </c>
      <c r="E1615" s="5">
        <v>5.8</v>
      </c>
      <c r="F1615" s="5">
        <v>12.6</v>
      </c>
      <c r="G1615" s="5">
        <v>16.600000000000001</v>
      </c>
      <c r="H1615" s="5">
        <v>1029.9000000000001</v>
      </c>
      <c r="I1615" s="5">
        <v>5350</v>
      </c>
      <c r="J1615" s="5">
        <v>0</v>
      </c>
      <c r="K1615" s="5">
        <v>0</v>
      </c>
      <c r="L1615" s="5">
        <v>0</v>
      </c>
      <c r="M1615" s="5">
        <v>3.4</v>
      </c>
      <c r="N1615">
        <v>232</v>
      </c>
      <c r="O1615">
        <v>1088</v>
      </c>
      <c r="P1615">
        <v>8.9</v>
      </c>
      <c r="Q1615">
        <v>8.6999999999999993</v>
      </c>
      <c r="R1615" s="54">
        <v>1.11527777777778</v>
      </c>
    </row>
    <row r="1616" spans="2:18" x14ac:dyDescent="0.25">
      <c r="B1616" s="5">
        <v>7.9</v>
      </c>
      <c r="C1616" s="5">
        <v>89</v>
      </c>
      <c r="D1616" s="5">
        <v>6.2</v>
      </c>
      <c r="E1616" s="5">
        <v>5.3</v>
      </c>
      <c r="F1616" s="5">
        <v>15.5</v>
      </c>
      <c r="G1616" s="5">
        <v>20.2</v>
      </c>
      <c r="H1616" s="5">
        <v>1029.9000000000001</v>
      </c>
      <c r="I1616" s="5">
        <v>5160</v>
      </c>
      <c r="J1616" s="5">
        <v>0</v>
      </c>
      <c r="K1616" s="5">
        <v>0</v>
      </c>
      <c r="L1616" s="5">
        <v>0</v>
      </c>
      <c r="M1616" s="5">
        <v>3.4</v>
      </c>
      <c r="N1616">
        <v>232</v>
      </c>
      <c r="O1616">
        <v>1088</v>
      </c>
      <c r="P1616">
        <v>9</v>
      </c>
      <c r="Q1616">
        <v>8.6999999999999993</v>
      </c>
      <c r="R1616" s="54">
        <v>1.1159722222222199</v>
      </c>
    </row>
    <row r="1617" spans="2:18" x14ac:dyDescent="0.25">
      <c r="B1617" s="5">
        <v>7.8</v>
      </c>
      <c r="C1617" s="5">
        <v>89</v>
      </c>
      <c r="D1617" s="5">
        <v>6.1</v>
      </c>
      <c r="E1617" s="5">
        <v>4.4000000000000004</v>
      </c>
      <c r="F1617" s="5">
        <v>22</v>
      </c>
      <c r="G1617" s="5">
        <v>23.8</v>
      </c>
      <c r="H1617" s="5">
        <v>1029.9000000000001</v>
      </c>
      <c r="I1617" s="5">
        <v>5370</v>
      </c>
      <c r="J1617" s="5">
        <v>0</v>
      </c>
      <c r="K1617" s="5">
        <v>0</v>
      </c>
      <c r="L1617" s="5">
        <v>0</v>
      </c>
      <c r="M1617" s="5">
        <v>3.4</v>
      </c>
      <c r="N1617">
        <v>232</v>
      </c>
      <c r="O1617">
        <v>1088</v>
      </c>
      <c r="P1617">
        <v>9</v>
      </c>
      <c r="Q1617">
        <v>8.6999999999999993</v>
      </c>
      <c r="R1617" s="54">
        <v>1.11666666666667</v>
      </c>
    </row>
    <row r="1618" spans="2:18" x14ac:dyDescent="0.25">
      <c r="B1618" s="5">
        <v>7.7</v>
      </c>
      <c r="C1618" s="5">
        <v>89</v>
      </c>
      <c r="D1618" s="5">
        <v>6</v>
      </c>
      <c r="E1618" s="5">
        <v>5</v>
      </c>
      <c r="F1618" s="5">
        <v>15.8</v>
      </c>
      <c r="G1618" s="5">
        <v>23.8</v>
      </c>
      <c r="H1618" s="5">
        <v>1029.9000000000001</v>
      </c>
      <c r="I1618" s="5">
        <v>5170</v>
      </c>
      <c r="J1618" s="5">
        <v>0</v>
      </c>
      <c r="K1618" s="5">
        <v>0</v>
      </c>
      <c r="L1618" s="5">
        <v>0</v>
      </c>
      <c r="M1618" s="5">
        <v>3.4</v>
      </c>
      <c r="N1618">
        <v>232</v>
      </c>
      <c r="O1618">
        <v>1088</v>
      </c>
      <c r="P1618">
        <v>9</v>
      </c>
      <c r="Q1618">
        <v>8.8000000000000007</v>
      </c>
      <c r="R1618" s="54">
        <v>1.1173611111111099</v>
      </c>
    </row>
    <row r="1619" spans="2:18" x14ac:dyDescent="0.25">
      <c r="B1619" s="5">
        <v>7.7</v>
      </c>
      <c r="C1619" s="5">
        <v>89</v>
      </c>
      <c r="D1619" s="5">
        <v>6</v>
      </c>
      <c r="E1619" s="5">
        <v>6.7</v>
      </c>
      <c r="F1619" s="5">
        <v>6.5</v>
      </c>
      <c r="G1619" s="5">
        <v>16.899999999999999</v>
      </c>
      <c r="H1619" s="5">
        <v>1029.9000000000001</v>
      </c>
      <c r="I1619" s="5">
        <v>5110</v>
      </c>
      <c r="J1619" s="5">
        <v>0</v>
      </c>
      <c r="K1619" s="5">
        <v>0</v>
      </c>
      <c r="L1619" s="5">
        <v>0</v>
      </c>
      <c r="M1619" s="5">
        <v>3.4</v>
      </c>
      <c r="N1619">
        <v>232</v>
      </c>
      <c r="O1619">
        <v>1088</v>
      </c>
      <c r="P1619">
        <v>9</v>
      </c>
      <c r="Q1619">
        <v>8.8000000000000007</v>
      </c>
      <c r="R1619" s="54">
        <v>1.11805555555556</v>
      </c>
    </row>
    <row r="1620" spans="2:18" x14ac:dyDescent="0.25">
      <c r="B1620" s="5">
        <v>7.7</v>
      </c>
      <c r="C1620" s="5">
        <v>89</v>
      </c>
      <c r="D1620" s="5">
        <v>6</v>
      </c>
      <c r="E1620" s="5">
        <v>5.0999999999999996</v>
      </c>
      <c r="F1620" s="5">
        <v>14.4</v>
      </c>
      <c r="G1620" s="5">
        <v>18.399999999999999</v>
      </c>
      <c r="H1620" s="5">
        <v>1030.0999999999999</v>
      </c>
      <c r="I1620" s="5">
        <v>5250</v>
      </c>
      <c r="J1620" s="5">
        <v>0</v>
      </c>
      <c r="K1620" s="5">
        <v>0</v>
      </c>
      <c r="L1620" s="5">
        <v>0</v>
      </c>
      <c r="M1620" s="5">
        <v>3.4</v>
      </c>
      <c r="N1620">
        <v>232</v>
      </c>
      <c r="O1620">
        <v>1088</v>
      </c>
      <c r="P1620">
        <v>9</v>
      </c>
      <c r="Q1620">
        <v>8.8000000000000007</v>
      </c>
      <c r="R1620" s="54">
        <v>1.1187499999999999</v>
      </c>
    </row>
    <row r="1621" spans="2:18" x14ac:dyDescent="0.25">
      <c r="B1621" s="5">
        <v>7.7</v>
      </c>
      <c r="C1621" s="5">
        <v>89</v>
      </c>
      <c r="D1621" s="5">
        <v>6</v>
      </c>
      <c r="E1621" s="5">
        <v>5.8</v>
      </c>
      <c r="F1621" s="5">
        <v>10.4</v>
      </c>
      <c r="G1621" s="5">
        <v>12.2</v>
      </c>
      <c r="H1621" s="5">
        <v>1029.9000000000001</v>
      </c>
      <c r="I1621" s="5">
        <v>4340</v>
      </c>
      <c r="J1621" s="5">
        <v>0</v>
      </c>
      <c r="K1621" s="5">
        <v>0</v>
      </c>
      <c r="L1621" s="5">
        <v>0</v>
      </c>
      <c r="M1621" s="5">
        <v>3.4</v>
      </c>
      <c r="N1621">
        <v>232</v>
      </c>
      <c r="O1621">
        <v>1088</v>
      </c>
      <c r="P1621">
        <v>9</v>
      </c>
      <c r="Q1621">
        <v>8.8000000000000007</v>
      </c>
      <c r="R1621" s="54">
        <v>1.11944444444444</v>
      </c>
    </row>
    <row r="1622" spans="2:18" x14ac:dyDescent="0.25">
      <c r="B1622" s="5">
        <v>7.7</v>
      </c>
      <c r="C1622" s="5">
        <v>89</v>
      </c>
      <c r="D1622" s="5">
        <v>6</v>
      </c>
      <c r="E1622" s="5">
        <v>5.3</v>
      </c>
      <c r="F1622" s="5">
        <v>13</v>
      </c>
      <c r="G1622" s="5">
        <v>16.600000000000001</v>
      </c>
      <c r="H1622" s="5">
        <v>1030.0999999999999</v>
      </c>
      <c r="I1622" s="5">
        <v>4010</v>
      </c>
      <c r="J1622" s="5">
        <v>0</v>
      </c>
      <c r="K1622" s="5">
        <v>0</v>
      </c>
      <c r="L1622" s="5">
        <v>0</v>
      </c>
      <c r="M1622" s="5">
        <v>3.4</v>
      </c>
      <c r="N1622">
        <v>232</v>
      </c>
      <c r="O1622">
        <v>1088</v>
      </c>
      <c r="P1622">
        <v>9</v>
      </c>
      <c r="Q1622">
        <v>8.6999999999999993</v>
      </c>
      <c r="R1622" s="54">
        <v>1.1201388888888899</v>
      </c>
    </row>
    <row r="1623" spans="2:18" x14ac:dyDescent="0.25">
      <c r="B1623" s="5">
        <v>7.6</v>
      </c>
      <c r="C1623" s="5">
        <v>89</v>
      </c>
      <c r="D1623" s="5">
        <v>5.9</v>
      </c>
      <c r="E1623" s="5">
        <v>5.0999999999999996</v>
      </c>
      <c r="F1623" s="5">
        <v>14</v>
      </c>
      <c r="G1623" s="5">
        <v>20.9</v>
      </c>
      <c r="H1623" s="5">
        <v>1030.0999999999999</v>
      </c>
      <c r="I1623" s="5">
        <v>3830</v>
      </c>
      <c r="J1623" s="5">
        <v>0</v>
      </c>
      <c r="K1623" s="5">
        <v>0</v>
      </c>
      <c r="L1623" s="5">
        <v>0</v>
      </c>
      <c r="M1623" s="5">
        <v>3.4</v>
      </c>
      <c r="N1623">
        <v>232</v>
      </c>
      <c r="O1623">
        <v>1088</v>
      </c>
      <c r="P1623">
        <v>8.9</v>
      </c>
      <c r="Q1623">
        <v>8.8000000000000007</v>
      </c>
      <c r="R1623" s="54">
        <v>1.12083333333333</v>
      </c>
    </row>
    <row r="1624" spans="2:18" x14ac:dyDescent="0.25">
      <c r="B1624" s="5">
        <v>7.7</v>
      </c>
      <c r="C1624" s="5">
        <v>89</v>
      </c>
      <c r="D1624" s="5">
        <v>6</v>
      </c>
      <c r="E1624" s="5">
        <v>6.6</v>
      </c>
      <c r="F1624" s="5">
        <v>6.8</v>
      </c>
      <c r="G1624" s="5">
        <v>12.6</v>
      </c>
      <c r="H1624" s="5">
        <v>1030.0999999999999</v>
      </c>
      <c r="I1624" s="5">
        <v>3920</v>
      </c>
      <c r="J1624" s="5">
        <v>0</v>
      </c>
      <c r="K1624" s="5">
        <v>0</v>
      </c>
      <c r="L1624" s="5">
        <v>0</v>
      </c>
      <c r="M1624" s="5">
        <v>3.4</v>
      </c>
      <c r="N1624">
        <v>232</v>
      </c>
      <c r="O1624">
        <v>1088</v>
      </c>
      <c r="P1624">
        <v>8.9</v>
      </c>
      <c r="Q1624">
        <v>8.6999999999999993</v>
      </c>
      <c r="R1624" s="54">
        <v>1.1215277777777799</v>
      </c>
    </row>
    <row r="1625" spans="2:18" x14ac:dyDescent="0.25">
      <c r="B1625" s="5">
        <v>7.7</v>
      </c>
      <c r="C1625" s="5">
        <v>89</v>
      </c>
      <c r="D1625" s="5">
        <v>6</v>
      </c>
      <c r="E1625" s="5">
        <v>5.3</v>
      </c>
      <c r="F1625" s="5">
        <v>13</v>
      </c>
      <c r="G1625" s="5">
        <v>17.600000000000001</v>
      </c>
      <c r="H1625" s="5">
        <v>1030</v>
      </c>
      <c r="I1625" s="5">
        <v>4340</v>
      </c>
      <c r="J1625" s="5">
        <v>0</v>
      </c>
      <c r="K1625" s="5">
        <v>0</v>
      </c>
      <c r="L1625" s="5">
        <v>0</v>
      </c>
      <c r="M1625" s="5">
        <v>3.4</v>
      </c>
      <c r="N1625">
        <v>232</v>
      </c>
      <c r="O1625">
        <v>1088</v>
      </c>
      <c r="P1625">
        <v>8.9</v>
      </c>
      <c r="Q1625">
        <v>8.6999999999999993</v>
      </c>
      <c r="R1625" s="54">
        <v>1.12222222222222</v>
      </c>
    </row>
    <row r="1626" spans="2:18" x14ac:dyDescent="0.25">
      <c r="B1626" s="5">
        <v>7.7</v>
      </c>
      <c r="C1626" s="5">
        <v>89</v>
      </c>
      <c r="D1626" s="5">
        <v>6</v>
      </c>
      <c r="E1626" s="5">
        <v>6.3</v>
      </c>
      <c r="F1626" s="5">
        <v>8.3000000000000007</v>
      </c>
      <c r="G1626" s="5">
        <v>14</v>
      </c>
      <c r="H1626" s="5">
        <v>1030.0999999999999</v>
      </c>
      <c r="I1626" s="5">
        <v>4620</v>
      </c>
      <c r="J1626" s="5">
        <v>0</v>
      </c>
      <c r="K1626" s="5">
        <v>0</v>
      </c>
      <c r="L1626" s="5">
        <v>0</v>
      </c>
      <c r="M1626" s="5">
        <v>3.4</v>
      </c>
      <c r="N1626">
        <v>232</v>
      </c>
      <c r="O1626">
        <v>1088</v>
      </c>
      <c r="P1626">
        <v>8.9</v>
      </c>
      <c r="Q1626">
        <v>8.6999999999999993</v>
      </c>
      <c r="R1626" s="54">
        <v>1.1229166666666699</v>
      </c>
    </row>
    <row r="1627" spans="2:18" x14ac:dyDescent="0.25">
      <c r="B1627" s="5">
        <v>7.7</v>
      </c>
      <c r="C1627" s="5">
        <v>89</v>
      </c>
      <c r="D1627" s="5">
        <v>6</v>
      </c>
      <c r="E1627" s="5">
        <v>6.3</v>
      </c>
      <c r="F1627" s="5">
        <v>8.3000000000000007</v>
      </c>
      <c r="G1627" s="5">
        <v>10.1</v>
      </c>
      <c r="H1627" s="5">
        <v>1030.0999999999999</v>
      </c>
      <c r="I1627" s="5">
        <v>4850</v>
      </c>
      <c r="J1627" s="5">
        <v>0</v>
      </c>
      <c r="K1627" s="5">
        <v>0</v>
      </c>
      <c r="L1627" s="5">
        <v>0</v>
      </c>
      <c r="M1627" s="5">
        <v>3.4</v>
      </c>
      <c r="N1627">
        <v>232</v>
      </c>
      <c r="O1627">
        <v>1088</v>
      </c>
      <c r="P1627">
        <v>8.9</v>
      </c>
      <c r="Q1627">
        <v>8.6999999999999993</v>
      </c>
      <c r="R1627" s="54">
        <v>1.12361111111111</v>
      </c>
    </row>
    <row r="1628" spans="2:18" x14ac:dyDescent="0.25">
      <c r="B1628" s="5">
        <v>7.7</v>
      </c>
      <c r="C1628" s="5">
        <v>89</v>
      </c>
      <c r="D1628" s="5">
        <v>6</v>
      </c>
      <c r="E1628" s="5">
        <v>6.4</v>
      </c>
      <c r="F1628" s="5">
        <v>7.6</v>
      </c>
      <c r="G1628" s="5">
        <v>13.7</v>
      </c>
      <c r="H1628" s="5">
        <v>1029.9000000000001</v>
      </c>
      <c r="I1628" s="5">
        <v>4930</v>
      </c>
      <c r="J1628" s="5">
        <v>0</v>
      </c>
      <c r="K1628" s="5">
        <v>0</v>
      </c>
      <c r="L1628" s="5">
        <v>0</v>
      </c>
      <c r="M1628" s="5">
        <v>3.4</v>
      </c>
      <c r="N1628">
        <v>232</v>
      </c>
      <c r="O1628">
        <v>1088</v>
      </c>
      <c r="P1628">
        <v>8.8000000000000007</v>
      </c>
      <c r="Q1628">
        <v>8.6999999999999993</v>
      </c>
      <c r="R1628" s="54">
        <v>1.1243055555555601</v>
      </c>
    </row>
    <row r="1629" spans="2:18" x14ac:dyDescent="0.25">
      <c r="B1629" s="5">
        <v>7.7</v>
      </c>
      <c r="C1629" s="5">
        <v>89</v>
      </c>
      <c r="D1629" s="5">
        <v>6</v>
      </c>
      <c r="E1629" s="5">
        <v>5.7</v>
      </c>
      <c r="F1629" s="5">
        <v>10.8</v>
      </c>
      <c r="G1629" s="5">
        <v>18</v>
      </c>
      <c r="H1629" s="5">
        <v>1029.9000000000001</v>
      </c>
      <c r="I1629" s="5">
        <v>5110</v>
      </c>
      <c r="J1629" s="5">
        <v>0</v>
      </c>
      <c r="K1629" s="5">
        <v>0</v>
      </c>
      <c r="L1629" s="5">
        <v>0</v>
      </c>
      <c r="M1629" s="5">
        <v>3.4</v>
      </c>
      <c r="N1629">
        <v>232</v>
      </c>
      <c r="O1629">
        <v>1088</v>
      </c>
      <c r="P1629">
        <v>8.9</v>
      </c>
      <c r="Q1629">
        <v>8.6999999999999993</v>
      </c>
      <c r="R1629" s="54">
        <v>1.125</v>
      </c>
    </row>
    <row r="1630" spans="2:18" x14ac:dyDescent="0.25">
      <c r="B1630" s="5">
        <v>7.8</v>
      </c>
      <c r="C1630" s="5">
        <v>89</v>
      </c>
      <c r="D1630" s="5">
        <v>6.1</v>
      </c>
      <c r="E1630" s="5">
        <v>6.4</v>
      </c>
      <c r="F1630" s="5">
        <v>8.3000000000000007</v>
      </c>
      <c r="G1630" s="5">
        <v>9.6999999999999993</v>
      </c>
      <c r="H1630" s="5">
        <v>1030.0999999999999</v>
      </c>
      <c r="I1630" s="5">
        <v>5210</v>
      </c>
      <c r="J1630" s="5">
        <v>0</v>
      </c>
      <c r="K1630" s="5">
        <v>0</v>
      </c>
      <c r="L1630" s="5">
        <v>0</v>
      </c>
      <c r="M1630" s="5">
        <v>3.4</v>
      </c>
      <c r="N1630">
        <v>232</v>
      </c>
      <c r="O1630">
        <v>1088</v>
      </c>
      <c r="P1630">
        <v>8.9</v>
      </c>
      <c r="Q1630">
        <v>8.6999999999999993</v>
      </c>
      <c r="R1630" s="54">
        <v>1.1256944444444399</v>
      </c>
    </row>
    <row r="1631" spans="2:18" x14ac:dyDescent="0.25">
      <c r="B1631" s="5">
        <v>7.8</v>
      </c>
      <c r="C1631" s="5">
        <v>89</v>
      </c>
      <c r="D1631" s="5">
        <v>6.1</v>
      </c>
      <c r="E1631" s="5">
        <v>5.2</v>
      </c>
      <c r="F1631" s="5">
        <v>14.4</v>
      </c>
      <c r="G1631" s="5">
        <v>21.2</v>
      </c>
      <c r="H1631" s="5">
        <v>1030</v>
      </c>
      <c r="I1631" s="5">
        <v>5070</v>
      </c>
      <c r="J1631" s="5">
        <v>0</v>
      </c>
      <c r="K1631" s="5">
        <v>0</v>
      </c>
      <c r="L1631" s="5">
        <v>0</v>
      </c>
      <c r="M1631" s="5">
        <v>3.4</v>
      </c>
      <c r="N1631">
        <v>232</v>
      </c>
      <c r="O1631">
        <v>1088</v>
      </c>
      <c r="P1631">
        <v>8.9</v>
      </c>
      <c r="Q1631">
        <v>8.6999999999999993</v>
      </c>
      <c r="R1631" s="54">
        <v>1.12638888888889</v>
      </c>
    </row>
    <row r="1632" spans="2:18" x14ac:dyDescent="0.25">
      <c r="B1632" s="5">
        <v>7.8</v>
      </c>
      <c r="C1632" s="5">
        <v>89</v>
      </c>
      <c r="D1632" s="5">
        <v>6.1</v>
      </c>
      <c r="E1632" s="5">
        <v>6.9</v>
      </c>
      <c r="F1632" s="5">
        <v>6.1</v>
      </c>
      <c r="G1632" s="5">
        <v>10.8</v>
      </c>
      <c r="H1632" s="5">
        <v>1030</v>
      </c>
      <c r="I1632" s="5">
        <v>4980</v>
      </c>
      <c r="J1632" s="5">
        <v>0</v>
      </c>
      <c r="K1632" s="5">
        <v>0</v>
      </c>
      <c r="L1632" s="5">
        <v>0</v>
      </c>
      <c r="M1632" s="5">
        <v>3.4</v>
      </c>
      <c r="N1632">
        <v>232</v>
      </c>
      <c r="O1632">
        <v>1088</v>
      </c>
      <c r="P1632">
        <v>8.9</v>
      </c>
      <c r="Q1632">
        <v>8.6999999999999993</v>
      </c>
      <c r="R1632" s="54">
        <v>1.1270833333333301</v>
      </c>
    </row>
    <row r="1633" spans="2:18" x14ac:dyDescent="0.25">
      <c r="B1633" s="5">
        <v>7.8</v>
      </c>
      <c r="C1633" s="5">
        <v>89</v>
      </c>
      <c r="D1633" s="5">
        <v>6.1</v>
      </c>
      <c r="E1633" s="5">
        <v>6.4</v>
      </c>
      <c r="F1633" s="5">
        <v>7.9</v>
      </c>
      <c r="G1633" s="5">
        <v>12.2</v>
      </c>
      <c r="H1633" s="5">
        <v>1030</v>
      </c>
      <c r="I1633" s="5">
        <v>4910</v>
      </c>
      <c r="J1633" s="5">
        <v>0</v>
      </c>
      <c r="K1633" s="5">
        <v>0</v>
      </c>
      <c r="L1633" s="5">
        <v>0</v>
      </c>
      <c r="M1633" s="5">
        <v>3.4</v>
      </c>
      <c r="N1633">
        <v>232</v>
      </c>
      <c r="O1633">
        <v>1088</v>
      </c>
      <c r="P1633">
        <v>8.9</v>
      </c>
      <c r="Q1633">
        <v>8.6999999999999993</v>
      </c>
      <c r="R1633" s="54">
        <v>1.12777777777778</v>
      </c>
    </row>
    <row r="1634" spans="2:18" x14ac:dyDescent="0.25">
      <c r="B1634" s="5">
        <v>7.8</v>
      </c>
      <c r="C1634" s="5">
        <v>89</v>
      </c>
      <c r="D1634" s="5">
        <v>6.1</v>
      </c>
      <c r="E1634" s="5">
        <v>6.9</v>
      </c>
      <c r="F1634" s="5">
        <v>6.1</v>
      </c>
      <c r="G1634" s="5">
        <v>10.8</v>
      </c>
      <c r="H1634" s="5">
        <v>1029.9000000000001</v>
      </c>
      <c r="I1634" s="5">
        <v>5130</v>
      </c>
      <c r="J1634" s="5">
        <v>0</v>
      </c>
      <c r="K1634" s="5">
        <v>0</v>
      </c>
      <c r="L1634" s="5">
        <v>0</v>
      </c>
      <c r="M1634" s="5">
        <v>3.4</v>
      </c>
      <c r="N1634">
        <v>232</v>
      </c>
      <c r="O1634">
        <v>1088</v>
      </c>
      <c r="P1634">
        <v>8.9</v>
      </c>
      <c r="Q1634">
        <v>8.8000000000000007</v>
      </c>
      <c r="R1634" s="54">
        <v>1.1284722222222201</v>
      </c>
    </row>
    <row r="1635" spans="2:18" x14ac:dyDescent="0.25">
      <c r="B1635" s="5">
        <v>7.8</v>
      </c>
      <c r="C1635" s="5">
        <v>89</v>
      </c>
      <c r="D1635" s="5">
        <v>6.1</v>
      </c>
      <c r="E1635" s="5">
        <v>6.4</v>
      </c>
      <c r="F1635" s="5">
        <v>7.9</v>
      </c>
      <c r="G1635" s="5">
        <v>10.4</v>
      </c>
      <c r="H1635" s="5">
        <v>1029.9000000000001</v>
      </c>
      <c r="I1635" s="5">
        <v>5470</v>
      </c>
      <c r="J1635" s="5">
        <v>0</v>
      </c>
      <c r="K1635" s="5">
        <v>0</v>
      </c>
      <c r="L1635" s="5">
        <v>0</v>
      </c>
      <c r="M1635" s="5">
        <v>3.4</v>
      </c>
      <c r="N1635">
        <v>232</v>
      </c>
      <c r="O1635">
        <v>1088</v>
      </c>
      <c r="P1635">
        <v>8.9</v>
      </c>
      <c r="Q1635">
        <v>8.8000000000000007</v>
      </c>
      <c r="R1635" s="54">
        <v>1.12916666666667</v>
      </c>
    </row>
    <row r="1636" spans="2:18" x14ac:dyDescent="0.25">
      <c r="B1636" s="5">
        <v>7.9</v>
      </c>
      <c r="C1636" s="5">
        <v>89</v>
      </c>
      <c r="D1636" s="5">
        <v>6.2</v>
      </c>
      <c r="E1636" s="5">
        <v>6.2</v>
      </c>
      <c r="F1636" s="5">
        <v>9.6999999999999993</v>
      </c>
      <c r="G1636" s="5">
        <v>14.8</v>
      </c>
      <c r="H1636" s="5">
        <v>1030</v>
      </c>
      <c r="I1636" s="5">
        <v>5060</v>
      </c>
      <c r="J1636" s="5">
        <v>0</v>
      </c>
      <c r="K1636" s="5">
        <v>0</v>
      </c>
      <c r="L1636" s="5">
        <v>0</v>
      </c>
      <c r="M1636" s="5">
        <v>3.4</v>
      </c>
      <c r="N1636">
        <v>232</v>
      </c>
      <c r="O1636">
        <v>1088</v>
      </c>
      <c r="P1636">
        <v>8.9</v>
      </c>
      <c r="Q1636">
        <v>8.8000000000000007</v>
      </c>
      <c r="R1636" s="54">
        <v>1.1298611111111101</v>
      </c>
    </row>
    <row r="1637" spans="2:18" x14ac:dyDescent="0.25">
      <c r="B1637" s="5">
        <v>7.9</v>
      </c>
      <c r="C1637" s="5">
        <v>89</v>
      </c>
      <c r="D1637" s="5">
        <v>6.2</v>
      </c>
      <c r="E1637" s="5">
        <v>6.5</v>
      </c>
      <c r="F1637" s="5">
        <v>7.9</v>
      </c>
      <c r="G1637" s="5">
        <v>10.4</v>
      </c>
      <c r="H1637" s="5">
        <v>1030</v>
      </c>
      <c r="I1637" s="5">
        <v>5190</v>
      </c>
      <c r="J1637" s="5">
        <v>0</v>
      </c>
      <c r="K1637" s="5">
        <v>0</v>
      </c>
      <c r="L1637" s="5">
        <v>0</v>
      </c>
      <c r="M1637" s="5">
        <v>3.4</v>
      </c>
      <c r="N1637">
        <v>232</v>
      </c>
      <c r="O1637">
        <v>1088</v>
      </c>
      <c r="P1637">
        <v>9</v>
      </c>
      <c r="Q1637">
        <v>8.8000000000000007</v>
      </c>
      <c r="R1637" s="54">
        <v>1.13055555555556</v>
      </c>
    </row>
    <row r="1638" spans="2:18" x14ac:dyDescent="0.25">
      <c r="B1638" s="5">
        <v>7.9</v>
      </c>
      <c r="C1638" s="5">
        <v>90</v>
      </c>
      <c r="D1638" s="5">
        <v>6.4</v>
      </c>
      <c r="E1638" s="5">
        <v>7.9</v>
      </c>
      <c r="F1638" s="5">
        <v>4.7</v>
      </c>
      <c r="G1638" s="5">
        <v>7.9</v>
      </c>
      <c r="H1638" s="5">
        <v>1030</v>
      </c>
      <c r="I1638" s="5">
        <v>5450</v>
      </c>
      <c r="J1638" s="5">
        <v>0</v>
      </c>
      <c r="K1638" s="5">
        <v>0</v>
      </c>
      <c r="L1638" s="5">
        <v>0</v>
      </c>
      <c r="M1638" s="5">
        <v>3.4</v>
      </c>
      <c r="N1638">
        <v>232</v>
      </c>
      <c r="O1638">
        <v>1088</v>
      </c>
      <c r="P1638">
        <v>9</v>
      </c>
      <c r="Q1638">
        <v>8.8000000000000007</v>
      </c>
      <c r="R1638" s="54">
        <v>1.1312500000000001</v>
      </c>
    </row>
    <row r="1639" spans="2:18" x14ac:dyDescent="0.25">
      <c r="B1639" s="5">
        <v>7.9</v>
      </c>
      <c r="C1639" s="5">
        <v>90</v>
      </c>
      <c r="D1639" s="5">
        <v>6.4</v>
      </c>
      <c r="E1639" s="5">
        <v>7</v>
      </c>
      <c r="F1639" s="5">
        <v>6.1</v>
      </c>
      <c r="G1639" s="5">
        <v>8.3000000000000007</v>
      </c>
      <c r="H1639" s="5">
        <v>1030.0999999999999</v>
      </c>
      <c r="I1639" s="5">
        <v>5530</v>
      </c>
      <c r="J1639" s="5">
        <v>0</v>
      </c>
      <c r="K1639" s="5">
        <v>0</v>
      </c>
      <c r="L1639" s="5">
        <v>0</v>
      </c>
      <c r="M1639" s="5">
        <v>3.4</v>
      </c>
      <c r="N1639">
        <v>232</v>
      </c>
      <c r="O1639">
        <v>1088</v>
      </c>
      <c r="P1639">
        <v>9</v>
      </c>
      <c r="Q1639">
        <v>8.8000000000000007</v>
      </c>
      <c r="R1639" s="54">
        <v>1.13194444444444</v>
      </c>
    </row>
    <row r="1640" spans="2:18" x14ac:dyDescent="0.25">
      <c r="B1640" s="5">
        <v>7.9</v>
      </c>
      <c r="C1640" s="5">
        <v>90</v>
      </c>
      <c r="D1640" s="5">
        <v>6.4</v>
      </c>
      <c r="E1640" s="5">
        <v>6</v>
      </c>
      <c r="F1640" s="5">
        <v>10.8</v>
      </c>
      <c r="G1640" s="5">
        <v>11.2</v>
      </c>
      <c r="H1640" s="5">
        <v>1029.9000000000001</v>
      </c>
      <c r="I1640" s="5">
        <v>5760</v>
      </c>
      <c r="J1640" s="5">
        <v>0</v>
      </c>
      <c r="K1640" s="5">
        <v>0</v>
      </c>
      <c r="L1640" s="5">
        <v>0</v>
      </c>
      <c r="M1640" s="5">
        <v>3.4</v>
      </c>
      <c r="N1640">
        <v>232</v>
      </c>
      <c r="O1640">
        <v>1088</v>
      </c>
      <c r="P1640">
        <v>9</v>
      </c>
      <c r="Q1640">
        <v>8.8000000000000007</v>
      </c>
      <c r="R1640" s="54">
        <v>1.1326388888888901</v>
      </c>
    </row>
    <row r="1641" spans="2:18" x14ac:dyDescent="0.25">
      <c r="B1641" s="5">
        <v>7.9</v>
      </c>
      <c r="C1641" s="5">
        <v>89</v>
      </c>
      <c r="D1641" s="5">
        <v>6.2</v>
      </c>
      <c r="E1641" s="5">
        <v>5.6</v>
      </c>
      <c r="F1641" s="5">
        <v>13</v>
      </c>
      <c r="G1641" s="5">
        <v>17.600000000000001</v>
      </c>
      <c r="H1641" s="5">
        <v>1029.9000000000001</v>
      </c>
      <c r="I1641" s="5">
        <v>5760</v>
      </c>
      <c r="J1641" s="5">
        <v>0</v>
      </c>
      <c r="K1641" s="5">
        <v>0</v>
      </c>
      <c r="L1641" s="5">
        <v>0</v>
      </c>
      <c r="M1641" s="5">
        <v>3.4</v>
      </c>
      <c r="N1641">
        <v>232</v>
      </c>
      <c r="O1641">
        <v>1088</v>
      </c>
      <c r="P1641">
        <v>9</v>
      </c>
      <c r="Q1641">
        <v>8.9</v>
      </c>
      <c r="R1641" s="54">
        <v>1.13333333333333</v>
      </c>
    </row>
    <row r="1642" spans="2:18" x14ac:dyDescent="0.25">
      <c r="B1642" s="5">
        <v>7.9</v>
      </c>
      <c r="C1642" s="5">
        <v>89</v>
      </c>
      <c r="D1642" s="5">
        <v>6.2</v>
      </c>
      <c r="E1642" s="5">
        <v>6</v>
      </c>
      <c r="F1642" s="5">
        <v>10.4</v>
      </c>
      <c r="G1642" s="5">
        <v>14.4</v>
      </c>
      <c r="H1642" s="5">
        <v>1030</v>
      </c>
      <c r="I1642" s="5">
        <v>6270</v>
      </c>
      <c r="J1642" s="5">
        <v>0</v>
      </c>
      <c r="K1642" s="5">
        <v>0</v>
      </c>
      <c r="L1642" s="5">
        <v>0</v>
      </c>
      <c r="M1642" s="5">
        <v>3.4</v>
      </c>
      <c r="N1642">
        <v>232</v>
      </c>
      <c r="O1642">
        <v>1088</v>
      </c>
      <c r="P1642">
        <v>9.1</v>
      </c>
      <c r="Q1642">
        <v>8.9</v>
      </c>
      <c r="R1642" s="54">
        <v>1.1340277777777801</v>
      </c>
    </row>
    <row r="1643" spans="2:18" x14ac:dyDescent="0.25">
      <c r="B1643" s="5">
        <v>7.8</v>
      </c>
      <c r="C1643" s="5">
        <v>89</v>
      </c>
      <c r="D1643" s="5">
        <v>6.1</v>
      </c>
      <c r="E1643" s="5">
        <v>6.7</v>
      </c>
      <c r="F1643" s="5">
        <v>6.8</v>
      </c>
      <c r="G1643" s="5">
        <v>10.1</v>
      </c>
      <c r="H1643" s="5">
        <v>1030</v>
      </c>
      <c r="I1643" s="5">
        <v>6750</v>
      </c>
      <c r="J1643" s="5">
        <v>0</v>
      </c>
      <c r="K1643" s="5">
        <v>0</v>
      </c>
      <c r="L1643" s="5">
        <v>0</v>
      </c>
      <c r="M1643" s="5">
        <v>3.4</v>
      </c>
      <c r="N1643">
        <v>232</v>
      </c>
      <c r="O1643">
        <v>1088</v>
      </c>
      <c r="P1643">
        <v>9.1</v>
      </c>
      <c r="Q1643">
        <v>8.9</v>
      </c>
      <c r="R1643" s="54">
        <v>1.13472222222222</v>
      </c>
    </row>
    <row r="1644" spans="2:18" x14ac:dyDescent="0.25">
      <c r="B1644" s="5">
        <v>7.8</v>
      </c>
      <c r="C1644" s="5">
        <v>89</v>
      </c>
      <c r="D1644" s="5">
        <v>6.1</v>
      </c>
      <c r="E1644" s="5">
        <v>5.5</v>
      </c>
      <c r="F1644" s="5">
        <v>12.6</v>
      </c>
      <c r="G1644" s="5">
        <v>19.399999999999999</v>
      </c>
      <c r="H1644" s="5">
        <v>1029.9000000000001</v>
      </c>
      <c r="I1644" s="5">
        <v>7480</v>
      </c>
      <c r="J1644" s="5">
        <v>0</v>
      </c>
      <c r="K1644" s="5">
        <v>0</v>
      </c>
      <c r="L1644" s="5">
        <v>0</v>
      </c>
      <c r="M1644" s="5">
        <v>3.4</v>
      </c>
      <c r="N1644">
        <v>232</v>
      </c>
      <c r="O1644">
        <v>1088</v>
      </c>
      <c r="P1644">
        <v>9.1</v>
      </c>
      <c r="Q1644">
        <v>8.9</v>
      </c>
      <c r="R1644" s="54">
        <v>1.1354166666666701</v>
      </c>
    </row>
    <row r="1645" spans="2:18" x14ac:dyDescent="0.25">
      <c r="B1645" s="5">
        <v>7.8</v>
      </c>
      <c r="C1645" s="5">
        <v>89</v>
      </c>
      <c r="D1645" s="5">
        <v>6.1</v>
      </c>
      <c r="E1645" s="5">
        <v>6.7</v>
      </c>
      <c r="F1645" s="5">
        <v>6.8</v>
      </c>
      <c r="G1645" s="5">
        <v>16.600000000000001</v>
      </c>
      <c r="H1645" s="5">
        <v>1030</v>
      </c>
      <c r="I1645" s="5">
        <v>7460</v>
      </c>
      <c r="J1645" s="5">
        <v>0</v>
      </c>
      <c r="K1645" s="5">
        <v>0</v>
      </c>
      <c r="L1645" s="5">
        <v>0</v>
      </c>
      <c r="M1645" s="5">
        <v>3.4</v>
      </c>
      <c r="N1645">
        <v>232</v>
      </c>
      <c r="O1645">
        <v>1088</v>
      </c>
      <c r="P1645">
        <v>9.1</v>
      </c>
      <c r="Q1645">
        <v>8.9</v>
      </c>
      <c r="R1645" s="54">
        <v>1.13611111111111</v>
      </c>
    </row>
    <row r="1646" spans="2:18" x14ac:dyDescent="0.25">
      <c r="B1646" s="5">
        <v>7.8</v>
      </c>
      <c r="C1646" s="5">
        <v>89</v>
      </c>
      <c r="D1646" s="5">
        <v>6.1</v>
      </c>
      <c r="E1646" s="5">
        <v>6.4</v>
      </c>
      <c r="F1646" s="5">
        <v>8.3000000000000007</v>
      </c>
      <c r="G1646" s="5">
        <v>10.8</v>
      </c>
      <c r="H1646" s="5">
        <v>1030</v>
      </c>
      <c r="I1646" s="5">
        <v>6630</v>
      </c>
      <c r="J1646" s="5">
        <v>0</v>
      </c>
      <c r="K1646" s="5">
        <v>0</v>
      </c>
      <c r="L1646" s="5">
        <v>0</v>
      </c>
      <c r="M1646" s="5">
        <v>3.4</v>
      </c>
      <c r="N1646">
        <v>232</v>
      </c>
      <c r="O1646">
        <v>1088</v>
      </c>
      <c r="P1646">
        <v>9.1999999999999993</v>
      </c>
      <c r="Q1646">
        <v>9</v>
      </c>
      <c r="R1646" s="54">
        <v>1.1368055555555601</v>
      </c>
    </row>
    <row r="1647" spans="2:18" x14ac:dyDescent="0.25">
      <c r="B1647" s="5">
        <v>7.9</v>
      </c>
      <c r="C1647" s="5">
        <v>89</v>
      </c>
      <c r="D1647" s="5">
        <v>6.2</v>
      </c>
      <c r="E1647" s="5">
        <v>6</v>
      </c>
      <c r="F1647" s="5">
        <v>10.4</v>
      </c>
      <c r="G1647" s="5">
        <v>11.9</v>
      </c>
      <c r="H1647" s="5">
        <v>1030.0999999999999</v>
      </c>
      <c r="I1647" s="5">
        <v>6260</v>
      </c>
      <c r="J1647" s="5">
        <v>0</v>
      </c>
      <c r="K1647" s="5">
        <v>0</v>
      </c>
      <c r="L1647" s="5">
        <v>0</v>
      </c>
      <c r="M1647" s="5">
        <v>3.4</v>
      </c>
      <c r="N1647">
        <v>232</v>
      </c>
      <c r="O1647">
        <v>1088</v>
      </c>
      <c r="P1647">
        <v>9.1999999999999993</v>
      </c>
      <c r="Q1647">
        <v>9</v>
      </c>
      <c r="R1647" s="54">
        <v>1.1375</v>
      </c>
    </row>
    <row r="1648" spans="2:18" x14ac:dyDescent="0.25">
      <c r="B1648" s="5">
        <v>7.9</v>
      </c>
      <c r="C1648" s="5">
        <v>89</v>
      </c>
      <c r="D1648" s="5">
        <v>6.2</v>
      </c>
      <c r="E1648" s="5">
        <v>5.4</v>
      </c>
      <c r="F1648" s="5">
        <v>14.8</v>
      </c>
      <c r="G1648" s="5">
        <v>16.2</v>
      </c>
      <c r="H1648" s="5">
        <v>1030.0999999999999</v>
      </c>
      <c r="I1648" s="5">
        <v>6810</v>
      </c>
      <c r="J1648" s="5">
        <v>0</v>
      </c>
      <c r="K1648" s="5">
        <v>0</v>
      </c>
      <c r="L1648" s="5">
        <v>0</v>
      </c>
      <c r="M1648" s="5">
        <v>3.4</v>
      </c>
      <c r="N1648">
        <v>232</v>
      </c>
      <c r="O1648">
        <v>1088</v>
      </c>
      <c r="P1648">
        <v>9.1999999999999993</v>
      </c>
      <c r="Q1648">
        <v>9</v>
      </c>
      <c r="R1648" s="54">
        <v>1.1381944444444401</v>
      </c>
    </row>
    <row r="1649" spans="2:18" x14ac:dyDescent="0.25">
      <c r="B1649" s="5">
        <v>7.9</v>
      </c>
      <c r="C1649" s="5">
        <v>89</v>
      </c>
      <c r="D1649" s="5">
        <v>6.2</v>
      </c>
      <c r="E1649" s="5">
        <v>7.1</v>
      </c>
      <c r="F1649" s="5">
        <v>5.8</v>
      </c>
      <c r="G1649" s="5">
        <v>6.5</v>
      </c>
      <c r="H1649" s="5">
        <v>1030.2</v>
      </c>
      <c r="I1649" s="5">
        <v>5990</v>
      </c>
      <c r="J1649" s="5">
        <v>0</v>
      </c>
      <c r="K1649" s="5">
        <v>0</v>
      </c>
      <c r="L1649" s="5">
        <v>0</v>
      </c>
      <c r="M1649" s="5">
        <v>3.4</v>
      </c>
      <c r="N1649">
        <v>232</v>
      </c>
      <c r="O1649">
        <v>1088</v>
      </c>
      <c r="P1649">
        <v>9.3000000000000007</v>
      </c>
      <c r="Q1649">
        <v>9</v>
      </c>
      <c r="R1649" s="54">
        <v>1.1388888888888899</v>
      </c>
    </row>
    <row r="1650" spans="2:18" x14ac:dyDescent="0.25">
      <c r="B1650" s="5">
        <v>7.9</v>
      </c>
      <c r="C1650" s="5">
        <v>89</v>
      </c>
      <c r="D1650" s="5">
        <v>6.2</v>
      </c>
      <c r="E1650" s="5">
        <v>6.8</v>
      </c>
      <c r="F1650" s="5">
        <v>6.8</v>
      </c>
      <c r="G1650" s="5">
        <v>7.2</v>
      </c>
      <c r="H1650" s="5">
        <v>1029.9000000000001</v>
      </c>
      <c r="I1650" s="5">
        <v>5830</v>
      </c>
      <c r="J1650" s="5">
        <v>0</v>
      </c>
      <c r="K1650" s="5">
        <v>0</v>
      </c>
      <c r="L1650" s="5">
        <v>0</v>
      </c>
      <c r="M1650" s="5">
        <v>3.4</v>
      </c>
      <c r="N1650">
        <v>232</v>
      </c>
      <c r="O1650">
        <v>1088</v>
      </c>
      <c r="P1650">
        <v>9.3000000000000007</v>
      </c>
      <c r="Q1650">
        <v>9.1</v>
      </c>
      <c r="R1650" s="54">
        <v>1.1395833333333301</v>
      </c>
    </row>
    <row r="1651" spans="2:18" x14ac:dyDescent="0.25">
      <c r="B1651" s="5">
        <v>7.9</v>
      </c>
      <c r="C1651" s="5">
        <v>89</v>
      </c>
      <c r="D1651" s="5">
        <v>6.2</v>
      </c>
      <c r="E1651" s="5">
        <v>7</v>
      </c>
      <c r="F1651" s="5">
        <v>6.1</v>
      </c>
      <c r="G1651" s="5">
        <v>9</v>
      </c>
      <c r="H1651" s="5">
        <v>1030.2</v>
      </c>
      <c r="I1651" s="5">
        <v>5630</v>
      </c>
      <c r="J1651" s="5">
        <v>0</v>
      </c>
      <c r="K1651" s="5">
        <v>0</v>
      </c>
      <c r="L1651" s="5">
        <v>0</v>
      </c>
      <c r="M1651" s="5">
        <v>3.4</v>
      </c>
      <c r="N1651">
        <v>232</v>
      </c>
      <c r="O1651">
        <v>1088</v>
      </c>
      <c r="P1651">
        <v>9.3000000000000007</v>
      </c>
      <c r="Q1651">
        <v>9.1</v>
      </c>
      <c r="R1651" s="54">
        <v>1.1402777777777799</v>
      </c>
    </row>
    <row r="1652" spans="2:18" x14ac:dyDescent="0.25">
      <c r="B1652" s="5">
        <v>8</v>
      </c>
      <c r="C1652" s="5">
        <v>89</v>
      </c>
      <c r="D1652" s="5">
        <v>6.3</v>
      </c>
      <c r="E1652" s="5">
        <v>6.5</v>
      </c>
      <c r="F1652" s="5">
        <v>9</v>
      </c>
      <c r="G1652" s="5">
        <v>12.2</v>
      </c>
      <c r="H1652" s="5">
        <v>1030.0999999999999</v>
      </c>
      <c r="I1652" s="5">
        <v>5660</v>
      </c>
      <c r="J1652" s="5">
        <v>0</v>
      </c>
      <c r="K1652" s="5">
        <v>0</v>
      </c>
      <c r="L1652" s="5">
        <v>0</v>
      </c>
      <c r="M1652" s="5">
        <v>3.4</v>
      </c>
      <c r="N1652">
        <v>232</v>
      </c>
      <c r="O1652">
        <v>1088</v>
      </c>
      <c r="P1652">
        <v>9.3000000000000007</v>
      </c>
      <c r="Q1652">
        <v>9.1</v>
      </c>
      <c r="R1652" s="54">
        <v>1.1409722222222201</v>
      </c>
    </row>
    <row r="1653" spans="2:18" x14ac:dyDescent="0.25">
      <c r="B1653" s="5">
        <v>7.9</v>
      </c>
      <c r="C1653" s="5">
        <v>89</v>
      </c>
      <c r="D1653" s="5">
        <v>6.2</v>
      </c>
      <c r="E1653" s="5">
        <v>6.4</v>
      </c>
      <c r="F1653" s="5">
        <v>9</v>
      </c>
      <c r="G1653" s="5">
        <v>11.2</v>
      </c>
      <c r="H1653" s="5">
        <v>1030</v>
      </c>
      <c r="I1653" s="5">
        <v>5940</v>
      </c>
      <c r="J1653" s="5">
        <v>0</v>
      </c>
      <c r="K1653" s="5">
        <v>0</v>
      </c>
      <c r="L1653" s="5">
        <v>0</v>
      </c>
      <c r="M1653" s="5">
        <v>3.4</v>
      </c>
      <c r="N1653">
        <v>232</v>
      </c>
      <c r="O1653">
        <v>1088</v>
      </c>
      <c r="P1653">
        <v>9.3000000000000007</v>
      </c>
      <c r="Q1653">
        <v>9.1</v>
      </c>
      <c r="R1653" s="54">
        <v>1.1416666666666699</v>
      </c>
    </row>
    <row r="1654" spans="2:18" x14ac:dyDescent="0.25">
      <c r="B1654" s="5">
        <v>7.9</v>
      </c>
      <c r="C1654" s="5">
        <v>89</v>
      </c>
      <c r="D1654" s="5">
        <v>6.2</v>
      </c>
      <c r="E1654" s="5">
        <v>7.2</v>
      </c>
      <c r="F1654" s="5">
        <v>5.4</v>
      </c>
      <c r="G1654" s="5">
        <v>6.1</v>
      </c>
      <c r="H1654" s="5">
        <v>1030.0999999999999</v>
      </c>
      <c r="I1654" s="5">
        <v>5900</v>
      </c>
      <c r="J1654" s="5">
        <v>0</v>
      </c>
      <c r="K1654" s="5">
        <v>0</v>
      </c>
      <c r="L1654" s="5">
        <v>0</v>
      </c>
      <c r="M1654" s="5">
        <v>3.4</v>
      </c>
      <c r="N1654">
        <v>232</v>
      </c>
      <c r="O1654">
        <v>1088</v>
      </c>
      <c r="P1654">
        <v>9.4</v>
      </c>
      <c r="Q1654">
        <v>9.1</v>
      </c>
      <c r="R1654" s="54">
        <v>1.1423611111111101</v>
      </c>
    </row>
    <row r="1655" spans="2:18" x14ac:dyDescent="0.25">
      <c r="B1655" s="5">
        <v>7.9</v>
      </c>
      <c r="C1655" s="5">
        <v>89</v>
      </c>
      <c r="D1655" s="5">
        <v>6.2</v>
      </c>
      <c r="E1655" s="5">
        <v>5.5</v>
      </c>
      <c r="F1655" s="5">
        <v>14</v>
      </c>
      <c r="G1655" s="5">
        <v>18.7</v>
      </c>
      <c r="H1655" s="5">
        <v>1030</v>
      </c>
      <c r="I1655" s="5">
        <v>5780</v>
      </c>
      <c r="J1655" s="5">
        <v>0</v>
      </c>
      <c r="K1655" s="5">
        <v>0</v>
      </c>
      <c r="L1655" s="5">
        <v>0</v>
      </c>
      <c r="M1655" s="5">
        <v>3.4</v>
      </c>
      <c r="N1655">
        <v>232</v>
      </c>
      <c r="O1655">
        <v>1088</v>
      </c>
      <c r="P1655">
        <v>9.4</v>
      </c>
      <c r="Q1655">
        <v>9.1</v>
      </c>
      <c r="R1655" s="54">
        <v>1.1430555555555599</v>
      </c>
    </row>
    <row r="1656" spans="2:18" x14ac:dyDescent="0.25">
      <c r="B1656" s="5">
        <v>7.9</v>
      </c>
      <c r="C1656" s="5">
        <v>89</v>
      </c>
      <c r="D1656" s="5">
        <v>6.2</v>
      </c>
      <c r="E1656" s="5">
        <v>6.4</v>
      </c>
      <c r="F1656" s="5">
        <v>9</v>
      </c>
      <c r="G1656" s="5">
        <v>10.1</v>
      </c>
      <c r="H1656" s="5">
        <v>1030</v>
      </c>
      <c r="I1656" s="5">
        <v>5700</v>
      </c>
      <c r="J1656" s="5">
        <v>0</v>
      </c>
      <c r="K1656" s="5">
        <v>0</v>
      </c>
      <c r="L1656" s="5">
        <v>0</v>
      </c>
      <c r="M1656" s="5">
        <v>3.4</v>
      </c>
      <c r="N1656">
        <v>232</v>
      </c>
      <c r="O1656">
        <v>1088</v>
      </c>
      <c r="P1656">
        <v>9.4</v>
      </c>
      <c r="Q1656">
        <v>9.1</v>
      </c>
      <c r="R1656" s="54">
        <v>1.14375</v>
      </c>
    </row>
    <row r="1657" spans="2:18" x14ac:dyDescent="0.25">
      <c r="B1657" s="5">
        <v>7.9</v>
      </c>
      <c r="C1657" s="5">
        <v>89</v>
      </c>
      <c r="D1657" s="5">
        <v>6.2</v>
      </c>
      <c r="E1657" s="5">
        <v>6.4</v>
      </c>
      <c r="F1657" s="5">
        <v>8.6</v>
      </c>
      <c r="G1657" s="5">
        <v>16.899999999999999</v>
      </c>
      <c r="H1657" s="5">
        <v>1029.9000000000001</v>
      </c>
      <c r="I1657" s="5">
        <v>6400</v>
      </c>
      <c r="J1657" s="5">
        <v>0</v>
      </c>
      <c r="K1657" s="5">
        <v>0</v>
      </c>
      <c r="L1657" s="5">
        <v>0</v>
      </c>
      <c r="M1657" s="5">
        <v>3.4</v>
      </c>
      <c r="N1657">
        <v>232</v>
      </c>
      <c r="O1657">
        <v>1088</v>
      </c>
      <c r="P1657">
        <v>9.4</v>
      </c>
      <c r="Q1657">
        <v>9.1</v>
      </c>
      <c r="R1657" s="54">
        <v>1.1444444444444399</v>
      </c>
    </row>
    <row r="1658" spans="2:18" x14ac:dyDescent="0.25">
      <c r="B1658" s="5">
        <v>7.9</v>
      </c>
      <c r="C1658" s="5">
        <v>89</v>
      </c>
      <c r="D1658" s="5">
        <v>6.2</v>
      </c>
      <c r="E1658" s="5">
        <v>6.8</v>
      </c>
      <c r="F1658" s="5">
        <v>6.8</v>
      </c>
      <c r="G1658" s="5">
        <v>9.4</v>
      </c>
      <c r="H1658" s="5">
        <v>1030.2</v>
      </c>
      <c r="I1658" s="5">
        <v>6300</v>
      </c>
      <c r="J1658" s="5">
        <v>0</v>
      </c>
      <c r="K1658" s="5">
        <v>0</v>
      </c>
      <c r="L1658" s="5">
        <v>0</v>
      </c>
      <c r="M1658" s="5">
        <v>3.4</v>
      </c>
      <c r="N1658">
        <v>232</v>
      </c>
      <c r="O1658">
        <v>1088</v>
      </c>
      <c r="P1658">
        <v>9.4</v>
      </c>
      <c r="Q1658">
        <v>9.1</v>
      </c>
      <c r="R1658" s="54">
        <v>1.14513888888889</v>
      </c>
    </row>
    <row r="1659" spans="2:18" x14ac:dyDescent="0.25">
      <c r="B1659" s="5">
        <v>7.9</v>
      </c>
      <c r="C1659" s="5">
        <v>89</v>
      </c>
      <c r="D1659" s="5">
        <v>6.2</v>
      </c>
      <c r="E1659" s="5">
        <v>5.9</v>
      </c>
      <c r="F1659" s="5">
        <v>11.2</v>
      </c>
      <c r="G1659" s="5">
        <v>13.3</v>
      </c>
      <c r="H1659" s="5">
        <v>1030.0999999999999</v>
      </c>
      <c r="I1659" s="5">
        <v>6800</v>
      </c>
      <c r="J1659" s="5">
        <v>0</v>
      </c>
      <c r="K1659" s="5">
        <v>0</v>
      </c>
      <c r="L1659" s="5">
        <v>0</v>
      </c>
      <c r="M1659" s="5">
        <v>3.4</v>
      </c>
      <c r="N1659">
        <v>232</v>
      </c>
      <c r="O1659">
        <v>1088</v>
      </c>
      <c r="P1659">
        <v>9.4</v>
      </c>
      <c r="Q1659">
        <v>9.1</v>
      </c>
      <c r="R1659" s="54">
        <v>1.1458333333333299</v>
      </c>
    </row>
    <row r="1660" spans="2:18" x14ac:dyDescent="0.25">
      <c r="B1660" s="5">
        <v>7.9</v>
      </c>
      <c r="C1660" s="5">
        <v>89</v>
      </c>
      <c r="D1660" s="5">
        <v>6.2</v>
      </c>
      <c r="E1660" s="5">
        <v>6.8</v>
      </c>
      <c r="F1660" s="5">
        <v>6.8</v>
      </c>
      <c r="G1660" s="5">
        <v>9.4</v>
      </c>
      <c r="H1660" s="5">
        <v>1030.0999999999999</v>
      </c>
      <c r="I1660" s="5">
        <v>6750</v>
      </c>
      <c r="J1660" s="5">
        <v>0</v>
      </c>
      <c r="K1660" s="5">
        <v>0</v>
      </c>
      <c r="L1660" s="5">
        <v>0</v>
      </c>
      <c r="M1660" s="5">
        <v>3.4</v>
      </c>
      <c r="N1660">
        <v>232</v>
      </c>
      <c r="O1660">
        <v>1088</v>
      </c>
      <c r="P1660">
        <v>9.4</v>
      </c>
      <c r="Q1660">
        <v>9.1</v>
      </c>
      <c r="R1660" s="54">
        <v>1.14652777777778</v>
      </c>
    </row>
    <row r="1661" spans="2:18" x14ac:dyDescent="0.25">
      <c r="B1661" s="5">
        <v>8</v>
      </c>
      <c r="C1661" s="5">
        <v>89</v>
      </c>
      <c r="D1661" s="5">
        <v>6.3</v>
      </c>
      <c r="E1661" s="5">
        <v>6.5</v>
      </c>
      <c r="F1661" s="5">
        <v>8.6</v>
      </c>
      <c r="G1661" s="5">
        <v>9</v>
      </c>
      <c r="H1661" s="5">
        <v>1030.3</v>
      </c>
      <c r="I1661" s="5">
        <v>6540</v>
      </c>
      <c r="J1661" s="5">
        <v>0</v>
      </c>
      <c r="K1661" s="5">
        <v>0</v>
      </c>
      <c r="L1661" s="5">
        <v>0</v>
      </c>
      <c r="M1661" s="5">
        <v>3.4</v>
      </c>
      <c r="N1661">
        <v>232</v>
      </c>
      <c r="O1661">
        <v>1088</v>
      </c>
      <c r="P1661">
        <v>9.4</v>
      </c>
      <c r="Q1661">
        <v>9.1</v>
      </c>
      <c r="R1661" s="54">
        <v>1.1472222222222199</v>
      </c>
    </row>
    <row r="1662" spans="2:18" x14ac:dyDescent="0.25">
      <c r="B1662" s="5">
        <v>8</v>
      </c>
      <c r="C1662" s="5">
        <v>89</v>
      </c>
      <c r="D1662" s="5">
        <v>6.3</v>
      </c>
      <c r="E1662" s="5">
        <v>5.8</v>
      </c>
      <c r="F1662" s="5">
        <v>12.6</v>
      </c>
      <c r="G1662" s="5">
        <v>16.2</v>
      </c>
      <c r="H1662" s="5">
        <v>1030.3</v>
      </c>
      <c r="I1662" s="5">
        <v>6440</v>
      </c>
      <c r="J1662" s="5">
        <v>0</v>
      </c>
      <c r="K1662" s="5">
        <v>0</v>
      </c>
      <c r="L1662" s="5">
        <v>0</v>
      </c>
      <c r="M1662" s="5">
        <v>3.4</v>
      </c>
      <c r="N1662">
        <v>232</v>
      </c>
      <c r="O1662">
        <v>1088</v>
      </c>
      <c r="P1662">
        <v>9.5</v>
      </c>
      <c r="Q1662">
        <v>9.1</v>
      </c>
      <c r="R1662" s="54">
        <v>1.14791666666667</v>
      </c>
    </row>
    <row r="1663" spans="2:18" x14ac:dyDescent="0.25">
      <c r="B1663" s="5">
        <v>7.9</v>
      </c>
      <c r="C1663" s="5">
        <v>89</v>
      </c>
      <c r="D1663" s="5">
        <v>6.2</v>
      </c>
      <c r="E1663" s="5">
        <v>6</v>
      </c>
      <c r="F1663" s="5">
        <v>10.8</v>
      </c>
      <c r="G1663" s="5">
        <v>17.3</v>
      </c>
      <c r="H1663" s="5">
        <v>1030.3</v>
      </c>
      <c r="I1663" s="5">
        <v>6610</v>
      </c>
      <c r="J1663" s="5">
        <v>0</v>
      </c>
      <c r="K1663" s="5">
        <v>0</v>
      </c>
      <c r="L1663" s="5">
        <v>0</v>
      </c>
      <c r="M1663" s="5">
        <v>3.4</v>
      </c>
      <c r="N1663">
        <v>232</v>
      </c>
      <c r="O1663">
        <v>1088</v>
      </c>
      <c r="P1663">
        <v>9.5</v>
      </c>
      <c r="Q1663">
        <v>9.1</v>
      </c>
      <c r="R1663" s="54">
        <v>1.1486111111111099</v>
      </c>
    </row>
    <row r="1664" spans="2:18" x14ac:dyDescent="0.25">
      <c r="B1664" s="5">
        <v>7.9</v>
      </c>
      <c r="C1664" s="5">
        <v>89</v>
      </c>
      <c r="D1664" s="5">
        <v>6.2</v>
      </c>
      <c r="E1664" s="5">
        <v>6.5</v>
      </c>
      <c r="F1664" s="5">
        <v>7.9</v>
      </c>
      <c r="G1664" s="5">
        <v>15.1</v>
      </c>
      <c r="H1664" s="5">
        <v>1030.3</v>
      </c>
      <c r="I1664" s="5">
        <v>6940</v>
      </c>
      <c r="J1664" s="5">
        <v>0</v>
      </c>
      <c r="K1664" s="5">
        <v>0</v>
      </c>
      <c r="L1664" s="5">
        <v>0</v>
      </c>
      <c r="M1664" s="5">
        <v>3.4</v>
      </c>
      <c r="N1664">
        <v>232</v>
      </c>
      <c r="O1664">
        <v>1088</v>
      </c>
      <c r="P1664">
        <v>9.5</v>
      </c>
      <c r="Q1664">
        <v>9.1</v>
      </c>
      <c r="R1664" s="54">
        <v>1.14930555555556</v>
      </c>
    </row>
    <row r="1665" spans="2:18" x14ac:dyDescent="0.25">
      <c r="B1665" s="5">
        <v>7.9</v>
      </c>
      <c r="C1665" s="5">
        <v>89</v>
      </c>
      <c r="D1665" s="5">
        <v>6.2</v>
      </c>
      <c r="E1665" s="5">
        <v>6.4</v>
      </c>
      <c r="F1665" s="5">
        <v>9</v>
      </c>
      <c r="G1665" s="5">
        <v>13.3</v>
      </c>
      <c r="H1665" s="5">
        <v>1030</v>
      </c>
      <c r="I1665" s="5">
        <v>7290</v>
      </c>
      <c r="J1665" s="5">
        <v>0</v>
      </c>
      <c r="K1665" s="5">
        <v>0</v>
      </c>
      <c r="L1665" s="5">
        <v>0</v>
      </c>
      <c r="M1665" s="5">
        <v>3.4</v>
      </c>
      <c r="N1665">
        <v>232</v>
      </c>
      <c r="O1665">
        <v>1088</v>
      </c>
      <c r="P1665">
        <v>9.5</v>
      </c>
      <c r="Q1665">
        <v>9.1</v>
      </c>
      <c r="R1665" s="54">
        <v>1.1499999999999999</v>
      </c>
    </row>
    <row r="1666" spans="2:18" x14ac:dyDescent="0.25">
      <c r="B1666" s="5">
        <v>7.9</v>
      </c>
      <c r="C1666" s="5">
        <v>88</v>
      </c>
      <c r="D1666" s="5">
        <v>6</v>
      </c>
      <c r="E1666" s="5">
        <v>5.9</v>
      </c>
      <c r="F1666" s="5">
        <v>11.5</v>
      </c>
      <c r="G1666" s="5">
        <v>14.8</v>
      </c>
      <c r="H1666" s="5">
        <v>1030.2</v>
      </c>
      <c r="I1666" s="5">
        <v>7650</v>
      </c>
      <c r="J1666" s="5">
        <v>0</v>
      </c>
      <c r="K1666" s="5">
        <v>0</v>
      </c>
      <c r="L1666" s="5">
        <v>0</v>
      </c>
      <c r="M1666" s="5">
        <v>3.4</v>
      </c>
      <c r="N1666">
        <v>232</v>
      </c>
      <c r="O1666">
        <v>1088</v>
      </c>
      <c r="P1666">
        <v>9.5</v>
      </c>
      <c r="Q1666">
        <v>9.1</v>
      </c>
      <c r="R1666" s="54">
        <v>1.15069444444444</v>
      </c>
    </row>
    <row r="1667" spans="2:18" x14ac:dyDescent="0.25">
      <c r="B1667" s="5">
        <v>8</v>
      </c>
      <c r="C1667" s="5">
        <v>88</v>
      </c>
      <c r="D1667" s="5">
        <v>6.1</v>
      </c>
      <c r="E1667" s="5">
        <v>6.6</v>
      </c>
      <c r="F1667" s="5">
        <v>7.9</v>
      </c>
      <c r="G1667" s="5">
        <v>14.8</v>
      </c>
      <c r="H1667" s="5">
        <v>1030.3</v>
      </c>
      <c r="I1667" s="5">
        <v>8780</v>
      </c>
      <c r="J1667" s="5">
        <v>0</v>
      </c>
      <c r="K1667" s="5">
        <v>0</v>
      </c>
      <c r="L1667" s="5">
        <v>0</v>
      </c>
      <c r="M1667" s="5">
        <v>3.4</v>
      </c>
      <c r="N1667">
        <v>232</v>
      </c>
      <c r="O1667">
        <v>1088</v>
      </c>
      <c r="P1667">
        <v>9.5</v>
      </c>
      <c r="Q1667">
        <v>9.1</v>
      </c>
      <c r="R1667" s="54">
        <v>1.1513888888888899</v>
      </c>
    </row>
    <row r="1668" spans="2:18" x14ac:dyDescent="0.25">
      <c r="B1668" s="5">
        <v>8</v>
      </c>
      <c r="C1668" s="5">
        <v>89</v>
      </c>
      <c r="D1668" s="5">
        <v>6.3</v>
      </c>
      <c r="E1668" s="5">
        <v>8</v>
      </c>
      <c r="F1668" s="5">
        <v>2.2000000000000002</v>
      </c>
      <c r="G1668" s="5">
        <v>9.4</v>
      </c>
      <c r="H1668" s="5">
        <v>1030.2</v>
      </c>
      <c r="I1668" s="5">
        <v>8630</v>
      </c>
      <c r="J1668" s="5">
        <v>0</v>
      </c>
      <c r="K1668" s="5">
        <v>0</v>
      </c>
      <c r="L1668" s="5">
        <v>0</v>
      </c>
      <c r="M1668" s="5">
        <v>3.4</v>
      </c>
      <c r="N1668">
        <v>232</v>
      </c>
      <c r="O1668">
        <v>1088</v>
      </c>
      <c r="P1668">
        <v>9.5</v>
      </c>
      <c r="Q1668">
        <v>9.1</v>
      </c>
      <c r="R1668" s="54">
        <v>1.15208333333333</v>
      </c>
    </row>
    <row r="1669" spans="2:18" x14ac:dyDescent="0.25">
      <c r="B1669" s="5">
        <v>8.1</v>
      </c>
      <c r="C1669" s="5">
        <v>89</v>
      </c>
      <c r="D1669" s="5">
        <v>6.4</v>
      </c>
      <c r="E1669" s="5">
        <v>7.3</v>
      </c>
      <c r="F1669" s="5">
        <v>6.1</v>
      </c>
      <c r="G1669" s="5">
        <v>8.3000000000000007</v>
      </c>
      <c r="H1669" s="5">
        <v>1030.2</v>
      </c>
      <c r="I1669" s="5">
        <v>7890</v>
      </c>
      <c r="J1669" s="5">
        <v>0</v>
      </c>
      <c r="K1669" s="5">
        <v>0</v>
      </c>
      <c r="L1669" s="5">
        <v>0</v>
      </c>
      <c r="M1669" s="5">
        <v>3.4</v>
      </c>
      <c r="N1669">
        <v>232</v>
      </c>
      <c r="O1669">
        <v>1088</v>
      </c>
      <c r="P1669">
        <v>9.6</v>
      </c>
      <c r="Q1669">
        <v>9.1</v>
      </c>
      <c r="R1669" s="54">
        <v>1.1527777777777799</v>
      </c>
    </row>
    <row r="1670" spans="2:18" x14ac:dyDescent="0.25">
      <c r="B1670" s="5">
        <v>8.1</v>
      </c>
      <c r="C1670" s="5">
        <v>88</v>
      </c>
      <c r="D1670" s="5">
        <v>6.2</v>
      </c>
      <c r="E1670" s="5">
        <v>7.6</v>
      </c>
      <c r="F1670" s="5">
        <v>5</v>
      </c>
      <c r="G1670" s="5">
        <v>9</v>
      </c>
      <c r="H1670" s="5">
        <v>1030.0999999999999</v>
      </c>
      <c r="I1670" s="5">
        <v>7820</v>
      </c>
      <c r="J1670" s="5">
        <v>0</v>
      </c>
      <c r="K1670" s="5">
        <v>0</v>
      </c>
      <c r="L1670" s="5">
        <v>0</v>
      </c>
      <c r="M1670" s="5">
        <v>3.4</v>
      </c>
      <c r="N1670">
        <v>232</v>
      </c>
      <c r="O1670">
        <v>1088</v>
      </c>
      <c r="P1670">
        <v>9.6</v>
      </c>
      <c r="Q1670">
        <v>9.1999999999999993</v>
      </c>
      <c r="R1670" s="54">
        <v>1.15347222222222</v>
      </c>
    </row>
    <row r="1671" spans="2:18" x14ac:dyDescent="0.25">
      <c r="B1671" s="5">
        <v>8.1</v>
      </c>
      <c r="C1671" s="5">
        <v>88</v>
      </c>
      <c r="D1671" s="5">
        <v>6.2</v>
      </c>
      <c r="E1671" s="5">
        <v>7.6</v>
      </c>
      <c r="F1671" s="5">
        <v>5</v>
      </c>
      <c r="G1671" s="5">
        <v>11.2</v>
      </c>
      <c r="H1671" s="5">
        <v>1030.3</v>
      </c>
      <c r="I1671" s="5">
        <v>7470</v>
      </c>
      <c r="J1671" s="5">
        <v>0</v>
      </c>
      <c r="K1671" s="5">
        <v>0</v>
      </c>
      <c r="L1671" s="5">
        <v>0</v>
      </c>
      <c r="M1671" s="5">
        <v>3.4</v>
      </c>
      <c r="N1671">
        <v>232</v>
      </c>
      <c r="O1671">
        <v>1088</v>
      </c>
      <c r="P1671">
        <v>9.6</v>
      </c>
      <c r="Q1671">
        <v>9.1999999999999993</v>
      </c>
      <c r="R1671" s="54">
        <v>1.1541666666666699</v>
      </c>
    </row>
    <row r="1672" spans="2:18" x14ac:dyDescent="0.25">
      <c r="B1672" s="5">
        <v>8.1</v>
      </c>
      <c r="C1672" s="5">
        <v>88</v>
      </c>
      <c r="D1672" s="5">
        <v>6.2</v>
      </c>
      <c r="E1672" s="5">
        <v>6.4</v>
      </c>
      <c r="F1672" s="5">
        <v>9.6999999999999993</v>
      </c>
      <c r="G1672" s="5">
        <v>14</v>
      </c>
      <c r="H1672" s="5">
        <v>1030.0999999999999</v>
      </c>
      <c r="I1672" s="5">
        <v>7330</v>
      </c>
      <c r="J1672" s="5">
        <v>0</v>
      </c>
      <c r="K1672" s="5">
        <v>0</v>
      </c>
      <c r="L1672" s="5">
        <v>0</v>
      </c>
      <c r="M1672" s="5">
        <v>3.4</v>
      </c>
      <c r="N1672">
        <v>232</v>
      </c>
      <c r="O1672">
        <v>1088</v>
      </c>
      <c r="P1672">
        <v>9.6999999999999993</v>
      </c>
      <c r="Q1672">
        <v>9.1999999999999993</v>
      </c>
      <c r="R1672" s="54">
        <v>1.15486111111111</v>
      </c>
    </row>
    <row r="1673" spans="2:18" x14ac:dyDescent="0.25">
      <c r="B1673" s="5">
        <v>8.1</v>
      </c>
      <c r="C1673" s="5">
        <v>88</v>
      </c>
      <c r="D1673" s="5">
        <v>6.2</v>
      </c>
      <c r="E1673" s="5">
        <v>7.1</v>
      </c>
      <c r="F1673" s="5">
        <v>6.5</v>
      </c>
      <c r="G1673" s="5">
        <v>8.6</v>
      </c>
      <c r="H1673" s="5">
        <v>1030.3</v>
      </c>
      <c r="I1673" s="5">
        <v>6830</v>
      </c>
      <c r="J1673" s="5">
        <v>0</v>
      </c>
      <c r="K1673" s="5">
        <v>0</v>
      </c>
      <c r="L1673" s="5">
        <v>0</v>
      </c>
      <c r="M1673" s="5">
        <v>3.4</v>
      </c>
      <c r="N1673">
        <v>232</v>
      </c>
      <c r="O1673">
        <v>1088</v>
      </c>
      <c r="P1673">
        <v>9.6999999999999993</v>
      </c>
      <c r="Q1673">
        <v>9.3000000000000007</v>
      </c>
      <c r="R1673" s="54">
        <v>1.1555555555555601</v>
      </c>
    </row>
    <row r="1674" spans="2:18" x14ac:dyDescent="0.25">
      <c r="B1674" s="5">
        <v>8.1</v>
      </c>
      <c r="C1674" s="5">
        <v>88</v>
      </c>
      <c r="D1674" s="5">
        <v>6.2</v>
      </c>
      <c r="E1674" s="5">
        <v>7.3</v>
      </c>
      <c r="F1674" s="5">
        <v>6.1</v>
      </c>
      <c r="G1674" s="5">
        <v>6.8</v>
      </c>
      <c r="H1674" s="5">
        <v>1030.3</v>
      </c>
      <c r="I1674" s="5">
        <v>7280</v>
      </c>
      <c r="J1674" s="5">
        <v>0</v>
      </c>
      <c r="K1674" s="5">
        <v>0</v>
      </c>
      <c r="L1674" s="5">
        <v>0</v>
      </c>
      <c r="M1674" s="5">
        <v>3.4</v>
      </c>
      <c r="N1674">
        <v>232</v>
      </c>
      <c r="O1674">
        <v>1088</v>
      </c>
      <c r="P1674">
        <v>9.8000000000000007</v>
      </c>
      <c r="Q1674">
        <v>9.3000000000000007</v>
      </c>
      <c r="R1674" s="54">
        <v>1.15625</v>
      </c>
    </row>
    <row r="1675" spans="2:18" x14ac:dyDescent="0.25">
      <c r="B1675" s="5">
        <v>8.1</v>
      </c>
      <c r="C1675" s="5">
        <v>88</v>
      </c>
      <c r="D1675" s="5">
        <v>6.2</v>
      </c>
      <c r="E1675" s="5">
        <v>6.4</v>
      </c>
      <c r="F1675" s="5">
        <v>9.6999999999999993</v>
      </c>
      <c r="G1675" s="5">
        <v>9.6999999999999993</v>
      </c>
      <c r="H1675" s="5">
        <v>1030</v>
      </c>
      <c r="I1675" s="5">
        <v>7770</v>
      </c>
      <c r="J1675" s="5">
        <v>0</v>
      </c>
      <c r="K1675" s="5">
        <v>0</v>
      </c>
      <c r="L1675" s="5">
        <v>0</v>
      </c>
      <c r="M1675" s="5">
        <v>3.4</v>
      </c>
      <c r="N1675">
        <v>232</v>
      </c>
      <c r="O1675">
        <v>1088</v>
      </c>
      <c r="P1675">
        <v>9.8000000000000007</v>
      </c>
      <c r="Q1675">
        <v>9.3000000000000007</v>
      </c>
      <c r="R1675" s="54">
        <v>1.1569444444444399</v>
      </c>
    </row>
    <row r="1676" spans="2:18" x14ac:dyDescent="0.25">
      <c r="B1676" s="5">
        <v>8.1</v>
      </c>
      <c r="C1676" s="5">
        <v>88</v>
      </c>
      <c r="D1676" s="5">
        <v>6.2</v>
      </c>
      <c r="E1676" s="5">
        <v>8.1</v>
      </c>
      <c r="F1676" s="5">
        <v>4</v>
      </c>
      <c r="G1676" s="5">
        <v>6.8</v>
      </c>
      <c r="H1676" s="5">
        <v>1030.3</v>
      </c>
      <c r="I1676" s="5">
        <v>7990</v>
      </c>
      <c r="J1676" s="5">
        <v>0</v>
      </c>
      <c r="K1676" s="5">
        <v>0</v>
      </c>
      <c r="L1676" s="5">
        <v>0</v>
      </c>
      <c r="M1676" s="5">
        <v>3.4</v>
      </c>
      <c r="N1676">
        <v>232</v>
      </c>
      <c r="O1676">
        <v>1088</v>
      </c>
      <c r="P1676">
        <v>9.8000000000000007</v>
      </c>
      <c r="Q1676">
        <v>9.3000000000000007</v>
      </c>
      <c r="R1676" s="54">
        <v>1.15763888888889</v>
      </c>
    </row>
    <row r="1677" spans="2:18" x14ac:dyDescent="0.25">
      <c r="B1677" s="5">
        <v>8.1999999999999993</v>
      </c>
      <c r="C1677" s="5">
        <v>88</v>
      </c>
      <c r="D1677" s="5">
        <v>6.3</v>
      </c>
      <c r="E1677" s="5">
        <v>5.4</v>
      </c>
      <c r="F1677" s="5">
        <v>16.899999999999999</v>
      </c>
      <c r="G1677" s="5">
        <v>19.100000000000001</v>
      </c>
      <c r="H1677" s="5">
        <v>1030.0999999999999</v>
      </c>
      <c r="I1677" s="5">
        <v>8220</v>
      </c>
      <c r="J1677" s="5">
        <v>0</v>
      </c>
      <c r="K1677" s="5">
        <v>0</v>
      </c>
      <c r="L1677" s="5">
        <v>0</v>
      </c>
      <c r="M1677" s="5">
        <v>3.4</v>
      </c>
      <c r="N1677">
        <v>232</v>
      </c>
      <c r="O1677">
        <v>1088</v>
      </c>
      <c r="P1677">
        <v>9.8000000000000007</v>
      </c>
      <c r="Q1677">
        <v>9.4</v>
      </c>
      <c r="R1677" s="54">
        <v>1.1583333333333301</v>
      </c>
    </row>
    <row r="1678" spans="2:18" x14ac:dyDescent="0.25">
      <c r="B1678" s="5">
        <v>8.1999999999999993</v>
      </c>
      <c r="C1678" s="5">
        <v>88</v>
      </c>
      <c r="D1678" s="5">
        <v>6.3</v>
      </c>
      <c r="E1678" s="5">
        <v>8.1999999999999993</v>
      </c>
      <c r="F1678" s="5">
        <v>4.3</v>
      </c>
      <c r="G1678" s="5">
        <v>9.6999999999999993</v>
      </c>
      <c r="H1678" s="5">
        <v>1030</v>
      </c>
      <c r="I1678" s="5">
        <v>8790</v>
      </c>
      <c r="J1678" s="5">
        <v>0</v>
      </c>
      <c r="K1678" s="5">
        <v>0</v>
      </c>
      <c r="L1678" s="5">
        <v>0</v>
      </c>
      <c r="M1678" s="5">
        <v>3.4</v>
      </c>
      <c r="N1678">
        <v>232</v>
      </c>
      <c r="O1678">
        <v>1088</v>
      </c>
      <c r="P1678">
        <v>9.9</v>
      </c>
      <c r="Q1678">
        <v>9.4</v>
      </c>
      <c r="R1678" s="54">
        <v>1.15902777777778</v>
      </c>
    </row>
    <row r="1679" spans="2:18" x14ac:dyDescent="0.25">
      <c r="B1679" s="5">
        <v>8.1999999999999993</v>
      </c>
      <c r="C1679" s="5">
        <v>88</v>
      </c>
      <c r="D1679" s="5">
        <v>6.3</v>
      </c>
      <c r="E1679" s="5">
        <v>6.6</v>
      </c>
      <c r="F1679" s="5">
        <v>9.4</v>
      </c>
      <c r="G1679" s="5">
        <v>11.9</v>
      </c>
      <c r="H1679" s="5">
        <v>1030.3</v>
      </c>
      <c r="I1679" s="5">
        <v>8840</v>
      </c>
      <c r="J1679" s="5">
        <v>0</v>
      </c>
      <c r="K1679" s="5">
        <v>0</v>
      </c>
      <c r="L1679" s="5">
        <v>0</v>
      </c>
      <c r="M1679" s="5">
        <v>3.4</v>
      </c>
      <c r="N1679">
        <v>232</v>
      </c>
      <c r="O1679">
        <v>1088</v>
      </c>
      <c r="P1679">
        <v>9.9</v>
      </c>
      <c r="Q1679">
        <v>9.4</v>
      </c>
      <c r="R1679" s="54">
        <v>1.1597222222222201</v>
      </c>
    </row>
    <row r="1680" spans="2:18" x14ac:dyDescent="0.25">
      <c r="B1680" s="5">
        <v>8.1999999999999993</v>
      </c>
      <c r="C1680" s="5">
        <v>88</v>
      </c>
      <c r="D1680" s="5">
        <v>6.3</v>
      </c>
      <c r="E1680" s="5">
        <v>6.6</v>
      </c>
      <c r="F1680" s="5">
        <v>9.4</v>
      </c>
      <c r="G1680" s="5">
        <v>14.4</v>
      </c>
      <c r="H1680" s="5">
        <v>1030.2</v>
      </c>
      <c r="I1680" s="5">
        <v>9920</v>
      </c>
      <c r="J1680" s="5">
        <v>0</v>
      </c>
      <c r="K1680" s="5">
        <v>0</v>
      </c>
      <c r="L1680" s="5">
        <v>0</v>
      </c>
      <c r="M1680" s="5">
        <v>3.4</v>
      </c>
      <c r="N1680">
        <v>232</v>
      </c>
      <c r="O1680">
        <v>1088</v>
      </c>
      <c r="P1680">
        <v>9.9</v>
      </c>
      <c r="Q1680">
        <v>9.4</v>
      </c>
      <c r="R1680" s="54">
        <v>1.16041666666667</v>
      </c>
    </row>
    <row r="1681" spans="2:18" x14ac:dyDescent="0.25">
      <c r="B1681" s="5">
        <v>8.1999999999999993</v>
      </c>
      <c r="C1681" s="5">
        <v>88</v>
      </c>
      <c r="D1681" s="5">
        <v>6.3</v>
      </c>
      <c r="E1681" s="5">
        <v>8.1999999999999993</v>
      </c>
      <c r="F1681" s="5">
        <v>4.3</v>
      </c>
      <c r="G1681" s="5">
        <v>7.9</v>
      </c>
      <c r="H1681" s="5">
        <v>1030.2</v>
      </c>
      <c r="I1681" s="5">
        <v>9390</v>
      </c>
      <c r="J1681" s="5">
        <v>0</v>
      </c>
      <c r="K1681" s="5">
        <v>0</v>
      </c>
      <c r="L1681" s="5">
        <v>0</v>
      </c>
      <c r="M1681" s="5">
        <v>3.4</v>
      </c>
      <c r="N1681">
        <v>232</v>
      </c>
      <c r="O1681">
        <v>1088</v>
      </c>
      <c r="P1681">
        <v>9.9</v>
      </c>
      <c r="Q1681">
        <v>9.5</v>
      </c>
      <c r="R1681" s="54">
        <v>1.1611111111111101</v>
      </c>
    </row>
    <row r="1682" spans="2:18" x14ac:dyDescent="0.25">
      <c r="B1682" s="5">
        <v>8.1999999999999993</v>
      </c>
      <c r="C1682" s="5">
        <v>88</v>
      </c>
      <c r="D1682" s="5">
        <v>6.3</v>
      </c>
      <c r="E1682" s="5">
        <v>7.2</v>
      </c>
      <c r="F1682" s="5">
        <v>6.8</v>
      </c>
      <c r="G1682" s="5">
        <v>7.9</v>
      </c>
      <c r="H1682" s="5">
        <v>1030.2</v>
      </c>
      <c r="I1682" s="5">
        <v>9300</v>
      </c>
      <c r="J1682" s="5">
        <v>0</v>
      </c>
      <c r="K1682" s="5">
        <v>0</v>
      </c>
      <c r="L1682" s="5">
        <v>0</v>
      </c>
      <c r="M1682" s="5">
        <v>3.4</v>
      </c>
      <c r="N1682">
        <v>232</v>
      </c>
      <c r="O1682">
        <v>1088</v>
      </c>
      <c r="P1682">
        <v>10</v>
      </c>
      <c r="Q1682">
        <v>9.5</v>
      </c>
      <c r="R1682" s="54">
        <v>1.16180555555556</v>
      </c>
    </row>
    <row r="1683" spans="2:18" x14ac:dyDescent="0.25">
      <c r="B1683" s="5">
        <v>8.1999999999999993</v>
      </c>
      <c r="C1683" s="5">
        <v>88</v>
      </c>
      <c r="D1683" s="5">
        <v>6.3</v>
      </c>
      <c r="E1683" s="5">
        <v>7.4</v>
      </c>
      <c r="F1683" s="5">
        <v>6.1</v>
      </c>
      <c r="G1683" s="5">
        <v>6.1</v>
      </c>
      <c r="H1683" s="5">
        <v>1030.4000000000001</v>
      </c>
      <c r="I1683" s="5">
        <v>9270</v>
      </c>
      <c r="J1683" s="5">
        <v>0</v>
      </c>
      <c r="K1683" s="5">
        <v>0</v>
      </c>
      <c r="L1683" s="5">
        <v>0</v>
      </c>
      <c r="M1683" s="5">
        <v>3.4</v>
      </c>
      <c r="N1683">
        <v>232</v>
      </c>
      <c r="O1683">
        <v>1088</v>
      </c>
      <c r="P1683">
        <v>10</v>
      </c>
      <c r="Q1683">
        <v>9.6</v>
      </c>
      <c r="R1683" s="54">
        <v>1.1625000000000001</v>
      </c>
    </row>
    <row r="1684" spans="2:18" x14ac:dyDescent="0.25">
      <c r="B1684" s="5">
        <v>8.3000000000000007</v>
      </c>
      <c r="C1684" s="5">
        <v>88</v>
      </c>
      <c r="D1684" s="5">
        <v>6.4</v>
      </c>
      <c r="E1684" s="5">
        <v>7.1</v>
      </c>
      <c r="F1684" s="5">
        <v>7.6</v>
      </c>
      <c r="G1684" s="5">
        <v>10.8</v>
      </c>
      <c r="H1684" s="5">
        <v>1030.2</v>
      </c>
      <c r="I1684" s="5">
        <v>9210</v>
      </c>
      <c r="J1684" s="5">
        <v>0</v>
      </c>
      <c r="K1684" s="5">
        <v>0</v>
      </c>
      <c r="L1684" s="5">
        <v>0</v>
      </c>
      <c r="M1684" s="5">
        <v>3.4</v>
      </c>
      <c r="N1684">
        <v>232</v>
      </c>
      <c r="O1684">
        <v>1088</v>
      </c>
      <c r="P1684">
        <v>10</v>
      </c>
      <c r="Q1684">
        <v>9.6</v>
      </c>
      <c r="R1684" s="54">
        <v>1.16319444444444</v>
      </c>
    </row>
    <row r="1685" spans="2:18" x14ac:dyDescent="0.25">
      <c r="B1685" s="5">
        <v>8.3000000000000007</v>
      </c>
      <c r="C1685" s="5">
        <v>88</v>
      </c>
      <c r="D1685" s="5">
        <v>6.4</v>
      </c>
      <c r="E1685" s="5">
        <v>7.7</v>
      </c>
      <c r="F1685" s="5">
        <v>5.4</v>
      </c>
      <c r="G1685" s="5">
        <v>7.9</v>
      </c>
      <c r="H1685" s="5">
        <v>1030.4000000000001</v>
      </c>
      <c r="I1685" s="5">
        <v>9730</v>
      </c>
      <c r="J1685" s="5">
        <v>0</v>
      </c>
      <c r="K1685" s="5">
        <v>0</v>
      </c>
      <c r="L1685" s="5">
        <v>0</v>
      </c>
      <c r="M1685" s="5">
        <v>3.4</v>
      </c>
      <c r="N1685">
        <v>232</v>
      </c>
      <c r="O1685">
        <v>1088</v>
      </c>
      <c r="P1685">
        <v>10.1</v>
      </c>
      <c r="Q1685">
        <v>9.6999999999999993</v>
      </c>
      <c r="R1685" s="54">
        <v>1.1638888888888901</v>
      </c>
    </row>
    <row r="1686" spans="2:18" x14ac:dyDescent="0.25">
      <c r="B1686" s="5">
        <v>8.3000000000000007</v>
      </c>
      <c r="C1686" s="5">
        <v>88</v>
      </c>
      <c r="D1686" s="5">
        <v>6.4</v>
      </c>
      <c r="E1686" s="5">
        <v>7.5</v>
      </c>
      <c r="F1686" s="5">
        <v>6.1</v>
      </c>
      <c r="G1686" s="5">
        <v>10.1</v>
      </c>
      <c r="H1686" s="5">
        <v>1030.0999999999999</v>
      </c>
      <c r="I1686" s="5">
        <v>9560</v>
      </c>
      <c r="J1686" s="5">
        <v>0</v>
      </c>
      <c r="K1686" s="5">
        <v>0</v>
      </c>
      <c r="L1686" s="5">
        <v>0</v>
      </c>
      <c r="M1686" s="5">
        <v>3.4</v>
      </c>
      <c r="N1686">
        <v>232</v>
      </c>
      <c r="O1686">
        <v>1088</v>
      </c>
      <c r="P1686">
        <v>10.1</v>
      </c>
      <c r="Q1686">
        <v>9.6999999999999993</v>
      </c>
      <c r="R1686" s="54">
        <v>1.16458333333333</v>
      </c>
    </row>
    <row r="1687" spans="2:18" x14ac:dyDescent="0.25">
      <c r="B1687" s="5">
        <v>8.3000000000000007</v>
      </c>
      <c r="C1687" s="5">
        <v>88</v>
      </c>
      <c r="D1687" s="5">
        <v>6.4</v>
      </c>
      <c r="E1687" s="5">
        <v>6.7</v>
      </c>
      <c r="F1687" s="5">
        <v>9.4</v>
      </c>
      <c r="G1687" s="5">
        <v>9.4</v>
      </c>
      <c r="H1687" s="5">
        <v>1030.0999999999999</v>
      </c>
      <c r="I1687" s="5">
        <v>10570</v>
      </c>
      <c r="J1687" s="5">
        <v>0</v>
      </c>
      <c r="K1687" s="5">
        <v>0</v>
      </c>
      <c r="L1687" s="5">
        <v>0</v>
      </c>
      <c r="M1687" s="5">
        <v>3.4</v>
      </c>
      <c r="N1687">
        <v>232</v>
      </c>
      <c r="O1687">
        <v>1088</v>
      </c>
      <c r="P1687">
        <v>10.199999999999999</v>
      </c>
      <c r="Q1687">
        <v>9.8000000000000007</v>
      </c>
      <c r="R1687" s="54">
        <v>1.1652777777777801</v>
      </c>
    </row>
    <row r="1688" spans="2:18" x14ac:dyDescent="0.25">
      <c r="B1688" s="5">
        <v>8.4</v>
      </c>
      <c r="C1688" s="5">
        <v>88</v>
      </c>
      <c r="D1688" s="5">
        <v>6.5</v>
      </c>
      <c r="E1688" s="5">
        <v>8.4</v>
      </c>
      <c r="F1688" s="5">
        <v>4.7</v>
      </c>
      <c r="G1688" s="5">
        <v>7.9</v>
      </c>
      <c r="H1688" s="5">
        <v>1030.2</v>
      </c>
      <c r="I1688" s="5">
        <v>11150</v>
      </c>
      <c r="J1688" s="5">
        <v>0</v>
      </c>
      <c r="K1688" s="5">
        <v>0</v>
      </c>
      <c r="L1688" s="5">
        <v>0</v>
      </c>
      <c r="M1688" s="5">
        <v>3.4</v>
      </c>
      <c r="N1688">
        <v>232</v>
      </c>
      <c r="O1688">
        <v>1088</v>
      </c>
      <c r="P1688">
        <v>10.199999999999999</v>
      </c>
      <c r="Q1688">
        <v>9.8000000000000007</v>
      </c>
      <c r="R1688" s="54">
        <v>1.16597222222222</v>
      </c>
    </row>
    <row r="1689" spans="2:18" x14ac:dyDescent="0.25">
      <c r="B1689" s="5">
        <v>8.4</v>
      </c>
      <c r="C1689" s="5">
        <v>88</v>
      </c>
      <c r="D1689" s="5">
        <v>6.5</v>
      </c>
      <c r="E1689" s="5">
        <v>8.4</v>
      </c>
      <c r="F1689" s="5">
        <v>4.3</v>
      </c>
      <c r="G1689" s="5">
        <v>8.6</v>
      </c>
      <c r="H1689" s="5">
        <v>1030.4000000000001</v>
      </c>
      <c r="I1689" s="5">
        <v>11310</v>
      </c>
      <c r="J1689" s="5">
        <v>0</v>
      </c>
      <c r="K1689" s="5">
        <v>0</v>
      </c>
      <c r="L1689" s="5">
        <v>0</v>
      </c>
      <c r="M1689" s="5">
        <v>3.4</v>
      </c>
      <c r="N1689">
        <v>232</v>
      </c>
      <c r="O1689">
        <v>1088</v>
      </c>
      <c r="P1689">
        <v>10.3</v>
      </c>
      <c r="Q1689">
        <v>9.9</v>
      </c>
      <c r="R1689" s="54">
        <v>1.1666666666666701</v>
      </c>
    </row>
    <row r="1690" spans="2:18" x14ac:dyDescent="0.25">
      <c r="B1690" s="5">
        <v>8.4</v>
      </c>
      <c r="C1690" s="5">
        <v>88</v>
      </c>
      <c r="D1690" s="5">
        <v>6.5</v>
      </c>
      <c r="E1690" s="5">
        <v>7.1</v>
      </c>
      <c r="F1690" s="5">
        <v>8.3000000000000007</v>
      </c>
      <c r="G1690" s="5">
        <v>14</v>
      </c>
      <c r="H1690" s="5">
        <v>1030.2</v>
      </c>
      <c r="I1690" s="5">
        <v>11490</v>
      </c>
      <c r="J1690" s="5">
        <v>0</v>
      </c>
      <c r="K1690" s="5">
        <v>0</v>
      </c>
      <c r="L1690" s="5">
        <v>0</v>
      </c>
      <c r="M1690" s="5">
        <v>3.4</v>
      </c>
      <c r="N1690">
        <v>232</v>
      </c>
      <c r="O1690">
        <v>1088</v>
      </c>
      <c r="P1690">
        <v>10.4</v>
      </c>
      <c r="Q1690">
        <v>9.9</v>
      </c>
      <c r="R1690" s="54">
        <v>1.16736111111111</v>
      </c>
    </row>
    <row r="1691" spans="2:18" x14ac:dyDescent="0.25">
      <c r="B1691" s="5">
        <v>8.4</v>
      </c>
      <c r="C1691" s="5">
        <v>88</v>
      </c>
      <c r="D1691" s="5">
        <v>6.5</v>
      </c>
      <c r="E1691" s="5">
        <v>8.4</v>
      </c>
      <c r="F1691" s="5">
        <v>3.2</v>
      </c>
      <c r="G1691" s="5">
        <v>7.2</v>
      </c>
      <c r="H1691" s="5">
        <v>1030</v>
      </c>
      <c r="I1691" s="5">
        <v>10970</v>
      </c>
      <c r="J1691" s="5">
        <v>0</v>
      </c>
      <c r="K1691" s="5">
        <v>0</v>
      </c>
      <c r="L1691" s="5">
        <v>0</v>
      </c>
      <c r="M1691" s="5">
        <v>3.4</v>
      </c>
      <c r="N1691">
        <v>232</v>
      </c>
      <c r="O1691">
        <v>1088</v>
      </c>
      <c r="P1691">
        <v>10.4</v>
      </c>
      <c r="Q1691">
        <v>10</v>
      </c>
      <c r="R1691" s="54">
        <v>1.1680555555555601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abSelected="1" topLeftCell="AF1" zoomScaleNormal="100" workbookViewId="0">
      <pane ySplit="10" topLeftCell="A11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21.710937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3"/>
      <c r="K1" s="303"/>
      <c r="L1" s="304">
        <v>12.2</v>
      </c>
      <c r="M1" s="303"/>
      <c r="N1" s="382" t="s">
        <v>178</v>
      </c>
      <c r="O1" s="303"/>
      <c r="P1" s="10"/>
      <c r="Q1" s="10"/>
      <c r="R1" s="305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6"/>
      <c r="AD1" s="383"/>
      <c r="AE1" s="11"/>
      <c r="AF1" s="8"/>
      <c r="AG1" s="293"/>
      <c r="AH1" s="8"/>
      <c r="AI1" s="8"/>
      <c r="AJ1" s="293" t="s">
        <v>160</v>
      </c>
      <c r="AK1" s="8"/>
      <c r="AL1" s="293">
        <f>$AJ$5+Relevés!$W$5</f>
        <v>58.000000000000007</v>
      </c>
      <c r="AM1" s="8"/>
      <c r="AN1" s="293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6" t="s">
        <v>45</v>
      </c>
      <c r="BF1" s="88" t="s">
        <v>235</v>
      </c>
      <c r="BR1" s="53" t="s">
        <v>52</v>
      </c>
      <c r="BS1" s="89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1"/>
      <c r="AD2" s="384"/>
      <c r="AE2" s="8"/>
      <c r="AF2" s="107"/>
      <c r="AG2" s="16"/>
      <c r="AH2" s="16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"/>
      <c r="AV2" s="8"/>
      <c r="AW2" s="107"/>
      <c r="AX2" s="131"/>
      <c r="AY2" s="131"/>
      <c r="AZ2" s="107"/>
      <c r="BA2" s="131"/>
      <c r="BB2" s="666"/>
      <c r="BC2" s="8"/>
      <c r="BM2" s="53"/>
      <c r="BR2" s="53"/>
    </row>
    <row r="3" spans="1:71" ht="15.75" thickBot="1" x14ac:dyDescent="0.3">
      <c r="A3" s="258"/>
      <c r="B3" s="67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0">
        <v>8.6</v>
      </c>
      <c r="AD3" s="382"/>
      <c r="AE3" s="8"/>
      <c r="AF3" s="112"/>
      <c r="AG3" s="718" t="str">
        <f>$C$5</f>
        <v>Décembre_2024</v>
      </c>
      <c r="AH3" s="719"/>
      <c r="AI3" s="286"/>
      <c r="AJ3" s="728" t="s">
        <v>17</v>
      </c>
      <c r="AK3" s="729"/>
      <c r="AL3" s="730"/>
      <c r="AM3" s="312"/>
      <c r="AN3" s="725" t="s">
        <v>40</v>
      </c>
      <c r="AO3" s="726"/>
      <c r="AP3" s="726"/>
      <c r="AQ3" s="726"/>
      <c r="AR3" s="727"/>
      <c r="AS3" s="312"/>
      <c r="AT3" s="287"/>
      <c r="AU3" s="14"/>
      <c r="AV3" s="8"/>
      <c r="AW3" s="112"/>
      <c r="AX3" s="147" t="str">
        <f>$C$5</f>
        <v>Décembre_2024</v>
      </c>
      <c r="AY3" s="146"/>
      <c r="AZ3" s="148"/>
      <c r="BA3" s="149" t="s">
        <v>54</v>
      </c>
      <c r="BB3" s="667"/>
      <c r="BC3" s="8"/>
      <c r="BE3" s="53" t="s">
        <v>53</v>
      </c>
      <c r="BF3" s="88" t="s">
        <v>50</v>
      </c>
      <c r="BM3" s="53"/>
      <c r="BR3" t="s">
        <v>229</v>
      </c>
      <c r="BS3" s="290" t="s">
        <v>236</v>
      </c>
    </row>
    <row r="4" spans="1:71" ht="9" customHeight="1" thickTop="1" x14ac:dyDescent="0.25">
      <c r="A4" s="258"/>
      <c r="B4" s="655"/>
      <c r="C4" s="279"/>
      <c r="D4" s="16"/>
      <c r="E4" s="109"/>
      <c r="F4" s="110"/>
      <c r="G4" s="15"/>
      <c r="H4" s="111"/>
      <c r="I4" s="15"/>
      <c r="J4" s="294"/>
      <c r="K4" s="15"/>
      <c r="L4" s="110"/>
      <c r="M4" s="15"/>
      <c r="N4" s="111"/>
      <c r="O4" s="15"/>
      <c r="P4" s="294"/>
      <c r="Q4" s="15"/>
      <c r="R4" s="111"/>
      <c r="S4" s="131"/>
      <c r="T4" s="111"/>
      <c r="U4" s="13"/>
      <c r="V4" s="8"/>
      <c r="W4" s="107"/>
      <c r="X4" s="108"/>
      <c r="Y4" s="16"/>
      <c r="Z4" s="131"/>
      <c r="AA4" s="132"/>
      <c r="AB4" s="131"/>
      <c r="AC4" s="133"/>
      <c r="AD4" s="13"/>
      <c r="AE4" s="8"/>
      <c r="AF4" s="114"/>
      <c r="AG4" s="134"/>
      <c r="AH4" s="115"/>
      <c r="AI4" s="17"/>
      <c r="AJ4" s="150"/>
      <c r="AK4" s="17"/>
      <c r="AL4" s="18"/>
      <c r="AM4" s="17"/>
      <c r="AN4" s="151"/>
      <c r="AO4" s="17"/>
      <c r="AP4" s="151"/>
      <c r="AQ4" s="17"/>
      <c r="AR4" s="151"/>
      <c r="AS4" s="17"/>
      <c r="AT4" s="151"/>
      <c r="AU4" s="14"/>
      <c r="AV4" s="8"/>
      <c r="AW4" s="114"/>
      <c r="AX4" s="134"/>
      <c r="AY4" s="115"/>
      <c r="AZ4" s="17"/>
      <c r="BA4" s="152"/>
      <c r="BB4" s="668"/>
      <c r="BC4" s="8"/>
      <c r="BE4" s="36"/>
      <c r="BF4" s="36"/>
      <c r="BM4" s="53"/>
      <c r="BR4"/>
    </row>
    <row r="5" spans="1:71" x14ac:dyDescent="0.25">
      <c r="A5" s="258"/>
      <c r="B5" s="655"/>
      <c r="C5" s="280" t="s">
        <v>242</v>
      </c>
      <c r="D5" s="281"/>
      <c r="E5" s="113"/>
      <c r="F5" s="245" t="s">
        <v>38</v>
      </c>
      <c r="G5" s="246"/>
      <c r="H5" s="247" t="s">
        <v>46</v>
      </c>
      <c r="I5" s="246"/>
      <c r="J5" s="372" t="s">
        <v>44</v>
      </c>
      <c r="K5" s="17"/>
      <c r="L5" s="353">
        <f>BI81</f>
        <v>-4.5999999999999996</v>
      </c>
      <c r="M5" s="355"/>
      <c r="N5" s="354" t="str">
        <f>VLOOKUP($BI$81,$BI$83:$BJ$94,2,0)</f>
        <v>Janvier</v>
      </c>
      <c r="O5" s="350"/>
      <c r="P5" s="246" t="s">
        <v>44</v>
      </c>
      <c r="Q5" s="319"/>
      <c r="R5" s="357">
        <f>BK81</f>
        <v>37.5</v>
      </c>
      <c r="S5" s="358"/>
      <c r="T5" s="359" t="str">
        <f>VLOOKUP($BK$81,$BK$83:$BL$94,2,0)</f>
        <v>Août</v>
      </c>
      <c r="U5" s="14"/>
      <c r="V5" s="8"/>
      <c r="W5" s="112"/>
      <c r="X5" s="720" t="str">
        <f>C5</f>
        <v>Décembre_2024</v>
      </c>
      <c r="Y5" s="721"/>
      <c r="Z5" s="17"/>
      <c r="AA5" s="722">
        <f ca="1">NOW()</f>
        <v>45653.328031481484</v>
      </c>
      <c r="AB5" s="723"/>
      <c r="AC5" s="724"/>
      <c r="AD5" s="19"/>
      <c r="AE5" s="8"/>
      <c r="AF5" s="114"/>
      <c r="AG5" s="710" t="s">
        <v>38</v>
      </c>
      <c r="AH5" s="711"/>
      <c r="AI5" s="288"/>
      <c r="AJ5" s="155">
        <f>SUM($AJ$11:$AJ$72)</f>
        <v>58.000000000000007</v>
      </c>
      <c r="AK5" s="17"/>
      <c r="AL5" s="156">
        <f>SUM($AL$11:$AL$72)</f>
        <v>2.5645833333333332</v>
      </c>
      <c r="AM5" s="17"/>
      <c r="AN5" s="157">
        <f>SUM(AN$11:AN$72)</f>
        <v>0.97569444444444442</v>
      </c>
      <c r="AO5" s="17"/>
      <c r="AP5" s="157">
        <f>SUM(AP$11:AP$72)</f>
        <v>0.33749999999999997</v>
      </c>
      <c r="AQ5" s="17"/>
      <c r="AR5" s="157">
        <f>SUM(AR$11:AR$72)</f>
        <v>0.70625000000000016</v>
      </c>
      <c r="AS5" s="17"/>
      <c r="AT5" s="157">
        <f>SUM(AT$11:AT$72)</f>
        <v>0.54583333333333328</v>
      </c>
      <c r="AU5" s="14"/>
      <c r="AV5" s="8"/>
      <c r="AW5" s="114"/>
      <c r="AX5" s="153" t="s">
        <v>38</v>
      </c>
      <c r="AY5" s="154"/>
      <c r="AZ5" s="17"/>
      <c r="BA5" s="158">
        <f>SUM(BA$11:BA$74)+Relevés!AH3</f>
        <v>3.5173611111111116</v>
      </c>
      <c r="BB5" s="669"/>
      <c r="BC5" s="8"/>
      <c r="BE5" s="53" t="s">
        <v>56</v>
      </c>
      <c r="BF5" s="88" t="s">
        <v>73</v>
      </c>
      <c r="BL5" s="55"/>
      <c r="BN5" s="55"/>
      <c r="BR5" s="53" t="s">
        <v>51</v>
      </c>
      <c r="BS5" s="88" t="s">
        <v>237</v>
      </c>
    </row>
    <row r="6" spans="1:71" ht="5.25" customHeight="1" x14ac:dyDescent="0.25">
      <c r="A6" s="258"/>
      <c r="B6" s="655"/>
      <c r="C6" s="134"/>
      <c r="D6" s="282"/>
      <c r="E6" s="17"/>
      <c r="F6" s="122"/>
      <c r="G6" s="20"/>
      <c r="H6" s="123"/>
      <c r="I6" s="20"/>
      <c r="J6" s="295"/>
      <c r="K6" s="20"/>
      <c r="L6" s="352"/>
      <c r="M6" s="17"/>
      <c r="N6" s="123"/>
      <c r="O6" s="20"/>
      <c r="P6" s="295"/>
      <c r="Q6" s="20"/>
      <c r="R6" s="356"/>
      <c r="S6" s="17"/>
      <c r="T6" s="123"/>
      <c r="U6" s="14"/>
      <c r="V6" s="8"/>
      <c r="W6" s="114"/>
      <c r="X6" s="134"/>
      <c r="Y6" s="115"/>
      <c r="Z6" s="17"/>
      <c r="AA6" s="135"/>
      <c r="AB6" s="17"/>
      <c r="AC6" s="136"/>
      <c r="AD6" s="14"/>
      <c r="AE6" s="8"/>
      <c r="AF6" s="114"/>
      <c r="AG6" s="17"/>
      <c r="AH6" s="17"/>
      <c r="AI6" s="17"/>
      <c r="AJ6" s="159"/>
      <c r="AK6" s="17"/>
      <c r="AL6" s="289"/>
      <c r="AM6" s="17"/>
      <c r="AN6" s="289"/>
      <c r="AO6" s="17"/>
      <c r="AP6" s="289"/>
      <c r="AQ6" s="17"/>
      <c r="AR6" s="289"/>
      <c r="AS6" s="17"/>
      <c r="AT6" s="289"/>
      <c r="AU6" s="14"/>
      <c r="AV6" s="8"/>
      <c r="AW6" s="114"/>
      <c r="AX6" s="134"/>
      <c r="AY6" s="115"/>
      <c r="AZ6" s="17"/>
      <c r="BA6" s="160"/>
      <c r="BB6" s="66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5"/>
      <c r="C7" s="710" t="s">
        <v>39</v>
      </c>
      <c r="D7" s="711"/>
      <c r="E7" s="124"/>
      <c r="F7" s="203">
        <f>MIN(F$11:F72)</f>
        <v>0</v>
      </c>
      <c r="G7" s="17"/>
      <c r="H7" s="125" t="e">
        <f>VLOOKUP($F$7,$F$11:$Y$72,17,0)</f>
        <v>#N/A</v>
      </c>
      <c r="I7" s="17"/>
      <c r="J7" s="296"/>
      <c r="K7" s="17"/>
      <c r="L7" s="268">
        <f>MIN($L$11:$L$72)</f>
        <v>-1.7</v>
      </c>
      <c r="M7" s="269"/>
      <c r="N7" s="270">
        <f>VLOOKUP($L$7,$L$11:$Y$72,14,0)</f>
        <v>45639</v>
      </c>
      <c r="O7" s="269"/>
      <c r="P7" s="296"/>
      <c r="Q7" s="269"/>
      <c r="R7" s="271">
        <f>MAX(R$11:R72)</f>
        <v>16.5</v>
      </c>
      <c r="S7" s="269"/>
      <c r="T7" s="272">
        <f>VLOOKUP($R$7,$R$11:$Y$72,8,0)</f>
        <v>45627</v>
      </c>
      <c r="U7" s="14"/>
      <c r="V7" s="8"/>
      <c r="W7" s="114"/>
      <c r="X7" s="712" t="s">
        <v>116</v>
      </c>
      <c r="Y7" s="713"/>
      <c r="Z7" s="17"/>
      <c r="AA7" s="317" t="s">
        <v>100</v>
      </c>
      <c r="AB7" s="17"/>
      <c r="AC7" s="318" t="s">
        <v>101</v>
      </c>
      <c r="AD7" s="14"/>
      <c r="AE7" s="8"/>
      <c r="AF7" s="114"/>
      <c r="AG7" s="716">
        <f ca="1">TODAY()</f>
        <v>45653</v>
      </c>
      <c r="AH7" s="717"/>
      <c r="AI7" s="17"/>
      <c r="AJ7" s="161">
        <f>VLOOKUP($AJ$9,$AJ$11:$AY$72,16,0)</f>
        <v>45645</v>
      </c>
      <c r="AK7" s="17"/>
      <c r="AL7" s="313">
        <f>VLOOKUP($AL$9,$AL$11:$AY$72,14,0)</f>
        <v>45633</v>
      </c>
      <c r="AM7" s="17"/>
      <c r="AN7" s="161" t="s">
        <v>12</v>
      </c>
      <c r="AO7" s="17"/>
      <c r="AP7" s="161" t="s">
        <v>12</v>
      </c>
      <c r="AQ7" s="17"/>
      <c r="AR7" s="161" t="s">
        <v>13</v>
      </c>
      <c r="AS7" s="17"/>
      <c r="AT7" s="161" t="s">
        <v>13</v>
      </c>
      <c r="AU7" s="14"/>
      <c r="AV7" s="8"/>
      <c r="AW7" s="114"/>
      <c r="AX7" s="716">
        <f ca="1">TODAY()</f>
        <v>45653</v>
      </c>
      <c r="AY7" s="717"/>
      <c r="AZ7" s="17"/>
      <c r="BA7" s="162">
        <f>VLOOKUP($BA$9,$BA$11:$BE$72,5,0)</f>
        <v>45641</v>
      </c>
      <c r="BB7" s="668"/>
      <c r="BC7" s="8"/>
      <c r="BE7" s="53" t="s">
        <v>130</v>
      </c>
      <c r="BF7" s="290" t="s">
        <v>129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5"/>
      <c r="C8" s="134"/>
      <c r="D8" s="137"/>
      <c r="E8" s="124"/>
      <c r="F8" s="124"/>
      <c r="G8" s="17"/>
      <c r="H8" s="126"/>
      <c r="I8" s="17"/>
      <c r="J8" s="297"/>
      <c r="K8" s="17"/>
      <c r="L8" s="273"/>
      <c r="M8" s="269"/>
      <c r="N8" s="274"/>
      <c r="O8" s="269"/>
      <c r="P8" s="297"/>
      <c r="Q8" s="269"/>
      <c r="R8" s="273"/>
      <c r="S8" s="269"/>
      <c r="T8" s="274"/>
      <c r="U8" s="14"/>
      <c r="V8" s="8"/>
      <c r="W8" s="114"/>
      <c r="X8" s="134"/>
      <c r="Y8" s="137"/>
      <c r="Z8" s="17"/>
      <c r="AA8" s="138"/>
      <c r="AB8" s="17"/>
      <c r="AC8" s="139"/>
      <c r="AD8" s="14"/>
      <c r="AE8" s="8"/>
      <c r="AF8" s="114"/>
      <c r="AG8" s="134"/>
      <c r="AH8" s="137"/>
      <c r="AI8" s="17"/>
      <c r="AJ8" s="163"/>
      <c r="AK8" s="17"/>
      <c r="AL8" s="151"/>
      <c r="AM8" s="17"/>
      <c r="AN8" s="151"/>
      <c r="AO8" s="17"/>
      <c r="AP8" s="151"/>
      <c r="AQ8" s="17"/>
      <c r="AR8" s="151"/>
      <c r="AS8" s="17"/>
      <c r="AT8" s="151"/>
      <c r="AU8" s="14"/>
      <c r="AV8" s="8"/>
      <c r="AW8" s="114"/>
      <c r="AX8" s="134"/>
      <c r="AY8" s="137"/>
      <c r="AZ8" s="17"/>
      <c r="BA8" s="151"/>
      <c r="BB8" s="668"/>
      <c r="BC8" s="8"/>
      <c r="BE8" s="88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5"/>
      <c r="C9" s="714"/>
      <c r="D9" s="715"/>
      <c r="E9" s="127"/>
      <c r="F9" s="204" t="s">
        <v>16</v>
      </c>
      <c r="G9" s="17"/>
      <c r="H9" s="128" t="e">
        <f>VLOOKUP($F$7,$F$11:$T$72,3,0)</f>
        <v>#N/A</v>
      </c>
      <c r="I9" s="17"/>
      <c r="J9" s="298" t="s">
        <v>87</v>
      </c>
      <c r="K9" s="17"/>
      <c r="L9" s="275" t="s">
        <v>1</v>
      </c>
      <c r="M9" s="269"/>
      <c r="N9" s="276">
        <f>VLOOKUP($L$7,$L$11:$N$72,3,0)</f>
        <v>0.234027777777778</v>
      </c>
      <c r="O9" s="269"/>
      <c r="P9" s="298" t="s">
        <v>87</v>
      </c>
      <c r="Q9" s="269"/>
      <c r="R9" s="277" t="s">
        <v>3</v>
      </c>
      <c r="S9" s="269"/>
      <c r="T9" s="276">
        <f>VLOOKUP($R$7,$R$11:$T$72,3,0)</f>
        <v>0.58958333333333302</v>
      </c>
      <c r="U9" s="14"/>
      <c r="V9" s="8"/>
      <c r="W9" s="114"/>
      <c r="X9" s="348">
        <f>BM81</f>
        <v>95.4</v>
      </c>
      <c r="Y9" s="348" t="s">
        <v>3</v>
      </c>
      <c r="Z9" s="17"/>
      <c r="AA9" s="140">
        <f>MAX($AA$11:$AA$72)</f>
        <v>78.8</v>
      </c>
      <c r="AB9" s="17"/>
      <c r="AC9" s="141">
        <f>VLOOKUP($AA$9,$AA$11:$AH$72,8,0)</f>
        <v>45633</v>
      </c>
      <c r="AD9" s="14"/>
      <c r="AE9" s="8"/>
      <c r="AF9" s="114"/>
      <c r="AG9" s="314">
        <f>$BO$79+Relevés!W5</f>
        <v>1083.5</v>
      </c>
      <c r="AH9" s="315" t="s">
        <v>44</v>
      </c>
      <c r="AI9" s="17"/>
      <c r="AJ9" s="164">
        <f>MAX($AJ$11:$AJ$72)</f>
        <v>11</v>
      </c>
      <c r="AK9" s="17"/>
      <c r="AL9" s="165">
        <f>MAX($AL$11:AL$72)</f>
        <v>0.44027777777777777</v>
      </c>
      <c r="AM9" s="17"/>
      <c r="AN9" s="157" t="s">
        <v>31</v>
      </c>
      <c r="AO9" s="17"/>
      <c r="AP9" s="157" t="s">
        <v>32</v>
      </c>
      <c r="AQ9" s="17"/>
      <c r="AR9" s="157" t="s">
        <v>33</v>
      </c>
      <c r="AS9" s="17"/>
      <c r="AT9" s="157" t="s">
        <v>80</v>
      </c>
      <c r="AU9" s="14"/>
      <c r="AV9" s="8"/>
      <c r="AW9" s="114"/>
      <c r="AX9" s="251" t="s">
        <v>44</v>
      </c>
      <c r="AY9" s="316">
        <f>$BR$79+$BA$5</f>
        <v>8.9798611111111111</v>
      </c>
      <c r="AZ9" s="17"/>
      <c r="BA9" s="166">
        <f>MAX($BA$11:$BA$72)</f>
        <v>0.26111111111111113</v>
      </c>
      <c r="BB9" s="668"/>
      <c r="BC9" s="8"/>
      <c r="BE9" s="88"/>
      <c r="BF9" s="37"/>
      <c r="BH9" s="185" t="s">
        <v>74</v>
      </c>
      <c r="BI9" s="186" t="s">
        <v>75</v>
      </c>
      <c r="BJ9" s="187"/>
      <c r="BK9" s="187"/>
      <c r="BL9" s="187"/>
      <c r="BM9" s="188"/>
      <c r="BN9" s="188"/>
      <c r="BO9" s="189"/>
      <c r="BP9" s="189"/>
      <c r="BQ9" s="190"/>
      <c r="BS9" s="55"/>
    </row>
    <row r="10" spans="1:71" ht="25.5" customHeight="1" thickBot="1" x14ac:dyDescent="0.3">
      <c r="A10" s="258"/>
      <c r="B10" s="655"/>
      <c r="C10" s="63"/>
      <c r="D10" s="64"/>
      <c r="E10" s="117"/>
      <c r="F10" s="117"/>
      <c r="G10" s="117"/>
      <c r="H10" s="117"/>
      <c r="I10" s="117"/>
      <c r="J10" s="299"/>
      <c r="K10" s="64"/>
      <c r="L10" s="117"/>
      <c r="M10" s="117"/>
      <c r="N10" s="117"/>
      <c r="O10" s="117"/>
      <c r="P10" s="299"/>
      <c r="Q10" s="117"/>
      <c r="R10" s="117"/>
      <c r="S10" s="117"/>
      <c r="T10" s="117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5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5"/>
      <c r="C11" s="645" t="str">
        <f>PROPER(TEXT(D11,"JJJJ"))</f>
        <v>Dimanche</v>
      </c>
      <c r="D11" s="646">
        <v>45627</v>
      </c>
      <c r="E11" s="661"/>
      <c r="F11" s="651"/>
      <c r="G11" s="652"/>
      <c r="H11" s="653"/>
      <c r="I11" s="652"/>
      <c r="J11" s="658" t="str">
        <f>IF(OR(L$1="",L11=""),"",IF(L11&gt;L$1,"»",IF(L11&lt;L$1,"¼","¹º")))</f>
        <v>¼</v>
      </c>
      <c r="K11" s="82"/>
      <c r="L11" s="660">
        <v>10.5</v>
      </c>
      <c r="M11" s="82"/>
      <c r="N11" s="659">
        <v>3.3333333333333298E-2</v>
      </c>
      <c r="O11" s="82"/>
      <c r="P11" s="658" t="str">
        <f>IF(OR(R$1="",R11=""),"",IF(R11&gt;R$1,"»",IF(R11&lt;R$1,"¼","¹º")))</f>
        <v>¼</v>
      </c>
      <c r="Q11" s="82"/>
      <c r="R11" s="660">
        <v>16.5</v>
      </c>
      <c r="S11" s="82"/>
      <c r="T11" s="659">
        <v>0.58958333333333302</v>
      </c>
      <c r="U11" s="21"/>
      <c r="V11" s="654"/>
      <c r="W11" s="66"/>
      <c r="X11" s="645" t="str">
        <f>$C11</f>
        <v>Dimanche</v>
      </c>
      <c r="Y11" s="646">
        <f>$D11</f>
        <v>45627</v>
      </c>
      <c r="Z11" s="64"/>
      <c r="AA11" s="662">
        <v>14.8</v>
      </c>
      <c r="AB11" s="64"/>
      <c r="AC11" s="659">
        <v>2.0833333333333298E-3</v>
      </c>
      <c r="AD11" s="21"/>
      <c r="AE11" s="654"/>
      <c r="AF11" s="66"/>
      <c r="AG11" s="645" t="str">
        <f>$C11</f>
        <v>Dimanche</v>
      </c>
      <c r="AH11" s="646">
        <f>$D11</f>
        <v>45627</v>
      </c>
      <c r="AI11" s="64"/>
      <c r="AJ11" s="663">
        <v>0</v>
      </c>
      <c r="AK11" s="64"/>
      <c r="AL11" s="659">
        <v>0</v>
      </c>
      <c r="AM11" s="64"/>
      <c r="AN11" s="659">
        <v>0</v>
      </c>
      <c r="AO11" s="64"/>
      <c r="AP11" s="659">
        <v>0</v>
      </c>
      <c r="AQ11" s="64"/>
      <c r="AR11" s="659">
        <v>0</v>
      </c>
      <c r="AS11" s="64"/>
      <c r="AT11" s="659">
        <v>0</v>
      </c>
      <c r="AU11" s="665"/>
      <c r="AV11" s="8"/>
      <c r="AW11" s="66"/>
      <c r="AX11" s="645" t="str">
        <f>$C11</f>
        <v>Dimanche</v>
      </c>
      <c r="AY11" s="646">
        <f>$D11</f>
        <v>45627</v>
      </c>
      <c r="AZ11" s="64"/>
      <c r="BA11" s="659">
        <v>0</v>
      </c>
      <c r="BB11" s="665"/>
      <c r="BC11" s="65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5"/>
      <c r="BS11" s="55"/>
    </row>
    <row r="12" spans="1:71" ht="22.5" customHeight="1" x14ac:dyDescent="0.25">
      <c r="A12" s="258"/>
      <c r="B12" s="655"/>
      <c r="C12" s="655"/>
      <c r="D12" s="655"/>
      <c r="E12" s="655"/>
      <c r="F12" s="655"/>
      <c r="G12" s="655"/>
      <c r="H12" s="655"/>
      <c r="I12" s="655"/>
      <c r="J12" s="656"/>
      <c r="K12" s="655"/>
      <c r="L12" s="655"/>
      <c r="M12" s="655"/>
      <c r="N12" s="655"/>
      <c r="O12" s="655"/>
      <c r="P12" s="656"/>
      <c r="Q12" s="655"/>
      <c r="R12" s="655"/>
      <c r="S12" s="655"/>
      <c r="T12" s="655"/>
      <c r="U12" s="664"/>
      <c r="V12" s="657"/>
      <c r="W12" s="655"/>
      <c r="X12" s="655"/>
      <c r="Y12" s="655"/>
      <c r="Z12" s="655"/>
      <c r="AA12" s="655"/>
      <c r="AB12" s="655"/>
      <c r="AC12" s="655"/>
      <c r="AD12" s="655"/>
      <c r="AE12" s="657"/>
      <c r="AF12" s="655"/>
      <c r="AG12" s="655"/>
      <c r="AH12" s="655"/>
      <c r="AI12" s="655"/>
      <c r="AJ12" s="655"/>
      <c r="AK12" s="655"/>
      <c r="AL12" s="655"/>
      <c r="AM12" s="655"/>
      <c r="AN12" s="655"/>
      <c r="AO12" s="655"/>
      <c r="AP12" s="655"/>
      <c r="AQ12" s="655"/>
      <c r="AR12" s="655"/>
      <c r="AS12" s="655"/>
      <c r="AT12" s="655"/>
      <c r="AU12" s="655"/>
      <c r="AV12" s="689"/>
      <c r="AW12" s="655"/>
      <c r="AX12" s="655"/>
      <c r="AY12" s="655"/>
      <c r="AZ12" s="655"/>
      <c r="BA12" s="655"/>
      <c r="BB12" s="664"/>
      <c r="BC12" s="258"/>
      <c r="BE12" s="685"/>
      <c r="BF12" s="686"/>
    </row>
    <row r="13" spans="1:71" ht="27" customHeight="1" x14ac:dyDescent="0.25">
      <c r="A13" s="258"/>
      <c r="B13" s="655"/>
      <c r="C13" s="645" t="str">
        <f>PROPER(TEXT(D13,"JJJJ"))</f>
        <v>Lundi</v>
      </c>
      <c r="D13" s="646">
        <f>D11+1</f>
        <v>45628</v>
      </c>
      <c r="E13" s="650"/>
      <c r="F13" s="651"/>
      <c r="G13" s="652"/>
      <c r="H13" s="653"/>
      <c r="I13" s="652"/>
      <c r="J13" s="300" t="str">
        <f>IF(OR(L11="",L13=""),"",IF(L13&gt;L11,"»",IF(L13&lt;L11,"¼","¹º")))</f>
        <v>¼</v>
      </c>
      <c r="K13" s="82"/>
      <c r="L13" s="267">
        <v>8.6</v>
      </c>
      <c r="M13" s="82"/>
      <c r="N13" s="145">
        <v>0.999305555555556</v>
      </c>
      <c r="O13" s="82"/>
      <c r="P13" s="300" t="str">
        <f>IF(OR(R11="",R13=""),"",IF(R13&gt;R11,"»",IF(R13&lt;R11,"¼","¹º")))</f>
        <v>¼</v>
      </c>
      <c r="Q13" s="82"/>
      <c r="R13" s="267">
        <v>14</v>
      </c>
      <c r="S13" s="82"/>
      <c r="T13" s="145">
        <v>0.55694444444444402</v>
      </c>
      <c r="U13" s="21"/>
      <c r="V13" s="67"/>
      <c r="W13" s="66"/>
      <c r="X13" s="142" t="str">
        <f>$C13</f>
        <v>Lundi</v>
      </c>
      <c r="Y13" s="143">
        <f>$D13</f>
        <v>45628</v>
      </c>
      <c r="Z13" s="64"/>
      <c r="AA13" s="144">
        <v>29.5</v>
      </c>
      <c r="AB13" s="64"/>
      <c r="AC13" s="145">
        <v>0.48055555555555601</v>
      </c>
      <c r="AD13" s="21"/>
      <c r="AE13" s="67"/>
      <c r="AF13" s="66"/>
      <c r="AG13" s="142" t="str">
        <f>$C13</f>
        <v>Lundi</v>
      </c>
      <c r="AH13" s="143">
        <f>$D13</f>
        <v>45628</v>
      </c>
      <c r="AI13" s="64"/>
      <c r="AJ13" s="167">
        <v>1.6</v>
      </c>
      <c r="AK13" s="64"/>
      <c r="AL13" s="145">
        <v>0.17222222222222225</v>
      </c>
      <c r="AM13" s="64"/>
      <c r="AN13" s="145">
        <v>5.2083333333333336E-2</v>
      </c>
      <c r="AO13" s="64"/>
      <c r="AP13" s="145">
        <v>3.8194444444444441E-2</v>
      </c>
      <c r="AQ13" s="64"/>
      <c r="AR13" s="145">
        <v>7.4999999999999997E-2</v>
      </c>
      <c r="AS13" s="64"/>
      <c r="AT13" s="145">
        <v>7.6388888888888886E-3</v>
      </c>
      <c r="AU13" s="665"/>
      <c r="AV13" s="8"/>
      <c r="AW13" s="66"/>
      <c r="AX13" s="142" t="str">
        <f>$C13</f>
        <v>Lundi</v>
      </c>
      <c r="AY13" s="143">
        <f>$D13</f>
        <v>45628</v>
      </c>
      <c r="AZ13" s="64"/>
      <c r="BA13" s="145">
        <v>0.10833333333333334</v>
      </c>
      <c r="BB13" s="665"/>
      <c r="BC13" s="65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8"/>
      <c r="B14" s="655"/>
      <c r="C14" s="63"/>
      <c r="D14" s="64"/>
      <c r="E14" s="117"/>
      <c r="F14" s="117"/>
      <c r="G14" s="118"/>
      <c r="H14" s="118"/>
      <c r="I14" s="118"/>
      <c r="J14" s="301"/>
      <c r="K14" s="82"/>
      <c r="L14" s="64"/>
      <c r="M14" s="82"/>
      <c r="N14" s="82"/>
      <c r="O14" s="82"/>
      <c r="P14" s="301"/>
      <c r="Q14" s="82"/>
      <c r="R14" s="64"/>
      <c r="S14" s="82"/>
      <c r="T14" s="82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5"/>
      <c r="AV14" s="8"/>
      <c r="AW14" s="66"/>
      <c r="AX14" s="63"/>
      <c r="AY14" s="64"/>
      <c r="AZ14" s="64"/>
      <c r="BA14" s="65"/>
      <c r="BB14" s="665"/>
      <c r="BC14" s="67"/>
      <c r="BD14" s="36"/>
      <c r="BE14" s="68"/>
      <c r="BF14" s="69"/>
    </row>
    <row r="15" spans="1:71" ht="27" customHeight="1" x14ac:dyDescent="0.25">
      <c r="A15" s="258"/>
      <c r="B15" s="655"/>
      <c r="C15" s="142" t="str">
        <f>PROPER(TEXT(D15,"JJJJ"))</f>
        <v>Mardi</v>
      </c>
      <c r="D15" s="143">
        <f>$D13+1</f>
        <v>45629</v>
      </c>
      <c r="E15" s="117"/>
      <c r="F15" s="129"/>
      <c r="G15" s="118"/>
      <c r="H15" s="130"/>
      <c r="I15" s="118"/>
      <c r="J15" s="300" t="str">
        <f>IF(OR(L13="",L15=""),"",IF(L15&gt;L13,"»",IF(L15&lt;L13,"¼","¹º")))</f>
        <v>¼</v>
      </c>
      <c r="K15" s="82"/>
      <c r="L15" s="267">
        <v>4.9000000000000004</v>
      </c>
      <c r="M15" s="82"/>
      <c r="N15" s="145">
        <v>0.99722222222222201</v>
      </c>
      <c r="O15" s="82"/>
      <c r="P15" s="300" t="str">
        <f>IF(OR(R13="",R15=""),"",IF(R15&gt;R13,"»",IF(R15&lt;R13,"¼","¹º")))</f>
        <v>¼</v>
      </c>
      <c r="Q15" s="82"/>
      <c r="R15" s="267">
        <v>11.2</v>
      </c>
      <c r="S15" s="82"/>
      <c r="T15" s="145">
        <v>0.56874999999999998</v>
      </c>
      <c r="U15" s="21"/>
      <c r="V15" s="67"/>
      <c r="W15" s="66"/>
      <c r="X15" s="142" t="str">
        <f>$C15</f>
        <v>Mardi</v>
      </c>
      <c r="Y15" s="143">
        <f>$D15</f>
        <v>45629</v>
      </c>
      <c r="Z15" s="64"/>
      <c r="AA15" s="144">
        <v>11.2</v>
      </c>
      <c r="AB15" s="64"/>
      <c r="AC15" s="145">
        <v>0.54027777777777797</v>
      </c>
      <c r="AD15" s="21"/>
      <c r="AE15" s="67"/>
      <c r="AF15" s="66"/>
      <c r="AG15" s="142" t="str">
        <f>$C15</f>
        <v>Mardi</v>
      </c>
      <c r="AH15" s="143">
        <f>$D15</f>
        <v>45629</v>
      </c>
      <c r="AI15" s="64"/>
      <c r="AJ15" s="167">
        <v>0</v>
      </c>
      <c r="AK15" s="64"/>
      <c r="AL15" s="145">
        <v>0</v>
      </c>
      <c r="AM15" s="64"/>
      <c r="AN15" s="145">
        <v>0</v>
      </c>
      <c r="AO15" s="64"/>
      <c r="AP15" s="145">
        <v>0</v>
      </c>
      <c r="AQ15" s="64"/>
      <c r="AR15" s="145">
        <v>0</v>
      </c>
      <c r="AS15" s="64"/>
      <c r="AT15" s="145">
        <v>0</v>
      </c>
      <c r="AU15" s="665"/>
      <c r="AV15" s="8"/>
      <c r="AW15" s="66"/>
      <c r="AX15" s="142" t="str">
        <f>$C15</f>
        <v>Mardi</v>
      </c>
      <c r="AY15" s="143">
        <f>$D15</f>
        <v>45629</v>
      </c>
      <c r="AZ15" s="64"/>
      <c r="BA15" s="145">
        <v>6.458333333333334E-2</v>
      </c>
      <c r="BB15" s="665"/>
      <c r="BC15" s="67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8"/>
      <c r="B16" s="655"/>
      <c r="C16" s="63"/>
      <c r="D16" s="64"/>
      <c r="E16" s="117"/>
      <c r="F16" s="117"/>
      <c r="G16" s="118"/>
      <c r="H16" s="118"/>
      <c r="I16" s="118"/>
      <c r="J16" s="301"/>
      <c r="K16" s="82"/>
      <c r="L16" s="64"/>
      <c r="M16" s="82"/>
      <c r="N16" s="82"/>
      <c r="O16" s="82"/>
      <c r="P16" s="301"/>
      <c r="Q16" s="82"/>
      <c r="R16" s="64"/>
      <c r="S16" s="82"/>
      <c r="T16" s="82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5"/>
      <c r="AV16" s="8"/>
      <c r="AW16" s="66"/>
      <c r="AX16" s="63"/>
      <c r="AY16" s="64"/>
      <c r="AZ16" s="64"/>
      <c r="BA16" s="65"/>
      <c r="BB16" s="665"/>
      <c r="BC16" s="67"/>
      <c r="BD16" s="36"/>
      <c r="BE16" s="80"/>
      <c r="BF16" s="79"/>
    </row>
    <row r="17" spans="1:58" ht="27" customHeight="1" x14ac:dyDescent="0.25">
      <c r="A17" s="258"/>
      <c r="B17" s="655"/>
      <c r="C17" s="142" t="str">
        <f>PROPER(TEXT(D17,"JJJJ"))</f>
        <v>Mercredi</v>
      </c>
      <c r="D17" s="143">
        <f>$D15+1</f>
        <v>45630</v>
      </c>
      <c r="E17" s="117"/>
      <c r="F17" s="129"/>
      <c r="G17" s="118"/>
      <c r="H17" s="130"/>
      <c r="I17" s="118"/>
      <c r="J17" s="300" t="str">
        <f>IF(OR(L15="",L17=""),"",IF(L17&gt;L15,"»",IF(L17&lt;L15,"¼","¹º")))</f>
        <v>¼</v>
      </c>
      <c r="K17" s="82"/>
      <c r="L17" s="267">
        <v>1.7</v>
      </c>
      <c r="M17" s="82"/>
      <c r="N17" s="145">
        <v>0.358333333333333</v>
      </c>
      <c r="O17" s="82"/>
      <c r="P17" s="300" t="str">
        <f>IF(OR(R15="",R17=""),"",IF(R17&gt;R15,"»",IF(R17&lt;R15,"¼","¹º")))</f>
        <v>¹º</v>
      </c>
      <c r="Q17" s="82"/>
      <c r="R17" s="267">
        <v>11.2</v>
      </c>
      <c r="S17" s="82"/>
      <c r="T17" s="145">
        <v>0.63402777777777797</v>
      </c>
      <c r="U17" s="21"/>
      <c r="V17" s="67"/>
      <c r="W17" s="66"/>
      <c r="X17" s="142" t="str">
        <f>$C17</f>
        <v>Mercredi</v>
      </c>
      <c r="Y17" s="143">
        <f>$D17</f>
        <v>45630</v>
      </c>
      <c r="Z17" s="64"/>
      <c r="AA17" s="144">
        <v>13</v>
      </c>
      <c r="AB17" s="64"/>
      <c r="AC17" s="145">
        <v>0.80277777777777803</v>
      </c>
      <c r="AD17" s="21"/>
      <c r="AE17" s="67"/>
      <c r="AF17" s="66"/>
      <c r="AG17" s="142" t="str">
        <f>$C17</f>
        <v>Mercredi</v>
      </c>
      <c r="AH17" s="143">
        <f>$D17</f>
        <v>45630</v>
      </c>
      <c r="AI17" s="64"/>
      <c r="AJ17" s="167">
        <v>0</v>
      </c>
      <c r="AK17" s="64"/>
      <c r="AL17" s="145">
        <v>0</v>
      </c>
      <c r="AM17" s="64"/>
      <c r="AN17" s="145">
        <v>0</v>
      </c>
      <c r="AO17" s="64"/>
      <c r="AP17" s="145">
        <v>0</v>
      </c>
      <c r="AQ17" s="64"/>
      <c r="AR17" s="145">
        <v>0</v>
      </c>
      <c r="AS17" s="64"/>
      <c r="AT17" s="145">
        <v>0</v>
      </c>
      <c r="AU17" s="665"/>
      <c r="AV17" s="8"/>
      <c r="AW17" s="66"/>
      <c r="AX17" s="142" t="str">
        <f>$C17</f>
        <v>Mercredi</v>
      </c>
      <c r="AY17" s="143">
        <f>$D17</f>
        <v>45630</v>
      </c>
      <c r="AZ17" s="64"/>
      <c r="BA17" s="145">
        <v>0.20833333333333334</v>
      </c>
      <c r="BB17" s="665"/>
      <c r="BC17" s="67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8"/>
      <c r="B18" s="655"/>
      <c r="C18" s="63"/>
      <c r="D18" s="64"/>
      <c r="E18" s="117"/>
      <c r="F18" s="117"/>
      <c r="G18" s="118"/>
      <c r="H18" s="118"/>
      <c r="I18" s="118"/>
      <c r="J18" s="301"/>
      <c r="K18" s="82"/>
      <c r="L18" s="64"/>
      <c r="M18" s="82"/>
      <c r="N18" s="82"/>
      <c r="O18" s="82"/>
      <c r="P18" s="301"/>
      <c r="Q18" s="82"/>
      <c r="R18" s="64"/>
      <c r="S18" s="82"/>
      <c r="T18" s="82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5"/>
      <c r="AV18" s="8"/>
      <c r="AW18" s="66"/>
      <c r="AX18" s="63"/>
      <c r="AY18" s="64"/>
      <c r="AZ18" s="64"/>
      <c r="BA18" s="65"/>
      <c r="BB18" s="665"/>
      <c r="BC18" s="67"/>
      <c r="BD18" s="36"/>
      <c r="BE18" s="68"/>
      <c r="BF18" s="69"/>
    </row>
    <row r="19" spans="1:58" ht="27" customHeight="1" x14ac:dyDescent="0.25">
      <c r="A19" s="258"/>
      <c r="B19" s="655"/>
      <c r="C19" s="142" t="str">
        <f>PROPER(TEXT(D19,"JJJJ"))</f>
        <v>Jeudi</v>
      </c>
      <c r="D19" s="143">
        <f>$D17+1</f>
        <v>45631</v>
      </c>
      <c r="E19" s="117"/>
      <c r="F19" s="129"/>
      <c r="G19" s="118"/>
      <c r="H19" s="130"/>
      <c r="I19" s="118"/>
      <c r="J19" s="300" t="str">
        <f>IF(OR(L17="",L19=""),"",IF(L19&gt;L17,"»",IF(L19&lt;L17,"¼","¹º")))</f>
        <v>»</v>
      </c>
      <c r="K19" s="82"/>
      <c r="L19" s="267">
        <v>9.1</v>
      </c>
      <c r="M19" s="82"/>
      <c r="N19" s="145">
        <v>3.8888888888888903E-2</v>
      </c>
      <c r="O19" s="82"/>
      <c r="P19" s="300" t="str">
        <f>IF(OR(R17="",R19=""),"",IF(R19&gt;R17,"»",IF(R19&lt;R17,"¼","¹º")))</f>
        <v>»</v>
      </c>
      <c r="Q19" s="82"/>
      <c r="R19" s="267">
        <v>14.6</v>
      </c>
      <c r="S19" s="82"/>
      <c r="T19" s="145">
        <v>0.97361111111111098</v>
      </c>
      <c r="U19" s="21"/>
      <c r="V19" s="67"/>
      <c r="W19" s="66"/>
      <c r="X19" s="142" t="str">
        <f>$C19</f>
        <v>Jeudi</v>
      </c>
      <c r="Y19" s="143">
        <f>$D19</f>
        <v>45631</v>
      </c>
      <c r="Z19" s="64"/>
      <c r="AA19" s="144">
        <v>34.9</v>
      </c>
      <c r="AB19" s="64"/>
      <c r="AC19" s="145">
        <v>0.969444444444444</v>
      </c>
      <c r="AD19" s="21"/>
      <c r="AE19" s="67"/>
      <c r="AF19" s="66"/>
      <c r="AG19" s="142" t="str">
        <f>$C19</f>
        <v>Jeudi</v>
      </c>
      <c r="AH19" s="143">
        <f>$D19</f>
        <v>45631</v>
      </c>
      <c r="AI19" s="64"/>
      <c r="AJ19" s="167">
        <v>7</v>
      </c>
      <c r="AK19" s="64"/>
      <c r="AL19" s="145">
        <v>0.36388888888888887</v>
      </c>
      <c r="AM19" s="64"/>
      <c r="AN19" s="145">
        <v>0</v>
      </c>
      <c r="AO19" s="64"/>
      <c r="AP19" s="145">
        <v>4.0972222222222222E-2</v>
      </c>
      <c r="AQ19" s="64"/>
      <c r="AR19" s="145">
        <v>0.1277777777777778</v>
      </c>
      <c r="AS19" s="64"/>
      <c r="AT19" s="145">
        <v>0.19513888888888889</v>
      </c>
      <c r="AU19" s="665"/>
      <c r="AV19" s="8"/>
      <c r="AW19" s="66"/>
      <c r="AX19" s="142" t="str">
        <f>$C19</f>
        <v>Jeudi</v>
      </c>
      <c r="AY19" s="143">
        <f>$D19</f>
        <v>45631</v>
      </c>
      <c r="AZ19" s="64"/>
      <c r="BA19" s="145">
        <v>0</v>
      </c>
      <c r="BB19" s="665"/>
      <c r="BC19" s="67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8"/>
      <c r="B20" s="655"/>
      <c r="C20" s="63"/>
      <c r="D20" s="64"/>
      <c r="E20" s="117"/>
      <c r="F20" s="117"/>
      <c r="G20" s="118"/>
      <c r="H20" s="118"/>
      <c r="I20" s="118"/>
      <c r="J20" s="301"/>
      <c r="K20" s="82"/>
      <c r="L20" s="64"/>
      <c r="M20" s="82"/>
      <c r="N20" s="82"/>
      <c r="O20" s="82"/>
      <c r="P20" s="301"/>
      <c r="Q20" s="82"/>
      <c r="R20" s="64"/>
      <c r="S20" s="82"/>
      <c r="T20" s="82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5"/>
      <c r="AV20" s="8"/>
      <c r="AW20" s="66"/>
      <c r="AX20" s="63"/>
      <c r="AY20" s="64"/>
      <c r="AZ20" s="64"/>
      <c r="BA20" s="65"/>
      <c r="BB20" s="665"/>
      <c r="BC20" s="67"/>
      <c r="BD20" s="36"/>
      <c r="BE20" s="68"/>
      <c r="BF20" s="69"/>
    </row>
    <row r="21" spans="1:58" ht="27" customHeight="1" x14ac:dyDescent="0.25">
      <c r="A21" s="258"/>
      <c r="B21" s="655"/>
      <c r="C21" s="142" t="str">
        <f>PROPER(TEXT(D21,"JJJJ"))</f>
        <v>Vendredi</v>
      </c>
      <c r="D21" s="143">
        <f>$D19+1</f>
        <v>45632</v>
      </c>
      <c r="E21" s="117"/>
      <c r="F21" s="129"/>
      <c r="G21" s="118"/>
      <c r="H21" s="130"/>
      <c r="I21" s="118"/>
      <c r="J21" s="300" t="str">
        <f>IF(OR(L19="",L21=""),"",IF(L21&gt;L19,"»",IF(L21&lt;L19,"¼","¹º")))</f>
        <v>»</v>
      </c>
      <c r="K21" s="82"/>
      <c r="L21" s="267">
        <v>9.5</v>
      </c>
      <c r="M21" s="82"/>
      <c r="N21" s="145">
        <v>0.30694444444444402</v>
      </c>
      <c r="O21" s="82"/>
      <c r="P21" s="300" t="str">
        <f>IF(OR(R19="",R21=""),"",IF(R21&gt;R19,"»",IF(R21&lt;R19,"¼","¹º")))</f>
        <v>»</v>
      </c>
      <c r="Q21" s="82"/>
      <c r="R21" s="267">
        <v>15.4</v>
      </c>
      <c r="S21" s="82"/>
      <c r="T21" s="145">
        <v>0.60902777777777795</v>
      </c>
      <c r="U21" s="21"/>
      <c r="V21" s="67"/>
      <c r="W21" s="66"/>
      <c r="X21" s="142" t="str">
        <f>$C21</f>
        <v>Vendredi</v>
      </c>
      <c r="Y21" s="143">
        <f>$D21</f>
        <v>45632</v>
      </c>
      <c r="Z21" s="64"/>
      <c r="AA21" s="144">
        <v>43.9</v>
      </c>
      <c r="AB21" s="64"/>
      <c r="AC21" s="145">
        <v>4.3055555555555597E-2</v>
      </c>
      <c r="AD21" s="21"/>
      <c r="AE21" s="67"/>
      <c r="AF21" s="66"/>
      <c r="AG21" s="142" t="str">
        <f>$C21</f>
        <v>Vendredi</v>
      </c>
      <c r="AH21" s="143">
        <f>$D21</f>
        <v>45632</v>
      </c>
      <c r="AI21" s="64"/>
      <c r="AJ21" s="167">
        <v>0.8</v>
      </c>
      <c r="AK21" s="64"/>
      <c r="AL21" s="145">
        <v>0.12222222222222222</v>
      </c>
      <c r="AM21" s="64"/>
      <c r="AN21" s="145">
        <v>2.2222222222222223E-2</v>
      </c>
      <c r="AO21" s="64"/>
      <c r="AP21" s="145">
        <v>0</v>
      </c>
      <c r="AQ21" s="64"/>
      <c r="AR21" s="145">
        <v>0</v>
      </c>
      <c r="AS21" s="64"/>
      <c r="AT21" s="145">
        <v>9.9999999999999992E-2</v>
      </c>
      <c r="AU21" s="665"/>
      <c r="AV21" s="8"/>
      <c r="AW21" s="66"/>
      <c r="AX21" s="142" t="str">
        <f>$C21</f>
        <v>Vendredi</v>
      </c>
      <c r="AY21" s="143">
        <f>$D21</f>
        <v>45632</v>
      </c>
      <c r="AZ21" s="64"/>
      <c r="BA21" s="145">
        <v>0.21388888888888891</v>
      </c>
      <c r="BB21" s="665"/>
      <c r="BC21" s="67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8"/>
      <c r="B22" s="655"/>
      <c r="C22" s="63"/>
      <c r="D22" s="64"/>
      <c r="E22" s="117"/>
      <c r="F22" s="117"/>
      <c r="G22" s="118"/>
      <c r="H22" s="118"/>
      <c r="I22" s="118"/>
      <c r="J22" s="301"/>
      <c r="K22" s="82"/>
      <c r="L22" s="64"/>
      <c r="M22" s="82"/>
      <c r="N22" s="82"/>
      <c r="O22" s="82"/>
      <c r="P22" s="301"/>
      <c r="Q22" s="82"/>
      <c r="R22" s="64"/>
      <c r="S22" s="82"/>
      <c r="T22" s="82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5"/>
      <c r="AV22" s="8"/>
      <c r="AW22" s="66"/>
      <c r="AX22" s="63"/>
      <c r="AY22" s="64"/>
      <c r="AZ22" s="64"/>
      <c r="BA22" s="65"/>
      <c r="BB22" s="665"/>
      <c r="BC22" s="67"/>
      <c r="BD22" s="36"/>
      <c r="BE22" s="80"/>
      <c r="BF22" s="79"/>
    </row>
    <row r="23" spans="1:58" ht="27" customHeight="1" x14ac:dyDescent="0.25">
      <c r="A23" s="258"/>
      <c r="B23" s="655"/>
      <c r="C23" s="142" t="str">
        <f>PROPER(TEXT(D23,"JJJJ"))</f>
        <v>Samedi</v>
      </c>
      <c r="D23" s="143">
        <f>$D21+1</f>
        <v>45633</v>
      </c>
      <c r="E23" s="117"/>
      <c r="F23" s="129"/>
      <c r="G23" s="118"/>
      <c r="H23" s="130"/>
      <c r="I23" s="118"/>
      <c r="J23" s="300" t="str">
        <f>IF(OR(L21="",L23=""),"",IF(L23&gt;L21,"»",IF(L23&lt;L21,"¼","¹º")))</f>
        <v>¼</v>
      </c>
      <c r="K23" s="82"/>
      <c r="L23" s="267">
        <v>7.8</v>
      </c>
      <c r="M23" s="82"/>
      <c r="N23" s="145">
        <v>0.73541666666666705</v>
      </c>
      <c r="O23" s="82"/>
      <c r="P23" s="300" t="str">
        <f>IF(OR(R21="",R23=""),"",IF(R23&gt;R21,"»",IF(R23&lt;R21,"¼","¹º")))</f>
        <v>¼</v>
      </c>
      <c r="Q23" s="82"/>
      <c r="R23" s="267">
        <v>14.1</v>
      </c>
      <c r="S23" s="82"/>
      <c r="T23" s="145">
        <v>3.4722222222222199E-3</v>
      </c>
      <c r="U23" s="21"/>
      <c r="V23" s="67"/>
      <c r="W23" s="66"/>
      <c r="X23" s="142" t="str">
        <f>$C23</f>
        <v>Samedi</v>
      </c>
      <c r="Y23" s="143">
        <f>$D23</f>
        <v>45633</v>
      </c>
      <c r="Z23" s="64"/>
      <c r="AA23" s="144">
        <v>78.8</v>
      </c>
      <c r="AB23" s="64"/>
      <c r="AC23" s="145">
        <v>0.64027777777777795</v>
      </c>
      <c r="AD23" s="21"/>
      <c r="AE23" s="67"/>
      <c r="AF23" s="66"/>
      <c r="AG23" s="142" t="str">
        <f>$C23</f>
        <v>Samedi</v>
      </c>
      <c r="AH23" s="143">
        <f>$D23</f>
        <v>45633</v>
      </c>
      <c r="AI23" s="64"/>
      <c r="AJ23" s="167">
        <v>7.6</v>
      </c>
      <c r="AK23" s="64"/>
      <c r="AL23" s="145">
        <v>0.44027777777777777</v>
      </c>
      <c r="AM23" s="64"/>
      <c r="AN23" s="145">
        <v>0.23819444444444446</v>
      </c>
      <c r="AO23" s="64"/>
      <c r="AP23" s="145">
        <v>0.11388888888888889</v>
      </c>
      <c r="AQ23" s="64"/>
      <c r="AR23" s="145">
        <v>8.819444444444445E-2</v>
      </c>
      <c r="AS23" s="64"/>
      <c r="AT23" s="145">
        <v>0</v>
      </c>
      <c r="AU23" s="665"/>
      <c r="AV23" s="8"/>
      <c r="AW23" s="66"/>
      <c r="AX23" s="142" t="str">
        <f>$C23</f>
        <v>Samedi</v>
      </c>
      <c r="AY23" s="143">
        <f>$D23</f>
        <v>45633</v>
      </c>
      <c r="AZ23" s="64"/>
      <c r="BA23" s="145">
        <v>5.1388888888888894E-2</v>
      </c>
      <c r="BB23" s="665"/>
      <c r="BC23" s="67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8"/>
      <c r="B24" s="655"/>
      <c r="C24" s="63"/>
      <c r="D24" s="64"/>
      <c r="E24" s="117"/>
      <c r="F24" s="117"/>
      <c r="G24" s="118"/>
      <c r="H24" s="118"/>
      <c r="I24" s="118"/>
      <c r="J24" s="301"/>
      <c r="K24" s="82"/>
      <c r="L24" s="64"/>
      <c r="M24" s="82"/>
      <c r="N24" s="82"/>
      <c r="O24" s="82"/>
      <c r="P24" s="301"/>
      <c r="Q24" s="82"/>
      <c r="R24" s="64"/>
      <c r="S24" s="82"/>
      <c r="T24" s="82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5"/>
      <c r="AV24" s="8"/>
      <c r="AW24" s="66"/>
      <c r="AX24" s="63"/>
      <c r="AY24" s="64"/>
      <c r="AZ24" s="64"/>
      <c r="BA24" s="65"/>
      <c r="BB24" s="665"/>
      <c r="BC24" s="67"/>
      <c r="BD24" s="36"/>
      <c r="BE24" s="80"/>
      <c r="BF24" s="79"/>
    </row>
    <row r="25" spans="1:58" ht="27" customHeight="1" x14ac:dyDescent="0.25">
      <c r="A25" s="258"/>
      <c r="B25" s="655"/>
      <c r="C25" s="142" t="str">
        <f>PROPER(TEXT(D25,"JJJJ"))</f>
        <v>Dimanche</v>
      </c>
      <c r="D25" s="143">
        <f>$D23+1</f>
        <v>45634</v>
      </c>
      <c r="E25" s="117"/>
      <c r="F25" s="129"/>
      <c r="G25" s="118"/>
      <c r="H25" s="130"/>
      <c r="I25" s="118"/>
      <c r="J25" s="300" t="str">
        <f>IF(OR(L23="",L25=""),"",IF(L25&gt;L23,"»",IF(L25&lt;L23,"¼","¹º")))</f>
        <v>¼</v>
      </c>
      <c r="K25" s="82"/>
      <c r="L25" s="267">
        <v>7.7</v>
      </c>
      <c r="M25" s="82"/>
      <c r="N25" s="145">
        <v>0.73055555555555596</v>
      </c>
      <c r="O25" s="82"/>
      <c r="P25" s="300" t="str">
        <f>IF(OR(R23="",R25=""),"",IF(R25&gt;R23,"»",IF(R25&lt;R23,"¼","¹º")))</f>
        <v>¼</v>
      </c>
      <c r="Q25" s="82"/>
      <c r="R25" s="267">
        <v>10.3</v>
      </c>
      <c r="S25" s="82"/>
      <c r="T25" s="145">
        <v>0.54791666666666705</v>
      </c>
      <c r="U25" s="677"/>
      <c r="V25" s="67"/>
      <c r="W25" s="66"/>
      <c r="X25" s="142" t="str">
        <f>$C25</f>
        <v>Dimanche</v>
      </c>
      <c r="Y25" s="143">
        <f>$D25</f>
        <v>45634</v>
      </c>
      <c r="Z25" s="64"/>
      <c r="AA25" s="144">
        <v>60.5</v>
      </c>
      <c r="AB25" s="64"/>
      <c r="AC25" s="145">
        <v>9.2361111111111102E-2</v>
      </c>
      <c r="AD25" s="21"/>
      <c r="AE25" s="67"/>
      <c r="AF25" s="66"/>
      <c r="AG25" s="142" t="str">
        <f>$C25</f>
        <v>Dimanche</v>
      </c>
      <c r="AH25" s="143">
        <f>$D25</f>
        <v>45634</v>
      </c>
      <c r="AI25" s="64"/>
      <c r="AJ25" s="167">
        <v>0</v>
      </c>
      <c r="AK25" s="64"/>
      <c r="AL25" s="145">
        <v>0</v>
      </c>
      <c r="AM25" s="64"/>
      <c r="AN25" s="145">
        <v>0</v>
      </c>
      <c r="AO25" s="64"/>
      <c r="AP25" s="145">
        <v>0</v>
      </c>
      <c r="AQ25" s="64"/>
      <c r="AR25" s="145">
        <v>0</v>
      </c>
      <c r="AS25" s="64"/>
      <c r="AT25" s="145">
        <v>0</v>
      </c>
      <c r="AU25" s="665"/>
      <c r="AV25" s="8"/>
      <c r="AW25" s="66"/>
      <c r="AX25" s="142" t="str">
        <f>$C25</f>
        <v>Dimanche</v>
      </c>
      <c r="AY25" s="143">
        <f>$D25</f>
        <v>45634</v>
      </c>
      <c r="AZ25" s="64"/>
      <c r="BA25" s="145">
        <v>0.10972222222222222</v>
      </c>
      <c r="BB25" s="665"/>
      <c r="BC25" s="67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8"/>
      <c r="B26" s="655"/>
      <c r="C26" s="655"/>
      <c r="D26" s="655"/>
      <c r="E26" s="655"/>
      <c r="F26" s="655"/>
      <c r="G26" s="655"/>
      <c r="H26" s="655"/>
      <c r="I26" s="655"/>
      <c r="J26" s="656"/>
      <c r="K26" s="655"/>
      <c r="L26" s="655"/>
      <c r="M26" s="655"/>
      <c r="N26" s="655"/>
      <c r="O26" s="655"/>
      <c r="P26" s="656"/>
      <c r="Q26" s="655"/>
      <c r="R26" s="655"/>
      <c r="S26" s="655"/>
      <c r="T26" s="655"/>
      <c r="U26" s="664"/>
      <c r="V26" s="657"/>
      <c r="W26" s="655"/>
      <c r="X26" s="655"/>
      <c r="Y26" s="655"/>
      <c r="Z26" s="655"/>
      <c r="AA26" s="655"/>
      <c r="AB26" s="655"/>
      <c r="AC26" s="655"/>
      <c r="AD26" s="655"/>
      <c r="AE26" s="657"/>
      <c r="AF26" s="655"/>
      <c r="AG26" s="655"/>
      <c r="AH26" s="655"/>
      <c r="AI26" s="655"/>
      <c r="AJ26" s="655"/>
      <c r="AK26" s="655"/>
      <c r="AL26" s="655"/>
      <c r="AM26" s="655"/>
      <c r="AN26" s="655"/>
      <c r="AO26" s="655"/>
      <c r="AP26" s="655"/>
      <c r="AQ26" s="655"/>
      <c r="AR26" s="655"/>
      <c r="AS26" s="655"/>
      <c r="AT26" s="655"/>
      <c r="AU26" s="655"/>
      <c r="AV26" s="689"/>
      <c r="AW26" s="655"/>
      <c r="AX26" s="655"/>
      <c r="AY26" s="655"/>
      <c r="AZ26" s="655"/>
      <c r="BA26" s="655"/>
      <c r="BB26" s="664"/>
      <c r="BC26" s="258"/>
      <c r="BE26" s="685"/>
      <c r="BF26" s="686"/>
    </row>
    <row r="27" spans="1:58" ht="27" customHeight="1" x14ac:dyDescent="0.25">
      <c r="A27" s="258"/>
      <c r="B27" s="655"/>
      <c r="C27" s="142" t="str">
        <f>PROPER(TEXT(D27,"JJJJ"))</f>
        <v>Lundi</v>
      </c>
      <c r="D27" s="143">
        <f>$D25+1</f>
        <v>45635</v>
      </c>
      <c r="E27" s="117"/>
      <c r="F27" s="129"/>
      <c r="G27" s="118"/>
      <c r="H27" s="130"/>
      <c r="I27" s="118"/>
      <c r="J27" s="300" t="str">
        <f>IF(OR(L25="",L27=""),"",IF(L27&gt;L25,"»",IF(L27&lt;L25,"¼","¹º")))</f>
        <v>¼</v>
      </c>
      <c r="K27" s="82"/>
      <c r="L27" s="267">
        <v>3.9</v>
      </c>
      <c r="M27" s="82"/>
      <c r="N27" s="145">
        <v>0.90138888888888902</v>
      </c>
      <c r="O27" s="82"/>
      <c r="P27" s="300" t="str">
        <f>IF(OR(R25="",R27=""),"",IF(R27&gt;R25,"»",IF(R27&lt;R25,"¼","¹º")))</f>
        <v>¼</v>
      </c>
      <c r="Q27" s="82"/>
      <c r="R27" s="267">
        <v>8.6999999999999993</v>
      </c>
      <c r="S27" s="82"/>
      <c r="T27" s="145">
        <v>0.52569444444444402</v>
      </c>
      <c r="U27" s="21"/>
      <c r="V27" s="67"/>
      <c r="W27" s="66"/>
      <c r="X27" s="142" t="str">
        <f>$C27</f>
        <v>Lundi</v>
      </c>
      <c r="Y27" s="143">
        <f>$D27</f>
        <v>45635</v>
      </c>
      <c r="Z27" s="64"/>
      <c r="AA27" s="144">
        <v>31.3</v>
      </c>
      <c r="AB27" s="64"/>
      <c r="AC27" s="145">
        <v>8.3333333333333297E-3</v>
      </c>
      <c r="AD27" s="21"/>
      <c r="AE27" s="67"/>
      <c r="AF27" s="66"/>
      <c r="AG27" s="142" t="str">
        <f>$C27</f>
        <v>Lundi</v>
      </c>
      <c r="AH27" s="143">
        <f>$D27</f>
        <v>45635</v>
      </c>
      <c r="AI27" s="64"/>
      <c r="AJ27" s="167">
        <v>0</v>
      </c>
      <c r="AK27" s="64"/>
      <c r="AL27" s="145">
        <v>0</v>
      </c>
      <c r="AM27" s="64"/>
      <c r="AN27" s="145">
        <v>0</v>
      </c>
      <c r="AO27" s="64"/>
      <c r="AP27" s="145">
        <v>0</v>
      </c>
      <c r="AQ27" s="64"/>
      <c r="AR27" s="145">
        <v>0</v>
      </c>
      <c r="AS27" s="64"/>
      <c r="AT27" s="145">
        <v>0</v>
      </c>
      <c r="AU27" s="665"/>
      <c r="AV27" s="8"/>
      <c r="AW27" s="66"/>
      <c r="AX27" s="142" t="str">
        <f>$C27</f>
        <v>Lundi</v>
      </c>
      <c r="AY27" s="143">
        <f>$D27</f>
        <v>45635</v>
      </c>
      <c r="AZ27" s="64"/>
      <c r="BA27" s="145">
        <v>6.458333333333334E-2</v>
      </c>
      <c r="BB27" s="665"/>
      <c r="BC27" s="67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8"/>
      <c r="B28" s="655"/>
      <c r="C28" s="63"/>
      <c r="D28" s="64"/>
      <c r="E28" s="117"/>
      <c r="F28" s="118"/>
      <c r="G28" s="118"/>
      <c r="H28" s="118"/>
      <c r="I28" s="118"/>
      <c r="J28" s="301"/>
      <c r="K28" s="82"/>
      <c r="L28" s="82"/>
      <c r="M28" s="82"/>
      <c r="N28" s="82"/>
      <c r="O28" s="82"/>
      <c r="P28" s="301"/>
      <c r="Q28" s="82"/>
      <c r="R28" s="82"/>
      <c r="S28" s="82"/>
      <c r="T28" s="82"/>
      <c r="U28" s="21"/>
      <c r="V28" s="22"/>
      <c r="W28" s="66"/>
      <c r="X28" s="63"/>
      <c r="Y28" s="64"/>
      <c r="Z28" s="64"/>
      <c r="AA28" s="64"/>
      <c r="AB28" s="64"/>
      <c r="AC28" s="65"/>
      <c r="AD28" s="21"/>
      <c r="AE28" s="22"/>
      <c r="AF28" s="66"/>
      <c r="AG28" s="63"/>
      <c r="AH28" s="64"/>
      <c r="AI28" s="64"/>
      <c r="AJ28" s="70"/>
      <c r="AK28" s="64"/>
      <c r="AL28" s="65"/>
      <c r="AM28" s="64"/>
      <c r="AN28" s="65"/>
      <c r="AO28" s="64"/>
      <c r="AP28" s="65"/>
      <c r="AQ28" s="64"/>
      <c r="AR28" s="65"/>
      <c r="AS28" s="64"/>
      <c r="AT28" s="65"/>
      <c r="AU28" s="665"/>
      <c r="AV28" s="8"/>
      <c r="AW28" s="66"/>
      <c r="AX28" s="63"/>
      <c r="AY28" s="64"/>
      <c r="AZ28" s="64"/>
      <c r="BA28" s="65"/>
      <c r="BB28" s="665"/>
      <c r="BC28" s="22"/>
      <c r="BD28" s="36"/>
      <c r="BE28" s="685"/>
      <c r="BF28" s="687"/>
    </row>
    <row r="29" spans="1:58" ht="27" customHeight="1" x14ac:dyDescent="0.25">
      <c r="A29" s="258"/>
      <c r="B29" s="655"/>
      <c r="C29" s="691" t="str">
        <f>PROPER(TEXT(D29,"JJJJ"))</f>
        <v>Mardi</v>
      </c>
      <c r="D29" s="692">
        <f>$D27+1</f>
        <v>45636</v>
      </c>
      <c r="E29" s="117"/>
      <c r="F29" s="129"/>
      <c r="G29" s="118"/>
      <c r="H29" s="130"/>
      <c r="I29" s="118"/>
      <c r="J29" s="300" t="str">
        <f>IF(OR(L27="",L29=""),"",IF(L29&gt;L27,"»",IF(L29&lt;L27,"¼","¹º")))</f>
        <v>¹º</v>
      </c>
      <c r="K29" s="82"/>
      <c r="L29" s="267">
        <v>3.9</v>
      </c>
      <c r="M29" s="82"/>
      <c r="N29" s="145">
        <v>0.74583333333333302</v>
      </c>
      <c r="O29" s="82"/>
      <c r="P29" s="300" t="str">
        <f>IF(OR(R27="",R29=""),"",IF(R29&gt;R27,"»",IF(R29&lt;R27,"¼","¹º")))</f>
        <v>¼</v>
      </c>
      <c r="Q29" s="82"/>
      <c r="R29" s="267">
        <v>6.3</v>
      </c>
      <c r="S29" s="82"/>
      <c r="T29" s="145">
        <v>7.6388888888888895E-2</v>
      </c>
      <c r="U29" s="21"/>
      <c r="V29" s="67"/>
      <c r="W29" s="66"/>
      <c r="X29" s="691" t="str">
        <f>$C29</f>
        <v>Mardi</v>
      </c>
      <c r="Y29" s="692">
        <f>$D29</f>
        <v>45636</v>
      </c>
      <c r="Z29" s="64"/>
      <c r="AA29" s="144">
        <v>23.8</v>
      </c>
      <c r="AB29" s="64"/>
      <c r="AC29" s="145">
        <v>0.49861111111111101</v>
      </c>
      <c r="AD29" s="21"/>
      <c r="AE29" s="67"/>
      <c r="AF29" s="66"/>
      <c r="AG29" s="691" t="str">
        <f>$C29</f>
        <v>Mardi</v>
      </c>
      <c r="AH29" s="692">
        <f>$D29</f>
        <v>45636</v>
      </c>
      <c r="AI29" s="64"/>
      <c r="AJ29" s="167">
        <v>0</v>
      </c>
      <c r="AK29" s="64"/>
      <c r="AL29" s="145">
        <v>0</v>
      </c>
      <c r="AM29" s="64"/>
      <c r="AN29" s="145">
        <v>0</v>
      </c>
      <c r="AO29" s="64"/>
      <c r="AP29" s="145">
        <v>0</v>
      </c>
      <c r="AQ29" s="64"/>
      <c r="AR29" s="145">
        <v>0</v>
      </c>
      <c r="AS29" s="64"/>
      <c r="AT29" s="145">
        <v>0</v>
      </c>
      <c r="AU29" s="665"/>
      <c r="AV29" s="8"/>
      <c r="AW29" s="66"/>
      <c r="AX29" s="691" t="str">
        <f>$C29</f>
        <v>Mardi</v>
      </c>
      <c r="AY29" s="692">
        <f>$D29</f>
        <v>45636</v>
      </c>
      <c r="AZ29" s="64"/>
      <c r="BA29" s="145">
        <v>0</v>
      </c>
      <c r="BB29" s="665"/>
      <c r="BC29" s="67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8"/>
      <c r="B30" s="655"/>
      <c r="C30" s="63"/>
      <c r="D30" s="64"/>
      <c r="E30" s="117"/>
      <c r="F30" s="117"/>
      <c r="G30" s="118"/>
      <c r="H30" s="118"/>
      <c r="I30" s="118"/>
      <c r="J30" s="301"/>
      <c r="K30" s="82"/>
      <c r="L30" s="64"/>
      <c r="M30" s="82"/>
      <c r="N30" s="82"/>
      <c r="O30" s="82"/>
      <c r="P30" s="301"/>
      <c r="Q30" s="82"/>
      <c r="R30" s="64"/>
      <c r="S30" s="82"/>
      <c r="T30" s="82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5"/>
      <c r="AV30" s="8"/>
      <c r="AW30" s="66"/>
      <c r="AX30" s="63"/>
      <c r="AY30" s="64"/>
      <c r="AZ30" s="64"/>
      <c r="BA30" s="65"/>
      <c r="BB30" s="665"/>
      <c r="BC30" s="67"/>
      <c r="BD30" s="36"/>
      <c r="BE30" s="80"/>
      <c r="BF30" s="79"/>
    </row>
    <row r="31" spans="1:58" ht="27" customHeight="1" x14ac:dyDescent="0.25">
      <c r="A31" s="258"/>
      <c r="B31" s="655"/>
      <c r="C31" s="142" t="str">
        <f>PROPER(TEXT(D31,"JJJJ"))</f>
        <v>Mercredi</v>
      </c>
      <c r="D31" s="143">
        <f>$D29+1</f>
        <v>45637</v>
      </c>
      <c r="E31" s="117"/>
      <c r="F31" s="129"/>
      <c r="G31" s="118"/>
      <c r="H31" s="130"/>
      <c r="I31" s="118"/>
      <c r="J31" s="300" t="str">
        <f>IF(OR(L29="",L31=""),"",IF(L31&gt;L29,"»",IF(L31&lt;L29,"¼","¹º")))</f>
        <v>¼</v>
      </c>
      <c r="K31" s="82"/>
      <c r="L31" s="267">
        <v>1.2</v>
      </c>
      <c r="M31" s="82"/>
      <c r="N31" s="145">
        <v>0.95625000000000004</v>
      </c>
      <c r="O31" s="82"/>
      <c r="P31" s="300" t="str">
        <f>IF(OR(R29="",R31=""),"",IF(R31&gt;R29,"»",IF(R31&lt;R29,"¼","¹º")))</f>
        <v>»</v>
      </c>
      <c r="Q31" s="82"/>
      <c r="R31" s="267">
        <v>8.1999999999999993</v>
      </c>
      <c r="S31" s="82"/>
      <c r="T31" s="145">
        <v>0.58055555555555605</v>
      </c>
      <c r="U31" s="21"/>
      <c r="V31" s="67"/>
      <c r="W31" s="66"/>
      <c r="X31" s="142" t="str">
        <f>$C31</f>
        <v>Mercredi</v>
      </c>
      <c r="Y31" s="143">
        <f>$D31</f>
        <v>45637</v>
      </c>
      <c r="Z31" s="64"/>
      <c r="AA31" s="144">
        <v>25.6</v>
      </c>
      <c r="AB31" s="64"/>
      <c r="AC31" s="145">
        <v>0.55069444444444404</v>
      </c>
      <c r="AD31" s="21"/>
      <c r="AE31" s="67"/>
      <c r="AF31" s="66"/>
      <c r="AG31" s="142" t="str">
        <f>$C31</f>
        <v>Mercredi</v>
      </c>
      <c r="AH31" s="143">
        <f>$D31</f>
        <v>45637</v>
      </c>
      <c r="AI31" s="64"/>
      <c r="AJ31" s="167">
        <v>0.3</v>
      </c>
      <c r="AK31" s="64"/>
      <c r="AL31" s="145">
        <v>4.1666666666666664E-2</v>
      </c>
      <c r="AM31" s="64"/>
      <c r="AN31" s="145">
        <v>4.1666666666666664E-2</v>
      </c>
      <c r="AO31" s="64"/>
      <c r="AP31" s="145">
        <v>0</v>
      </c>
      <c r="AQ31" s="64"/>
      <c r="AR31" s="145">
        <v>0</v>
      </c>
      <c r="AS31" s="64"/>
      <c r="AT31" s="145">
        <v>0</v>
      </c>
      <c r="AU31" s="665"/>
      <c r="AV31" s="8"/>
      <c r="AW31" s="66"/>
      <c r="AX31" s="142" t="str">
        <f>$C31</f>
        <v>Mercredi</v>
      </c>
      <c r="AY31" s="143">
        <f>$D31</f>
        <v>45637</v>
      </c>
      <c r="AZ31" s="64"/>
      <c r="BA31" s="145">
        <v>0.20069444444444443</v>
      </c>
      <c r="BB31" s="665"/>
      <c r="BC31" s="67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8"/>
      <c r="B32" s="655"/>
      <c r="C32" s="63"/>
      <c r="D32" s="64"/>
      <c r="E32" s="117"/>
      <c r="F32" s="117"/>
      <c r="G32" s="118"/>
      <c r="H32" s="118"/>
      <c r="I32" s="118"/>
      <c r="J32" s="301"/>
      <c r="K32" s="82"/>
      <c r="L32" s="64"/>
      <c r="M32" s="82"/>
      <c r="N32" s="82"/>
      <c r="O32" s="82"/>
      <c r="P32" s="301"/>
      <c r="Q32" s="82"/>
      <c r="R32" s="64"/>
      <c r="S32" s="82"/>
      <c r="T32" s="82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5"/>
      <c r="AV32" s="8"/>
      <c r="AW32" s="66"/>
      <c r="AX32" s="63"/>
      <c r="AY32" s="64"/>
      <c r="AZ32" s="64"/>
      <c r="BA32" s="65"/>
      <c r="BB32" s="665"/>
      <c r="BC32" s="67"/>
      <c r="BD32" s="36"/>
      <c r="BE32" s="68"/>
      <c r="BF32" s="69"/>
    </row>
    <row r="33" spans="1:58" ht="27" customHeight="1" x14ac:dyDescent="0.25">
      <c r="A33" s="258"/>
      <c r="B33" s="655"/>
      <c r="C33" s="142" t="str">
        <f>PROPER(TEXT(D33,"JJJJ"))</f>
        <v>Jeudi</v>
      </c>
      <c r="D33" s="143">
        <f>$D31+1</f>
        <v>45638</v>
      </c>
      <c r="E33" s="117"/>
      <c r="F33" s="129"/>
      <c r="G33" s="118"/>
      <c r="H33" s="130"/>
      <c r="I33" s="118"/>
      <c r="J33" s="300" t="str">
        <f>IF(OR(L31="",L33=""),"",IF(L33&gt;L31,"»",IF(L33&lt;L31,"¼","¹º")))</f>
        <v>¼</v>
      </c>
      <c r="K33" s="82"/>
      <c r="L33" s="267">
        <v>0.3</v>
      </c>
      <c r="M33" s="82"/>
      <c r="N33" s="145">
        <v>0.99722222222222201</v>
      </c>
      <c r="O33" s="82"/>
      <c r="P33" s="300" t="str">
        <f>IF(OR(R31="",R33=""),"",IF(R33&gt;R31,"»",IF(R33&lt;R31,"¼","¹º")))</f>
        <v>¼</v>
      </c>
      <c r="Q33" s="82"/>
      <c r="R33" s="267">
        <v>8.1</v>
      </c>
      <c r="S33" s="82"/>
      <c r="T33" s="145">
        <v>0.62013888888888902</v>
      </c>
      <c r="U33" s="21"/>
      <c r="V33" s="67"/>
      <c r="W33" s="66"/>
      <c r="X33" s="142" t="str">
        <f>$C33</f>
        <v>Jeudi</v>
      </c>
      <c r="Y33" s="143">
        <f>$D33</f>
        <v>45638</v>
      </c>
      <c r="Z33" s="64"/>
      <c r="AA33" s="144">
        <v>16.600000000000001</v>
      </c>
      <c r="AB33" s="64"/>
      <c r="AC33" s="145">
        <v>0.46736111111111101</v>
      </c>
      <c r="AD33" s="21"/>
      <c r="AE33" s="67"/>
      <c r="AF33" s="66"/>
      <c r="AG33" s="142" t="str">
        <f>$C33</f>
        <v>Jeudi</v>
      </c>
      <c r="AH33" s="143">
        <f>$D33</f>
        <v>45638</v>
      </c>
      <c r="AI33" s="64"/>
      <c r="AJ33" s="167">
        <v>0</v>
      </c>
      <c r="AK33" s="64"/>
      <c r="AL33" s="145">
        <v>0</v>
      </c>
      <c r="AM33" s="64"/>
      <c r="AN33" s="145">
        <v>0</v>
      </c>
      <c r="AO33" s="64"/>
      <c r="AP33" s="145">
        <v>0</v>
      </c>
      <c r="AQ33" s="64"/>
      <c r="AR33" s="145">
        <v>0</v>
      </c>
      <c r="AS33" s="64"/>
      <c r="AT33" s="145">
        <v>0</v>
      </c>
      <c r="AU33" s="665"/>
      <c r="AV33" s="8"/>
      <c r="AW33" s="66"/>
      <c r="AX33" s="142" t="str">
        <f>$C33</f>
        <v>Jeudi</v>
      </c>
      <c r="AY33" s="143">
        <f>$D33</f>
        <v>45638</v>
      </c>
      <c r="AZ33" s="64"/>
      <c r="BA33" s="145">
        <v>0.20972222222222223</v>
      </c>
      <c r="BB33" s="665"/>
      <c r="BC33" s="67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8"/>
      <c r="B34" s="655"/>
      <c r="C34" s="63"/>
      <c r="D34" s="64"/>
      <c r="E34" s="117"/>
      <c r="F34" s="117"/>
      <c r="G34" s="118"/>
      <c r="H34" s="118"/>
      <c r="I34" s="118"/>
      <c r="J34" s="301"/>
      <c r="K34" s="82"/>
      <c r="L34" s="64"/>
      <c r="M34" s="82"/>
      <c r="N34" s="82"/>
      <c r="O34" s="82"/>
      <c r="P34" s="301"/>
      <c r="Q34" s="82"/>
      <c r="R34" s="64"/>
      <c r="S34" s="82"/>
      <c r="T34" s="82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5"/>
      <c r="AV34" s="8"/>
      <c r="AW34" s="66"/>
      <c r="AX34" s="63"/>
      <c r="AY34" s="64"/>
      <c r="AZ34" s="64"/>
      <c r="BA34" s="65"/>
      <c r="BB34" s="665"/>
      <c r="BC34" s="67"/>
      <c r="BD34" s="36"/>
      <c r="BE34" s="68"/>
      <c r="BF34" s="69"/>
    </row>
    <row r="35" spans="1:58" ht="27" customHeight="1" x14ac:dyDescent="0.25">
      <c r="A35" s="258"/>
      <c r="B35" s="655"/>
      <c r="C35" s="142" t="str">
        <f>PROPER(TEXT(D35,"JJJJ"))</f>
        <v>Vendredi</v>
      </c>
      <c r="D35" s="143">
        <f>$D33+1</f>
        <v>45639</v>
      </c>
      <c r="E35" s="117"/>
      <c r="F35" s="129"/>
      <c r="G35" s="118"/>
      <c r="H35" s="130"/>
      <c r="I35" s="118"/>
      <c r="J35" s="300" t="str">
        <f>IF(OR(L33="",L35=""),"",IF(L35&gt;L33,"»",IF(L35&lt;L33,"¼","¹º")))</f>
        <v>¼</v>
      </c>
      <c r="K35" s="82"/>
      <c r="L35" s="267">
        <v>-1.7</v>
      </c>
      <c r="M35" s="82"/>
      <c r="N35" s="145">
        <v>0.234027777777778</v>
      </c>
      <c r="O35" s="82"/>
      <c r="P35" s="300" t="str">
        <f>IF(OR(R33="",R35=""),"",IF(R35&gt;R33,"»",IF(R35&lt;R33,"¼","¹º")))</f>
        <v>¼</v>
      </c>
      <c r="Q35" s="82"/>
      <c r="R35" s="267">
        <v>6</v>
      </c>
      <c r="S35" s="82"/>
      <c r="T35" s="145">
        <v>0.73819444444444404</v>
      </c>
      <c r="U35" s="21"/>
      <c r="V35" s="67"/>
      <c r="W35" s="66"/>
      <c r="X35" s="142" t="str">
        <f>$C35</f>
        <v>Vendredi</v>
      </c>
      <c r="Y35" s="143">
        <f>$D35</f>
        <v>45639</v>
      </c>
      <c r="Z35" s="64"/>
      <c r="AA35" s="144">
        <v>13</v>
      </c>
      <c r="AB35" s="64"/>
      <c r="AC35" s="145">
        <v>0.48125000000000001</v>
      </c>
      <c r="AD35" s="21"/>
      <c r="AE35" s="67"/>
      <c r="AF35" s="66"/>
      <c r="AG35" s="142" t="str">
        <f>$C35</f>
        <v>Vendredi</v>
      </c>
      <c r="AH35" s="143">
        <f>$D35</f>
        <v>45639</v>
      </c>
      <c r="AI35" s="64"/>
      <c r="AJ35" s="167">
        <v>0.2</v>
      </c>
      <c r="AK35" s="64"/>
      <c r="AL35" s="145">
        <v>4.0972222222222222E-2</v>
      </c>
      <c r="AM35" s="64"/>
      <c r="AN35" s="145">
        <v>0</v>
      </c>
      <c r="AO35" s="64"/>
      <c r="AP35" s="145">
        <v>4.0972222222222222E-2</v>
      </c>
      <c r="AQ35" s="64"/>
      <c r="AR35" s="145">
        <v>0</v>
      </c>
      <c r="AS35" s="64"/>
      <c r="AT35" s="145">
        <v>0</v>
      </c>
      <c r="AU35" s="665"/>
      <c r="AV35" s="8"/>
      <c r="AW35" s="66"/>
      <c r="AX35" s="142" t="str">
        <f>$C35</f>
        <v>Vendredi</v>
      </c>
      <c r="AY35" s="143">
        <f>$D35</f>
        <v>45639</v>
      </c>
      <c r="AZ35" s="64"/>
      <c r="BA35" s="145">
        <v>4.6527777777777779E-2</v>
      </c>
      <c r="BB35" s="665"/>
      <c r="BC35" s="67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8"/>
      <c r="B36" s="655"/>
      <c r="C36" s="63"/>
      <c r="D36" s="64"/>
      <c r="E36" s="117"/>
      <c r="F36" s="117"/>
      <c r="G36" s="118"/>
      <c r="H36" s="118"/>
      <c r="I36" s="118"/>
      <c r="J36" s="301"/>
      <c r="K36" s="82"/>
      <c r="L36" s="64"/>
      <c r="M36" s="82"/>
      <c r="N36" s="82"/>
      <c r="O36" s="82"/>
      <c r="P36" s="301"/>
      <c r="Q36" s="82"/>
      <c r="R36" s="64"/>
      <c r="S36" s="82"/>
      <c r="T36" s="82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5"/>
      <c r="AV36" s="8"/>
      <c r="AW36" s="66"/>
      <c r="AX36" s="63"/>
      <c r="AY36" s="64"/>
      <c r="AZ36" s="64"/>
      <c r="BA36" s="65"/>
      <c r="BB36" s="665"/>
      <c r="BC36" s="67"/>
      <c r="BD36" s="36"/>
      <c r="BE36" s="80"/>
      <c r="BF36" s="79"/>
    </row>
    <row r="37" spans="1:58" ht="27" customHeight="1" x14ac:dyDescent="0.25">
      <c r="A37" s="258"/>
      <c r="B37" s="655"/>
      <c r="C37" s="142" t="str">
        <f>PROPER(TEXT(D37,"JJJJ"))</f>
        <v>Samedi</v>
      </c>
      <c r="D37" s="143">
        <f>$D35+1</f>
        <v>45640</v>
      </c>
      <c r="E37" s="117"/>
      <c r="F37" s="129"/>
      <c r="G37" s="118"/>
      <c r="H37" s="130"/>
      <c r="I37" s="118"/>
      <c r="J37" s="300" t="str">
        <f>IF(OR(L35="",L37=""),"",IF(L37&gt;L35,"»",IF(L37&lt;L35,"¼","¹º")))</f>
        <v>»</v>
      </c>
      <c r="K37" s="82"/>
      <c r="L37" s="267">
        <v>2.8</v>
      </c>
      <c r="M37" s="82"/>
      <c r="N37" s="145">
        <v>0.24444444444444399</v>
      </c>
      <c r="O37" s="82"/>
      <c r="P37" s="300" t="str">
        <f>IF(OR(R35="",R37=""),"",IF(R37&gt;R35,"»",IF(R37&lt;R35,"¼","¹º")))</f>
        <v>»</v>
      </c>
      <c r="Q37" s="82"/>
      <c r="R37" s="267">
        <v>10.6</v>
      </c>
      <c r="S37" s="82"/>
      <c r="T37" s="145">
        <v>0.75</v>
      </c>
      <c r="U37" s="21"/>
      <c r="V37" s="67"/>
      <c r="W37" s="66"/>
      <c r="X37" s="142" t="str">
        <f>$C37</f>
        <v>Samedi</v>
      </c>
      <c r="Y37" s="143">
        <f>$D37</f>
        <v>45640</v>
      </c>
      <c r="Z37" s="64"/>
      <c r="AA37" s="144">
        <v>20.2</v>
      </c>
      <c r="AB37" s="64"/>
      <c r="AC37" s="145">
        <v>0.26944444444444399</v>
      </c>
      <c r="AD37" s="21"/>
      <c r="AE37" s="67"/>
      <c r="AF37" s="66"/>
      <c r="AG37" s="142" t="str">
        <f>$C37</f>
        <v>Samedi</v>
      </c>
      <c r="AH37" s="143">
        <f>$D37</f>
        <v>45640</v>
      </c>
      <c r="AI37" s="64"/>
      <c r="AJ37" s="167">
        <v>1.4</v>
      </c>
      <c r="AK37" s="64"/>
      <c r="AL37" s="145">
        <v>9.2361111111111116E-2</v>
      </c>
      <c r="AM37" s="64"/>
      <c r="AN37" s="145">
        <v>0</v>
      </c>
      <c r="AO37" s="64"/>
      <c r="AP37" s="145">
        <v>0</v>
      </c>
      <c r="AQ37" s="64"/>
      <c r="AR37" s="145">
        <v>9.2361111111111116E-2</v>
      </c>
      <c r="AS37" s="64"/>
      <c r="AT37" s="145">
        <v>0</v>
      </c>
      <c r="AU37" s="665"/>
      <c r="AV37" s="8"/>
      <c r="AW37" s="66"/>
      <c r="AX37" s="142" t="str">
        <f>$C37</f>
        <v>Samedi</v>
      </c>
      <c r="AY37" s="143">
        <f>$D37</f>
        <v>45640</v>
      </c>
      <c r="AZ37" s="64"/>
      <c r="BA37" s="145">
        <v>0.22500000000000001</v>
      </c>
      <c r="BB37" s="665"/>
      <c r="BC37" s="67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8"/>
      <c r="B38" s="655"/>
      <c r="C38" s="63"/>
      <c r="D38" s="64"/>
      <c r="E38" s="117"/>
      <c r="F38" s="117"/>
      <c r="G38" s="118"/>
      <c r="H38" s="118"/>
      <c r="I38" s="118"/>
      <c r="J38" s="301"/>
      <c r="K38" s="82"/>
      <c r="L38" s="64"/>
      <c r="M38" s="82"/>
      <c r="N38" s="82"/>
      <c r="O38" s="82"/>
      <c r="P38" s="301"/>
      <c r="Q38" s="82"/>
      <c r="R38" s="64"/>
      <c r="S38" s="82"/>
      <c r="T38" s="82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5"/>
      <c r="AV38" s="8"/>
      <c r="AW38" s="66"/>
      <c r="AX38" s="63"/>
      <c r="AY38" s="64"/>
      <c r="AZ38" s="64"/>
      <c r="BA38" s="65"/>
      <c r="BB38" s="665"/>
      <c r="BC38" s="67"/>
      <c r="BD38" s="36"/>
      <c r="BE38" s="68"/>
      <c r="BF38" s="69"/>
    </row>
    <row r="39" spans="1:58" ht="27" customHeight="1" x14ac:dyDescent="0.25">
      <c r="A39" s="258"/>
      <c r="B39" s="655"/>
      <c r="C39" s="142" t="str">
        <f>PROPER(TEXT(D39,"JJJJ"))</f>
        <v>Dimanche</v>
      </c>
      <c r="D39" s="143">
        <f>$D37+1</f>
        <v>45641</v>
      </c>
      <c r="E39" s="117"/>
      <c r="F39" s="129"/>
      <c r="G39" s="118"/>
      <c r="H39" s="130"/>
      <c r="I39" s="118"/>
      <c r="J39" s="300" t="str">
        <f>IF(OR(L37="",L39=""),"",IF(L39&gt;L37,"»",IF(L39&lt;L37,"¼","¹º")))</f>
        <v>»</v>
      </c>
      <c r="K39" s="82"/>
      <c r="L39" s="267">
        <v>4.8</v>
      </c>
      <c r="M39" s="82"/>
      <c r="N39" s="145">
        <v>0.36180555555555599</v>
      </c>
      <c r="O39" s="82"/>
      <c r="P39" s="300" t="str">
        <f>IF(OR(R37="",R39=""),"",IF(R39&gt;R37,"»",IF(R39&lt;R37,"¼","¹º")))</f>
        <v>»</v>
      </c>
      <c r="Q39" s="82"/>
      <c r="R39" s="267">
        <v>13.3</v>
      </c>
      <c r="S39" s="82"/>
      <c r="T39" s="145">
        <v>0.56527777777777799</v>
      </c>
      <c r="U39" s="677"/>
      <c r="V39" s="67"/>
      <c r="W39" s="66"/>
      <c r="X39" s="142" t="str">
        <f>$C39</f>
        <v>Dimanche</v>
      </c>
      <c r="Y39" s="143">
        <f>$D39</f>
        <v>45641</v>
      </c>
      <c r="Z39" s="64"/>
      <c r="AA39" s="144">
        <v>13</v>
      </c>
      <c r="AB39" s="64"/>
      <c r="AC39" s="145">
        <v>2.4305555555555601E-2</v>
      </c>
      <c r="AD39" s="21"/>
      <c r="AE39" s="67"/>
      <c r="AF39" s="66"/>
      <c r="AG39" s="142" t="str">
        <f>$C39</f>
        <v>Dimanche</v>
      </c>
      <c r="AH39" s="143">
        <f>$D39</f>
        <v>45641</v>
      </c>
      <c r="AI39" s="64"/>
      <c r="AJ39" s="167">
        <v>0</v>
      </c>
      <c r="AK39" s="64"/>
      <c r="AL39" s="145">
        <v>0</v>
      </c>
      <c r="AM39" s="64"/>
      <c r="AN39" s="145">
        <v>0</v>
      </c>
      <c r="AO39" s="64"/>
      <c r="AP39" s="145">
        <v>0</v>
      </c>
      <c r="AQ39" s="64"/>
      <c r="AR39" s="145">
        <v>0</v>
      </c>
      <c r="AS39" s="64"/>
      <c r="AT39" s="145">
        <v>0</v>
      </c>
      <c r="AU39" s="665"/>
      <c r="AV39" s="8"/>
      <c r="AW39" s="66"/>
      <c r="AX39" s="142" t="str">
        <f>$C39</f>
        <v>Dimanche</v>
      </c>
      <c r="AY39" s="143">
        <f>$D39</f>
        <v>45641</v>
      </c>
      <c r="AZ39" s="64"/>
      <c r="BA39" s="145">
        <v>0.26111111111111113</v>
      </c>
      <c r="BB39" s="665"/>
      <c r="BC39" s="67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8"/>
      <c r="B40" s="655"/>
      <c r="C40" s="655"/>
      <c r="D40" s="655"/>
      <c r="E40" s="655"/>
      <c r="F40" s="655"/>
      <c r="G40" s="655"/>
      <c r="H40" s="655"/>
      <c r="I40" s="655"/>
      <c r="J40" s="656"/>
      <c r="K40" s="655"/>
      <c r="L40" s="655"/>
      <c r="M40" s="655"/>
      <c r="N40" s="655"/>
      <c r="O40" s="655"/>
      <c r="P40" s="656"/>
      <c r="Q40" s="655"/>
      <c r="R40" s="655"/>
      <c r="S40" s="655"/>
      <c r="T40" s="655"/>
      <c r="U40" s="664"/>
      <c r="V40" s="657"/>
      <c r="W40" s="655"/>
      <c r="X40" s="655"/>
      <c r="Y40" s="655"/>
      <c r="Z40" s="655"/>
      <c r="AA40" s="655"/>
      <c r="AB40" s="655"/>
      <c r="AC40" s="655"/>
      <c r="AD40" s="655"/>
      <c r="AE40" s="657"/>
      <c r="AF40" s="655"/>
      <c r="AG40" s="655"/>
      <c r="AH40" s="655"/>
      <c r="AI40" s="655"/>
      <c r="AJ40" s="655"/>
      <c r="AK40" s="655"/>
      <c r="AL40" s="655"/>
      <c r="AM40" s="655"/>
      <c r="AN40" s="655"/>
      <c r="AO40" s="655"/>
      <c r="AP40" s="655"/>
      <c r="AQ40" s="655"/>
      <c r="AR40" s="655"/>
      <c r="AS40" s="655"/>
      <c r="AT40" s="655"/>
      <c r="AU40" s="655"/>
      <c r="AV40" s="657"/>
      <c r="AW40" s="655"/>
      <c r="AX40" s="655"/>
      <c r="AY40" s="655"/>
      <c r="AZ40" s="655"/>
      <c r="BA40" s="655"/>
      <c r="BB40" s="664"/>
      <c r="BC40" s="258"/>
      <c r="BE40" s="685"/>
      <c r="BF40" s="686"/>
    </row>
    <row r="41" spans="1:58" ht="27" customHeight="1" x14ac:dyDescent="0.25">
      <c r="A41" s="258"/>
      <c r="B41" s="655"/>
      <c r="C41" s="142" t="str">
        <f>PROPER(TEXT(D41,"JJJJ"))</f>
        <v>Lundi</v>
      </c>
      <c r="D41" s="143">
        <f>$D39+1</f>
        <v>45642</v>
      </c>
      <c r="E41" s="117"/>
      <c r="F41" s="129"/>
      <c r="G41" s="118"/>
      <c r="H41" s="130"/>
      <c r="I41" s="118"/>
      <c r="J41" s="300" t="str">
        <f>IF(OR(L39="",L41=""),"",IF(L41&gt;L39,"»",IF(L41&lt;L39,"¼","¹º")))</f>
        <v>¼</v>
      </c>
      <c r="K41" s="82"/>
      <c r="L41" s="267">
        <v>3.8</v>
      </c>
      <c r="M41" s="82"/>
      <c r="N41" s="145">
        <v>0.36319444444444399</v>
      </c>
      <c r="O41" s="82"/>
      <c r="P41" s="300" t="str">
        <f>IF(OR(R39="",R41=""),"",IF(R41&gt;R39,"»",IF(R41&lt;R39,"¼","¹º")))</f>
        <v>¼</v>
      </c>
      <c r="Q41" s="82"/>
      <c r="R41" s="267">
        <v>10</v>
      </c>
      <c r="S41" s="82"/>
      <c r="T41" s="145">
        <v>0.61458333333333304</v>
      </c>
      <c r="U41" s="21"/>
      <c r="V41" s="67"/>
      <c r="W41" s="66"/>
      <c r="X41" s="142" t="str">
        <f>$C41</f>
        <v>Lundi</v>
      </c>
      <c r="Y41" s="143">
        <f>$D41</f>
        <v>45642</v>
      </c>
      <c r="Z41" s="64"/>
      <c r="AA41" s="144">
        <v>19.100000000000001</v>
      </c>
      <c r="AB41" s="64"/>
      <c r="AC41" s="145">
        <v>0.843055555555556</v>
      </c>
      <c r="AD41" s="21"/>
      <c r="AE41" s="67"/>
      <c r="AF41" s="66"/>
      <c r="AG41" s="142" t="str">
        <f>$C41</f>
        <v>Lundi</v>
      </c>
      <c r="AH41" s="143">
        <f>$D41</f>
        <v>45642</v>
      </c>
      <c r="AI41" s="64"/>
      <c r="AJ41" s="167">
        <v>0</v>
      </c>
      <c r="AK41" s="64"/>
      <c r="AL41" s="145">
        <v>0</v>
      </c>
      <c r="AM41" s="64"/>
      <c r="AN41" s="145">
        <v>0</v>
      </c>
      <c r="AO41" s="64"/>
      <c r="AP41" s="145">
        <v>0</v>
      </c>
      <c r="AQ41" s="64"/>
      <c r="AR41" s="145">
        <v>0</v>
      </c>
      <c r="AS41" s="64"/>
      <c r="AT41" s="145">
        <v>0</v>
      </c>
      <c r="AU41" s="665"/>
      <c r="AV41" s="8"/>
      <c r="AW41" s="66"/>
      <c r="AX41" s="142" t="str">
        <f>$C41</f>
        <v>Lundi</v>
      </c>
      <c r="AY41" s="143">
        <f>$D41</f>
        <v>45642</v>
      </c>
      <c r="AZ41" s="64"/>
      <c r="BA41" s="145">
        <v>0.22222222222222221</v>
      </c>
      <c r="BB41" s="665"/>
      <c r="BC41" s="67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8"/>
      <c r="B42" s="655"/>
      <c r="C42" s="63"/>
      <c r="D42" s="64"/>
      <c r="E42" s="117"/>
      <c r="F42" s="117"/>
      <c r="G42" s="118"/>
      <c r="H42" s="118"/>
      <c r="I42" s="118"/>
      <c r="J42" s="301"/>
      <c r="K42" s="82"/>
      <c r="L42" s="64"/>
      <c r="M42" s="82"/>
      <c r="N42" s="82"/>
      <c r="O42" s="82"/>
      <c r="P42" s="301"/>
      <c r="Q42" s="82"/>
      <c r="R42" s="64"/>
      <c r="S42" s="82"/>
      <c r="T42" s="82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5"/>
      <c r="AV42" s="8"/>
      <c r="AW42" s="66"/>
      <c r="AX42" s="63"/>
      <c r="AY42" s="64"/>
      <c r="AZ42" s="64"/>
      <c r="BA42" s="65"/>
      <c r="BB42" s="665"/>
      <c r="BC42" s="67"/>
      <c r="BD42" s="36"/>
      <c r="BE42" s="80"/>
      <c r="BF42" s="79"/>
    </row>
    <row r="43" spans="1:58" ht="27" customHeight="1" x14ac:dyDescent="0.25">
      <c r="A43" s="258"/>
      <c r="B43" s="655"/>
      <c r="C43" s="142" t="str">
        <f>PROPER(TEXT(D43,"JJJJ"))</f>
        <v>Mardi</v>
      </c>
      <c r="D43" s="143">
        <f>$D41+1</f>
        <v>45643</v>
      </c>
      <c r="E43" s="117"/>
      <c r="F43" s="129"/>
      <c r="G43" s="118"/>
      <c r="H43" s="130"/>
      <c r="I43" s="118"/>
      <c r="J43" s="300" t="str">
        <f>IF(OR(L41="",L43=""),"",IF(L43&gt;L41,"»",IF(L43&lt;L41,"¼","¹º")))</f>
        <v>¼</v>
      </c>
      <c r="K43" s="82"/>
      <c r="L43" s="267">
        <v>3.6</v>
      </c>
      <c r="M43" s="82"/>
      <c r="N43" s="145">
        <v>0</v>
      </c>
      <c r="O43" s="82"/>
      <c r="P43" s="300" t="str">
        <f>IF(OR(R41="",R43=""),"",IF(R43&gt;R41,"»",IF(R43&lt;R41,"¼","¹º")))</f>
        <v>¼</v>
      </c>
      <c r="Q43" s="82"/>
      <c r="R43" s="267">
        <v>9.6</v>
      </c>
      <c r="S43" s="82"/>
      <c r="T43" s="145">
        <v>0.67500000000000004</v>
      </c>
      <c r="U43" s="21"/>
      <c r="V43" s="67"/>
      <c r="W43" s="66"/>
      <c r="X43" s="142" t="str">
        <f>$C43</f>
        <v>Mardi</v>
      </c>
      <c r="Y43" s="143">
        <f>$D43</f>
        <v>45643</v>
      </c>
      <c r="Z43" s="64"/>
      <c r="AA43" s="144">
        <v>25.9</v>
      </c>
      <c r="AB43" s="64"/>
      <c r="AC43" s="145">
        <v>0.47291666666666698</v>
      </c>
      <c r="AD43" s="21"/>
      <c r="AE43" s="67"/>
      <c r="AF43" s="66"/>
      <c r="AG43" s="142" t="str">
        <f>$C43</f>
        <v>Mardi</v>
      </c>
      <c r="AH43" s="143">
        <f>$D43</f>
        <v>45643</v>
      </c>
      <c r="AI43" s="64"/>
      <c r="AJ43" s="167">
        <v>0</v>
      </c>
      <c r="AK43" s="64"/>
      <c r="AL43" s="145">
        <v>0</v>
      </c>
      <c r="AM43" s="64"/>
      <c r="AN43" s="145">
        <v>0</v>
      </c>
      <c r="AO43" s="64"/>
      <c r="AP43" s="145">
        <v>0</v>
      </c>
      <c r="AQ43" s="64"/>
      <c r="AR43" s="145">
        <v>0</v>
      </c>
      <c r="AS43" s="64"/>
      <c r="AT43" s="145">
        <v>0</v>
      </c>
      <c r="AU43" s="665"/>
      <c r="AV43" s="8"/>
      <c r="AW43" s="66"/>
      <c r="AX43" s="142" t="str">
        <f>$C43</f>
        <v>Mardi</v>
      </c>
      <c r="AY43" s="143">
        <f>$D43</f>
        <v>45643</v>
      </c>
      <c r="AZ43" s="64"/>
      <c r="BA43" s="145">
        <v>0.22569444444444445</v>
      </c>
      <c r="BB43" s="665"/>
      <c r="BC43" s="67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8"/>
      <c r="B44" s="655"/>
      <c r="C44" s="63"/>
      <c r="D44" s="64"/>
      <c r="E44" s="117"/>
      <c r="F44" s="117"/>
      <c r="G44" s="118"/>
      <c r="H44" s="118"/>
      <c r="I44" s="118"/>
      <c r="J44" s="301"/>
      <c r="K44" s="82"/>
      <c r="L44" s="64"/>
      <c r="M44" s="82"/>
      <c r="N44" s="82"/>
      <c r="O44" s="82"/>
      <c r="P44" s="301"/>
      <c r="Q44" s="82"/>
      <c r="R44" s="64"/>
      <c r="S44" s="82"/>
      <c r="T44" s="82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5"/>
      <c r="AV44" s="8"/>
      <c r="AW44" s="66"/>
      <c r="AX44" s="63"/>
      <c r="AY44" s="64"/>
      <c r="AZ44" s="64"/>
      <c r="BA44" s="65"/>
      <c r="BB44" s="665"/>
      <c r="BC44" s="67"/>
      <c r="BD44" s="36"/>
      <c r="BE44" s="68"/>
      <c r="BF44" s="69"/>
    </row>
    <row r="45" spans="1:58" ht="27" customHeight="1" x14ac:dyDescent="0.25">
      <c r="A45" s="258"/>
      <c r="B45" s="655"/>
      <c r="C45" s="142" t="str">
        <f>PROPER(TEXT(D45,"JJJJ"))</f>
        <v>Mercredi</v>
      </c>
      <c r="D45" s="143">
        <f>$D43+1</f>
        <v>45644</v>
      </c>
      <c r="E45" s="117"/>
      <c r="F45" s="129"/>
      <c r="G45" s="118"/>
      <c r="H45" s="130"/>
      <c r="I45" s="118"/>
      <c r="J45" s="300" t="str">
        <f>IF(OR(L43="",L45=""),"",IF(L45&gt;L43,"»",IF(L45&lt;L43,"¼","¹º")))</f>
        <v>»</v>
      </c>
      <c r="K45" s="82"/>
      <c r="L45" s="267">
        <v>8.6</v>
      </c>
      <c r="M45" s="82"/>
      <c r="N45" s="145">
        <v>3.8194444444444399E-2</v>
      </c>
      <c r="O45" s="82"/>
      <c r="P45" s="300" t="str">
        <f>IF(OR(R43="",R45=""),"",IF(R45&gt;R43,"»",IF(R45&lt;R43,"¼","¹º")))</f>
        <v>»</v>
      </c>
      <c r="Q45" s="82"/>
      <c r="R45" s="267">
        <v>12.7</v>
      </c>
      <c r="S45" s="82"/>
      <c r="T45" s="145">
        <v>0.485416666666667</v>
      </c>
      <c r="U45" s="21"/>
      <c r="V45" s="67"/>
      <c r="W45" s="66"/>
      <c r="X45" s="142" t="str">
        <f>$C45</f>
        <v>Mercredi</v>
      </c>
      <c r="Y45" s="143">
        <f>$D45</f>
        <v>45644</v>
      </c>
      <c r="Z45" s="64"/>
      <c r="AA45" s="144">
        <v>20.5</v>
      </c>
      <c r="AB45" s="64"/>
      <c r="AC45" s="145">
        <v>0.76111111111111096</v>
      </c>
      <c r="AD45" s="21"/>
      <c r="AE45" s="67"/>
      <c r="AF45" s="66"/>
      <c r="AG45" s="142" t="str">
        <f>$C45</f>
        <v>Mercredi</v>
      </c>
      <c r="AH45" s="143">
        <f>$D45</f>
        <v>45644</v>
      </c>
      <c r="AI45" s="64"/>
      <c r="AJ45" s="167">
        <v>10.3</v>
      </c>
      <c r="AK45" s="64"/>
      <c r="AL45" s="145">
        <v>0.40138888888888885</v>
      </c>
      <c r="AM45" s="64"/>
      <c r="AN45" s="145">
        <v>5.4166666666666669E-2</v>
      </c>
      <c r="AO45" s="64"/>
      <c r="AP45" s="145">
        <v>4.0972222222222222E-2</v>
      </c>
      <c r="AQ45" s="64"/>
      <c r="AR45" s="145">
        <v>0.15416666666666667</v>
      </c>
      <c r="AS45" s="64"/>
      <c r="AT45" s="145">
        <v>0.15208333333333332</v>
      </c>
      <c r="AU45" s="665"/>
      <c r="AV45" s="8"/>
      <c r="AW45" s="66"/>
      <c r="AX45" s="142" t="str">
        <f>$C45</f>
        <v>Mercredi</v>
      </c>
      <c r="AY45" s="143">
        <f>$D45</f>
        <v>45644</v>
      </c>
      <c r="AZ45" s="64"/>
      <c r="BA45" s="145">
        <v>4.4444444444444446E-2</v>
      </c>
      <c r="BB45" s="665"/>
      <c r="BC45" s="67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8"/>
      <c r="B46" s="655"/>
      <c r="C46" s="63"/>
      <c r="D46" s="64"/>
      <c r="E46" s="117"/>
      <c r="F46" s="117"/>
      <c r="G46" s="118"/>
      <c r="H46" s="118"/>
      <c r="I46" s="118"/>
      <c r="J46" s="301"/>
      <c r="K46" s="82"/>
      <c r="L46" s="64"/>
      <c r="M46" s="82"/>
      <c r="N46" s="82"/>
      <c r="O46" s="82"/>
      <c r="P46" s="301"/>
      <c r="Q46" s="82"/>
      <c r="R46" s="64"/>
      <c r="S46" s="82"/>
      <c r="T46" s="82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5"/>
      <c r="AV46" s="8"/>
      <c r="AW46" s="66"/>
      <c r="AX46" s="63"/>
      <c r="AY46" s="64"/>
      <c r="AZ46" s="64"/>
      <c r="BA46" s="65"/>
      <c r="BB46" s="665"/>
      <c r="BC46" s="67"/>
      <c r="BD46" s="36"/>
      <c r="BE46" s="68"/>
      <c r="BF46" s="69"/>
    </row>
    <row r="47" spans="1:58" ht="27" customHeight="1" x14ac:dyDescent="0.25">
      <c r="A47" s="258"/>
      <c r="B47" s="655"/>
      <c r="C47" s="142" t="str">
        <f>PROPER(TEXT(D47,"JJJJ"))</f>
        <v>Jeudi</v>
      </c>
      <c r="D47" s="143">
        <f>$D45+1</f>
        <v>45645</v>
      </c>
      <c r="E47" s="117"/>
      <c r="F47" s="129"/>
      <c r="G47" s="118"/>
      <c r="H47" s="130"/>
      <c r="I47" s="118"/>
      <c r="J47" s="300" t="str">
        <f>IF(OR(L45="",L47=""),"",IF(L47&gt;L45,"»",IF(L47&lt;L45,"¼","¹º")))</f>
        <v>¼</v>
      </c>
      <c r="K47" s="82"/>
      <c r="L47" s="267">
        <v>6.5</v>
      </c>
      <c r="M47" s="82"/>
      <c r="N47" s="145">
        <v>0.75902777777777797</v>
      </c>
      <c r="O47" s="82"/>
      <c r="P47" s="300" t="str">
        <f>IF(OR(R45="",R47=""),"",IF(R47&gt;R45,"»",IF(R47&lt;R45,"¼","¹º")))</f>
        <v>»</v>
      </c>
      <c r="Q47" s="82"/>
      <c r="R47" s="267">
        <v>13.1</v>
      </c>
      <c r="S47" s="82"/>
      <c r="T47" s="145">
        <v>7.5694444444444495E-2</v>
      </c>
      <c r="U47" s="21"/>
      <c r="V47" s="67"/>
      <c r="W47" s="66"/>
      <c r="X47" s="142" t="str">
        <f>$C47</f>
        <v>Jeudi</v>
      </c>
      <c r="Y47" s="143">
        <f>$D47</f>
        <v>45645</v>
      </c>
      <c r="Z47" s="64"/>
      <c r="AA47" s="144">
        <v>41.4</v>
      </c>
      <c r="AB47" s="64"/>
      <c r="AC47" s="145">
        <v>0.41111111111111098</v>
      </c>
      <c r="AD47" s="21"/>
      <c r="AE47" s="67"/>
      <c r="AF47" s="66"/>
      <c r="AG47" s="142" t="str">
        <f>$C47</f>
        <v>Jeudi</v>
      </c>
      <c r="AH47" s="143">
        <f>$D47</f>
        <v>45645</v>
      </c>
      <c r="AI47" s="64"/>
      <c r="AJ47" s="167">
        <v>11</v>
      </c>
      <c r="AK47" s="64"/>
      <c r="AL47" s="145">
        <v>0.14791666666666667</v>
      </c>
      <c r="AM47" s="64"/>
      <c r="AN47" s="145">
        <v>0.14791666666666667</v>
      </c>
      <c r="AO47" s="64"/>
      <c r="AP47" s="145">
        <v>0</v>
      </c>
      <c r="AQ47" s="64"/>
      <c r="AR47" s="145">
        <v>0</v>
      </c>
      <c r="AS47" s="64"/>
      <c r="AT47" s="145">
        <v>0</v>
      </c>
      <c r="AU47" s="665"/>
      <c r="AV47" s="8"/>
      <c r="AW47" s="66"/>
      <c r="AX47" s="142" t="str">
        <f>$C47</f>
        <v>Jeudi</v>
      </c>
      <c r="AY47" s="143">
        <f>$D47</f>
        <v>45645</v>
      </c>
      <c r="AZ47" s="64"/>
      <c r="BA47" s="145">
        <v>3.8194444444444441E-2</v>
      </c>
      <c r="BB47" s="665"/>
      <c r="BC47" s="67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8"/>
      <c r="B48" s="655"/>
      <c r="C48" s="63"/>
      <c r="D48" s="64"/>
      <c r="E48" s="117"/>
      <c r="F48" s="117"/>
      <c r="G48" s="118"/>
      <c r="H48" s="118"/>
      <c r="I48" s="118"/>
      <c r="J48" s="301"/>
      <c r="K48" s="82"/>
      <c r="L48" s="64"/>
      <c r="M48" s="82"/>
      <c r="N48" s="82"/>
      <c r="O48" s="82"/>
      <c r="P48" s="301"/>
      <c r="Q48" s="82"/>
      <c r="R48" s="64"/>
      <c r="S48" s="82"/>
      <c r="T48" s="82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5"/>
      <c r="AV48" s="8"/>
      <c r="AW48" s="66"/>
      <c r="AX48" s="63"/>
      <c r="AY48" s="64"/>
      <c r="AZ48" s="64"/>
      <c r="BA48" s="65"/>
      <c r="BB48" s="665"/>
      <c r="BC48" s="67"/>
      <c r="BD48" s="36"/>
      <c r="BE48" s="68"/>
      <c r="BF48" s="69"/>
    </row>
    <row r="49" spans="1:70" ht="27" customHeight="1" x14ac:dyDescent="0.25">
      <c r="A49" s="258"/>
      <c r="B49" s="655"/>
      <c r="C49" s="142" t="str">
        <f>PROPER(TEXT(D49,"JJJJ"))</f>
        <v>Vendredi</v>
      </c>
      <c r="D49" s="143">
        <f>$D47+1</f>
        <v>45646</v>
      </c>
      <c r="E49" s="117"/>
      <c r="F49" s="129"/>
      <c r="G49" s="118"/>
      <c r="H49" s="130"/>
      <c r="I49" s="118"/>
      <c r="J49" s="300" t="str">
        <f>IF(OR(L47="",L49=""),"",IF(L49&gt;L47,"»",IF(L49&lt;L47,"¼","¹º")))</f>
        <v>¼</v>
      </c>
      <c r="K49" s="82"/>
      <c r="L49" s="267">
        <v>3</v>
      </c>
      <c r="M49" s="82"/>
      <c r="N49" s="145">
        <v>0.28749999999999998</v>
      </c>
      <c r="O49" s="82"/>
      <c r="P49" s="300" t="str">
        <f>IF(OR(R47="",R49=""),"",IF(R49&gt;R47,"»",IF(R49&lt;R47,"¼","¹º")))</f>
        <v>¼</v>
      </c>
      <c r="Q49" s="82"/>
      <c r="R49" s="267">
        <v>11.8</v>
      </c>
      <c r="S49" s="82"/>
      <c r="T49" s="145">
        <v>0.50902777777777797</v>
      </c>
      <c r="U49" s="21"/>
      <c r="V49" s="67"/>
      <c r="W49" s="66"/>
      <c r="X49" s="142" t="str">
        <f>$C49</f>
        <v>Vendredi</v>
      </c>
      <c r="Y49" s="143">
        <f>$D49</f>
        <v>45646</v>
      </c>
      <c r="Z49" s="64"/>
      <c r="AA49" s="144">
        <v>20.9</v>
      </c>
      <c r="AB49" s="64"/>
      <c r="AC49" s="145">
        <v>0.67152777777777795</v>
      </c>
      <c r="AD49" s="21"/>
      <c r="AE49" s="67"/>
      <c r="AF49" s="66"/>
      <c r="AG49" s="142" t="str">
        <f>$C49</f>
        <v>Vendredi</v>
      </c>
      <c r="AH49" s="143">
        <f>$D49</f>
        <v>45646</v>
      </c>
      <c r="AI49" s="64"/>
      <c r="AJ49" s="167">
        <v>1.7</v>
      </c>
      <c r="AK49" s="64"/>
      <c r="AL49" s="145">
        <v>9.9999999999999992E-2</v>
      </c>
      <c r="AM49" s="64"/>
      <c r="AN49" s="145">
        <v>0</v>
      </c>
      <c r="AO49" s="64"/>
      <c r="AP49" s="145">
        <v>0</v>
      </c>
      <c r="AQ49" s="64"/>
      <c r="AR49" s="145">
        <v>4.7222222222222221E-2</v>
      </c>
      <c r="AS49" s="64"/>
      <c r="AT49" s="145">
        <v>5.2777777777777778E-2</v>
      </c>
      <c r="AU49" s="665"/>
      <c r="AV49" s="8"/>
      <c r="AW49" s="66"/>
      <c r="AX49" s="142" t="str">
        <f>$C49</f>
        <v>Vendredi</v>
      </c>
      <c r="AY49" s="143">
        <f>$D49</f>
        <v>45646</v>
      </c>
      <c r="AZ49" s="64"/>
      <c r="BA49" s="145">
        <v>0.24236111111111111</v>
      </c>
      <c r="BB49" s="665"/>
      <c r="BC49" s="67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8"/>
      <c r="B50" s="655"/>
      <c r="C50" s="63"/>
      <c r="D50" s="64"/>
      <c r="E50" s="117"/>
      <c r="F50" s="117"/>
      <c r="G50" s="118"/>
      <c r="H50" s="118"/>
      <c r="I50" s="118"/>
      <c r="J50" s="301"/>
      <c r="K50" s="82"/>
      <c r="L50" s="64"/>
      <c r="M50" s="82"/>
      <c r="N50" s="82"/>
      <c r="O50" s="82"/>
      <c r="P50" s="301"/>
      <c r="Q50" s="82"/>
      <c r="R50" s="64"/>
      <c r="S50" s="82"/>
      <c r="T50" s="82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5"/>
      <c r="AV50" s="8"/>
      <c r="AW50" s="66"/>
      <c r="AX50" s="63"/>
      <c r="AY50" s="64"/>
      <c r="AZ50" s="64"/>
      <c r="BA50" s="65"/>
      <c r="BB50" s="665"/>
      <c r="BC50" s="67"/>
      <c r="BD50" s="36"/>
      <c r="BE50" s="80"/>
      <c r="BF50" s="79"/>
    </row>
    <row r="51" spans="1:70" ht="27" customHeight="1" x14ac:dyDescent="0.25">
      <c r="A51" s="258"/>
      <c r="B51" s="655"/>
      <c r="C51" s="142" t="str">
        <f>PROPER(TEXT(D51,"JJJJ"))</f>
        <v>Samedi</v>
      </c>
      <c r="D51" s="143">
        <f>$D49+1</f>
        <v>45647</v>
      </c>
      <c r="E51" s="117"/>
      <c r="F51" s="129"/>
      <c r="G51" s="118"/>
      <c r="H51" s="130"/>
      <c r="I51" s="118"/>
      <c r="J51" s="300" t="str">
        <f>IF(OR(L49="",L51=""),"",IF(L51&gt;L49,"»",IF(L51&lt;L49,"¼","¹º")))</f>
        <v>»</v>
      </c>
      <c r="K51" s="82"/>
      <c r="L51" s="267">
        <v>7.6</v>
      </c>
      <c r="M51" s="82"/>
      <c r="N51" s="145">
        <v>0.28125</v>
      </c>
      <c r="O51" s="82"/>
      <c r="P51" s="300" t="str">
        <f>IF(OR(R49="",R51=""),"",IF(R51&gt;R49,"»",IF(R51&lt;R49,"¼","¹º")))</f>
        <v>¹º</v>
      </c>
      <c r="Q51" s="82"/>
      <c r="R51" s="267">
        <v>11.8</v>
      </c>
      <c r="S51" s="82"/>
      <c r="T51" s="145">
        <v>0.79444444444444495</v>
      </c>
      <c r="U51" s="21"/>
      <c r="V51" s="67"/>
      <c r="W51" s="66"/>
      <c r="X51" s="142" t="str">
        <f>$C51</f>
        <v>Samedi</v>
      </c>
      <c r="Y51" s="143">
        <f>$D51</f>
        <v>45647</v>
      </c>
      <c r="Z51" s="64"/>
      <c r="AA51" s="144">
        <v>25.9</v>
      </c>
      <c r="AB51" s="64"/>
      <c r="AC51" s="145">
        <v>0.1125</v>
      </c>
      <c r="AD51" s="21"/>
      <c r="AE51" s="67"/>
      <c r="AF51" s="66"/>
      <c r="AG51" s="142" t="str">
        <f>$C51</f>
        <v>Samedi</v>
      </c>
      <c r="AH51" s="143">
        <f>$D51</f>
        <v>45647</v>
      </c>
      <c r="AI51" s="64"/>
      <c r="AJ51" s="167">
        <v>10.1</v>
      </c>
      <c r="AK51" s="64"/>
      <c r="AL51" s="145">
        <v>0.2722222222222222</v>
      </c>
      <c r="AM51" s="64"/>
      <c r="AN51" s="145">
        <v>0.19513888888888889</v>
      </c>
      <c r="AO51" s="64"/>
      <c r="AP51" s="145">
        <v>0</v>
      </c>
      <c r="AQ51" s="64"/>
      <c r="AR51" s="145">
        <v>3.888888888888889E-2</v>
      </c>
      <c r="AS51" s="64"/>
      <c r="AT51" s="145">
        <v>3.8194444444444441E-2</v>
      </c>
      <c r="AU51" s="665"/>
      <c r="AV51" s="8"/>
      <c r="AW51" s="66"/>
      <c r="AX51" s="142" t="str">
        <f>$C51</f>
        <v>Samedi</v>
      </c>
      <c r="AY51" s="143">
        <f>$D51</f>
        <v>45647</v>
      </c>
      <c r="AZ51" s="64"/>
      <c r="BA51" s="145">
        <v>0.19583333333333333</v>
      </c>
      <c r="BB51" s="665"/>
      <c r="BC51" s="67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8"/>
      <c r="B52" s="655"/>
      <c r="C52" s="63"/>
      <c r="D52" s="64"/>
      <c r="E52" s="117"/>
      <c r="F52" s="117"/>
      <c r="G52" s="118"/>
      <c r="H52" s="118"/>
      <c r="I52" s="118"/>
      <c r="J52" s="301"/>
      <c r="K52" s="82"/>
      <c r="L52" s="64"/>
      <c r="M52" s="82"/>
      <c r="N52" s="82"/>
      <c r="O52" s="82"/>
      <c r="P52" s="301"/>
      <c r="Q52" s="82"/>
      <c r="R52" s="64"/>
      <c r="S52" s="82"/>
      <c r="T52" s="82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5"/>
      <c r="AV52" s="8"/>
      <c r="AW52" s="66"/>
      <c r="AX52" s="63"/>
      <c r="AY52" s="64"/>
      <c r="AZ52" s="64"/>
      <c r="BA52" s="65"/>
      <c r="BB52" s="665"/>
      <c r="BC52" s="67"/>
      <c r="BD52" s="36"/>
      <c r="BE52" s="68"/>
      <c r="BF52" s="69"/>
    </row>
    <row r="53" spans="1:70" ht="27" customHeight="1" x14ac:dyDescent="0.25">
      <c r="A53" s="258"/>
      <c r="B53" s="655"/>
      <c r="C53" s="142" t="str">
        <f>PROPER(TEXT(D53,"JJJJ"))</f>
        <v>Dimanche</v>
      </c>
      <c r="D53" s="143">
        <f>$D51+1</f>
        <v>45648</v>
      </c>
      <c r="E53" s="117"/>
      <c r="F53" s="129"/>
      <c r="G53" s="118"/>
      <c r="H53" s="130"/>
      <c r="I53" s="118"/>
      <c r="J53" s="300" t="str">
        <f>IF(OR(L51="",L53=""),"",IF(L53&gt;L51,"»",IF(L53&lt;L51,"¼","¹º")))</f>
        <v>»</v>
      </c>
      <c r="K53" s="82"/>
      <c r="L53" s="267">
        <v>7.7</v>
      </c>
      <c r="M53" s="82"/>
      <c r="N53" s="145">
        <v>0.82083333333333297</v>
      </c>
      <c r="O53" s="82"/>
      <c r="P53" s="300" t="str">
        <f>IF(OR(R51="",R53=""),"",IF(R53&gt;R51,"»",IF(R53&lt;R51,"¼","¹º")))</f>
        <v>»</v>
      </c>
      <c r="Q53" s="82"/>
      <c r="R53" s="267">
        <v>12.4</v>
      </c>
      <c r="S53" s="82"/>
      <c r="T53" s="145">
        <v>0.16250000000000001</v>
      </c>
      <c r="U53" s="21"/>
      <c r="V53" s="67"/>
      <c r="W53" s="66"/>
      <c r="X53" s="142" t="str">
        <f>$C53</f>
        <v>Dimanche</v>
      </c>
      <c r="Y53" s="143">
        <f>$D53</f>
        <v>45648</v>
      </c>
      <c r="Z53" s="64"/>
      <c r="AA53" s="144">
        <v>54</v>
      </c>
      <c r="AB53" s="64"/>
      <c r="AC53" s="145">
        <v>0.57013888888888886</v>
      </c>
      <c r="AD53" s="21"/>
      <c r="AE53" s="67"/>
      <c r="AF53" s="66"/>
      <c r="AG53" s="142" t="str">
        <f>$C53</f>
        <v>Dimanche</v>
      </c>
      <c r="AH53" s="143">
        <f>$D53</f>
        <v>45648</v>
      </c>
      <c r="AI53" s="64"/>
      <c r="AJ53" s="167">
        <v>2.9</v>
      </c>
      <c r="AK53" s="64"/>
      <c r="AL53" s="145">
        <v>0.24652777777777779</v>
      </c>
      <c r="AM53" s="64"/>
      <c r="AN53" s="145">
        <v>0.10138888888888888</v>
      </c>
      <c r="AO53" s="64"/>
      <c r="AP53" s="145">
        <v>6.25E-2</v>
      </c>
      <c r="AQ53" s="64"/>
      <c r="AR53" s="145">
        <v>8.2638888888888887E-2</v>
      </c>
      <c r="AS53" s="64"/>
      <c r="AT53" s="145">
        <v>0</v>
      </c>
      <c r="AU53" s="665"/>
      <c r="AV53" s="8"/>
      <c r="AW53" s="66"/>
      <c r="AX53" s="142" t="str">
        <f>$C53</f>
        <v>Dimanche</v>
      </c>
      <c r="AY53" s="143">
        <f>$D53</f>
        <v>45648</v>
      </c>
      <c r="AZ53" s="64"/>
      <c r="BA53" s="145">
        <v>0.13055555555555556</v>
      </c>
      <c r="BB53" s="665"/>
      <c r="BC53" s="67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8"/>
      <c r="B54" s="655"/>
      <c r="C54" s="63"/>
      <c r="D54" s="64"/>
      <c r="E54" s="117"/>
      <c r="F54" s="118"/>
      <c r="G54" s="118"/>
      <c r="H54" s="118"/>
      <c r="I54" s="118"/>
      <c r="J54" s="301"/>
      <c r="K54" s="82"/>
      <c r="L54" s="82"/>
      <c r="M54" s="82"/>
      <c r="N54" s="82"/>
      <c r="O54" s="82"/>
      <c r="P54" s="301"/>
      <c r="Q54" s="82"/>
      <c r="R54" s="82"/>
      <c r="S54" s="82"/>
      <c r="T54" s="82"/>
      <c r="U54" s="21"/>
      <c r="V54" s="22"/>
      <c r="W54" s="66"/>
      <c r="X54" s="63"/>
      <c r="Y54" s="64"/>
      <c r="Z54" s="64"/>
      <c r="AA54" s="64"/>
      <c r="AB54" s="64"/>
      <c r="AC54" s="65"/>
      <c r="AD54" s="21"/>
      <c r="AE54" s="22"/>
      <c r="AF54" s="66"/>
      <c r="AG54" s="63"/>
      <c r="AH54" s="64"/>
      <c r="AI54" s="64"/>
      <c r="AJ54" s="70"/>
      <c r="AK54" s="64"/>
      <c r="AL54" s="65"/>
      <c r="AM54" s="64"/>
      <c r="AN54" s="65"/>
      <c r="AO54" s="64"/>
      <c r="AP54" s="65"/>
      <c r="AQ54" s="64"/>
      <c r="AR54" s="65"/>
      <c r="AS54" s="64"/>
      <c r="AT54" s="65"/>
      <c r="AU54" s="665"/>
      <c r="AV54" s="8"/>
      <c r="AW54" s="66"/>
      <c r="AX54" s="63"/>
      <c r="AY54" s="64"/>
      <c r="AZ54" s="64"/>
      <c r="BA54" s="65"/>
      <c r="BB54" s="665"/>
      <c r="BC54" s="22"/>
      <c r="BD54" s="36"/>
      <c r="BE54" s="685"/>
      <c r="BF54" s="687"/>
    </row>
    <row r="55" spans="1:70" ht="27" customHeight="1" x14ac:dyDescent="0.25">
      <c r="A55" s="258"/>
      <c r="B55" s="655"/>
      <c r="C55" s="142" t="str">
        <f>PROPER(TEXT(D55,"JJJJ"))</f>
        <v>Lundi</v>
      </c>
      <c r="D55" s="143">
        <f>$D53+1</f>
        <v>45649</v>
      </c>
      <c r="E55" s="117"/>
      <c r="F55" s="129"/>
      <c r="G55" s="118"/>
      <c r="H55" s="130"/>
      <c r="I55" s="118"/>
      <c r="J55" s="300" t="str">
        <f>IF(OR(L53="",L55=""),"",IF(L55&gt;L53,"»",IF(L55&lt;L53,"¼","¹º")))</f>
        <v>¼</v>
      </c>
      <c r="K55" s="82"/>
      <c r="L55" s="267">
        <v>6</v>
      </c>
      <c r="M55" s="82"/>
      <c r="N55" s="145">
        <v>3.8888888888888903E-2</v>
      </c>
      <c r="O55" s="82"/>
      <c r="P55" s="300" t="str">
        <f>IF(OR(R53="",R55=""),"",IF(R55&gt;R53,"»",IF(R55&lt;R53,"¼","¹º")))</f>
        <v>¼</v>
      </c>
      <c r="Q55" s="82"/>
      <c r="R55" s="267">
        <v>11.2</v>
      </c>
      <c r="S55" s="82"/>
      <c r="T55" s="145">
        <v>0.60555555555555596</v>
      </c>
      <c r="U55" s="21"/>
      <c r="V55" s="67"/>
      <c r="W55" s="66"/>
      <c r="X55" s="142" t="str">
        <f>$C55</f>
        <v>Lundi</v>
      </c>
      <c r="Y55" s="143">
        <f>$D55</f>
        <v>45649</v>
      </c>
      <c r="Z55" s="64"/>
      <c r="AA55" s="144">
        <v>36</v>
      </c>
      <c r="AB55" s="64"/>
      <c r="AC55" s="145">
        <v>2.3199999999999998</v>
      </c>
      <c r="AD55" s="21"/>
      <c r="AE55" s="67"/>
      <c r="AF55" s="66"/>
      <c r="AG55" s="142" t="str">
        <f>$C55</f>
        <v>Lundi</v>
      </c>
      <c r="AH55" s="143">
        <f>$D55</f>
        <v>45649</v>
      </c>
      <c r="AI55" s="64"/>
      <c r="AJ55" s="167">
        <v>0.2</v>
      </c>
      <c r="AK55" s="64"/>
      <c r="AL55" s="145">
        <v>4.027777777777778E-2</v>
      </c>
      <c r="AM55" s="64"/>
      <c r="AN55" s="145">
        <v>4.027777777777778E-2</v>
      </c>
      <c r="AO55" s="64"/>
      <c r="AP55" s="145">
        <v>0</v>
      </c>
      <c r="AQ55" s="64"/>
      <c r="AR55" s="145">
        <v>0</v>
      </c>
      <c r="AS55" s="64"/>
      <c r="AT55" s="145">
        <v>0</v>
      </c>
      <c r="AU55" s="665"/>
      <c r="AV55" s="8"/>
      <c r="AW55" s="66"/>
      <c r="AX55" s="142" t="str">
        <f>$C55</f>
        <v>Lundi</v>
      </c>
      <c r="AY55" s="143">
        <f>$D55</f>
        <v>45649</v>
      </c>
      <c r="AZ55" s="64"/>
      <c r="BA55" s="145">
        <v>0.22569444444444445</v>
      </c>
      <c r="BB55" s="665"/>
      <c r="BC55" s="67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8"/>
      <c r="B56" s="655"/>
      <c r="C56" s="63"/>
      <c r="D56" s="64"/>
      <c r="E56" s="117"/>
      <c r="F56" s="117"/>
      <c r="G56" s="118"/>
      <c r="H56" s="118"/>
      <c r="I56" s="118"/>
      <c r="J56" s="301"/>
      <c r="K56" s="82"/>
      <c r="L56" s="64"/>
      <c r="M56" s="82"/>
      <c r="N56" s="82"/>
      <c r="O56" s="82"/>
      <c r="P56" s="301"/>
      <c r="Q56" s="82"/>
      <c r="R56" s="64"/>
      <c r="S56" s="82"/>
      <c r="T56" s="82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5"/>
      <c r="AV56" s="8"/>
      <c r="AW56" s="66"/>
      <c r="AX56" s="63"/>
      <c r="AY56" s="64"/>
      <c r="AZ56" s="64"/>
      <c r="BA56" s="65"/>
      <c r="BB56" s="665"/>
      <c r="BC56" s="67"/>
      <c r="BD56" s="36"/>
      <c r="BE56" s="80"/>
      <c r="BF56" s="79"/>
    </row>
    <row r="57" spans="1:70" ht="27" customHeight="1" x14ac:dyDescent="0.25">
      <c r="A57" s="258"/>
      <c r="B57" s="655"/>
      <c r="C57" s="142" t="str">
        <f>PROPER(TEXT(D57,"JJJJ"))</f>
        <v>Mardi</v>
      </c>
      <c r="D57" s="143">
        <f>$D55+1</f>
        <v>45650</v>
      </c>
      <c r="E57" s="117"/>
      <c r="F57" s="129"/>
      <c r="G57" s="118"/>
      <c r="H57" s="130"/>
      <c r="I57" s="118"/>
      <c r="J57" s="300" t="str">
        <f>IF(OR(L55="",L57=""),"",IF(L57&gt;L55,"»",IF(L57&lt;L55,"¼","¹º")))</f>
        <v>»</v>
      </c>
      <c r="K57" s="82"/>
      <c r="L57" s="267">
        <v>10.7</v>
      </c>
      <c r="M57" s="82"/>
      <c r="N57" s="145">
        <v>0.35625000000002799</v>
      </c>
      <c r="O57" s="82"/>
      <c r="P57" s="300" t="str">
        <f>IF(OR(R55="",R57=""),"",IF(R57&gt;R55,"»",IF(R57&lt;R55,"¼","¹º")))</f>
        <v>»</v>
      </c>
      <c r="Q57" s="82"/>
      <c r="R57" s="267">
        <v>12.4</v>
      </c>
      <c r="S57" s="82"/>
      <c r="T57" s="145">
        <v>0.59097222222243695</v>
      </c>
      <c r="U57" s="21"/>
      <c r="V57" s="67"/>
      <c r="W57" s="66"/>
      <c r="X57" s="142" t="str">
        <f>$C57</f>
        <v>Mardi</v>
      </c>
      <c r="Y57" s="143">
        <f>$D57</f>
        <v>45650</v>
      </c>
      <c r="Z57" s="64"/>
      <c r="AA57" s="144">
        <v>20.2</v>
      </c>
      <c r="AB57" s="64"/>
      <c r="AC57" s="145">
        <v>0.499305555555697</v>
      </c>
      <c r="AD57" s="21"/>
      <c r="AE57" s="67"/>
      <c r="AF57" s="66"/>
      <c r="AG57" s="142" t="str">
        <f>$C57</f>
        <v>Mardi</v>
      </c>
      <c r="AH57" s="143">
        <f>$D57</f>
        <v>45650</v>
      </c>
      <c r="AI57" s="64"/>
      <c r="AJ57" s="167">
        <v>2.9</v>
      </c>
      <c r="AK57" s="64"/>
      <c r="AL57" s="145">
        <v>8.2638888888888887E-2</v>
      </c>
      <c r="AM57" s="64"/>
      <c r="AN57" s="145">
        <v>8.2638888888888887E-2</v>
      </c>
      <c r="AO57" s="64"/>
      <c r="AP57" s="145">
        <v>0</v>
      </c>
      <c r="AQ57" s="64"/>
      <c r="AR57" s="145">
        <v>0</v>
      </c>
      <c r="AS57" s="64"/>
      <c r="AT57" s="145">
        <v>0</v>
      </c>
      <c r="AU57" s="665"/>
      <c r="AV57" s="8"/>
      <c r="AW57" s="66"/>
      <c r="AX57" s="142" t="str">
        <f>$C57</f>
        <v>Mardi</v>
      </c>
      <c r="AY57" s="143">
        <f>$D57</f>
        <v>45650</v>
      </c>
      <c r="AZ57" s="64"/>
      <c r="BA57" s="145">
        <v>0.19305555555555556</v>
      </c>
      <c r="BB57" s="665"/>
      <c r="BC57" s="67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8"/>
      <c r="B58" s="655"/>
      <c r="C58" s="63"/>
      <c r="D58" s="64"/>
      <c r="E58" s="117"/>
      <c r="F58" s="117"/>
      <c r="G58" s="118"/>
      <c r="H58" s="118"/>
      <c r="I58" s="118"/>
      <c r="J58" s="301"/>
      <c r="K58" s="82"/>
      <c r="L58" s="64"/>
      <c r="M58" s="82"/>
      <c r="N58" s="82"/>
      <c r="O58" s="82"/>
      <c r="P58" s="301"/>
      <c r="Q58" s="82"/>
      <c r="R58" s="64"/>
      <c r="S58" s="82"/>
      <c r="T58" s="82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5"/>
      <c r="AV58" s="8"/>
      <c r="AW58" s="66"/>
      <c r="AX58" s="63"/>
      <c r="AY58" s="64"/>
      <c r="AZ58" s="64"/>
      <c r="BA58" s="65"/>
      <c r="BB58" s="665"/>
      <c r="BC58" s="67"/>
      <c r="BD58" s="36"/>
      <c r="BE58" s="80"/>
      <c r="BF58" s="79"/>
    </row>
    <row r="59" spans="1:70" ht="27" customHeight="1" x14ac:dyDescent="0.25">
      <c r="A59" s="258"/>
      <c r="B59" s="655"/>
      <c r="C59" s="142" t="str">
        <f>PROPER(TEXT(D59,"JJJJ"))</f>
        <v>Mercredi</v>
      </c>
      <c r="D59" s="143">
        <f>$D57+1</f>
        <v>45651</v>
      </c>
      <c r="E59" s="117"/>
      <c r="F59" s="129"/>
      <c r="G59" s="118"/>
      <c r="H59" s="130"/>
      <c r="I59" s="118"/>
      <c r="J59" s="300" t="str">
        <f>IF(OR(L57="",L59=""),"",IF(L59&gt;L57,"»",IF(L59&lt;L57,"¼","¹º")))</f>
        <v>¼</v>
      </c>
      <c r="K59" s="82"/>
      <c r="L59" s="267">
        <v>8.6</v>
      </c>
      <c r="M59" s="82"/>
      <c r="N59" s="145">
        <v>0.95972222222222203</v>
      </c>
      <c r="O59" s="82"/>
      <c r="P59" s="300" t="str">
        <f>IF(OR(R57="",R59=""),"",IF(R59&gt;R57,"»",IF(R59&lt;R57,"¼","¹º")))</f>
        <v>¼</v>
      </c>
      <c r="Q59" s="82"/>
      <c r="R59" s="267">
        <v>11</v>
      </c>
      <c r="S59" s="82"/>
      <c r="T59" s="145">
        <v>0.51875000000000004</v>
      </c>
      <c r="U59" s="21"/>
      <c r="V59" s="67"/>
      <c r="W59" s="66"/>
      <c r="X59" s="142" t="str">
        <f>$C59</f>
        <v>Mercredi</v>
      </c>
      <c r="Y59" s="143">
        <f>$D59</f>
        <v>45651</v>
      </c>
      <c r="Z59" s="64"/>
      <c r="AA59" s="144">
        <v>22.3</v>
      </c>
      <c r="AB59" s="64"/>
      <c r="AC59" s="145">
        <v>0.89097222222222205</v>
      </c>
      <c r="AD59" s="21"/>
      <c r="AE59" s="67"/>
      <c r="AF59" s="66"/>
      <c r="AG59" s="142" t="str">
        <f>$C59</f>
        <v>Mercredi</v>
      </c>
      <c r="AH59" s="143">
        <f>$D59</f>
        <v>45651</v>
      </c>
      <c r="AI59" s="64"/>
      <c r="AJ59" s="167">
        <v>0</v>
      </c>
      <c r="AK59" s="64"/>
      <c r="AL59" s="145">
        <v>0</v>
      </c>
      <c r="AM59" s="64"/>
      <c r="AN59" s="145">
        <v>0</v>
      </c>
      <c r="AO59" s="64"/>
      <c r="AP59" s="145">
        <v>0</v>
      </c>
      <c r="AQ59" s="64"/>
      <c r="AR59" s="145">
        <v>0</v>
      </c>
      <c r="AS59" s="64"/>
      <c r="AT59" s="145">
        <v>0</v>
      </c>
      <c r="AU59" s="665"/>
      <c r="AV59" s="8"/>
      <c r="AW59" s="66"/>
      <c r="AX59" s="142" t="str">
        <f>$C59</f>
        <v>Mercredi</v>
      </c>
      <c r="AY59" s="143">
        <f>$D59</f>
        <v>45651</v>
      </c>
      <c r="AZ59" s="64"/>
      <c r="BA59" s="145">
        <v>4.2361111111111106E-2</v>
      </c>
      <c r="BB59" s="665"/>
      <c r="BC59" s="67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8"/>
      <c r="B60" s="655"/>
      <c r="C60" s="63"/>
      <c r="D60" s="64"/>
      <c r="E60" s="117"/>
      <c r="F60" s="117"/>
      <c r="G60" s="118"/>
      <c r="H60" s="118"/>
      <c r="I60" s="118"/>
      <c r="J60" s="301"/>
      <c r="K60" s="82"/>
      <c r="L60" s="64"/>
      <c r="M60" s="82"/>
      <c r="N60" s="82"/>
      <c r="O60" s="82"/>
      <c r="P60" s="301"/>
      <c r="Q60" s="82"/>
      <c r="R60" s="64"/>
      <c r="S60" s="82"/>
      <c r="T60" s="82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5"/>
      <c r="AV60" s="8"/>
      <c r="AW60" s="66"/>
      <c r="AX60" s="63"/>
      <c r="AY60" s="64"/>
      <c r="AZ60" s="64"/>
      <c r="BA60" s="65"/>
      <c r="BB60" s="665"/>
      <c r="BC60" s="67"/>
      <c r="BD60" s="36"/>
      <c r="BE60" s="80"/>
      <c r="BF60" s="79"/>
    </row>
    <row r="61" spans="1:70" ht="27" customHeight="1" x14ac:dyDescent="0.25">
      <c r="A61" s="258"/>
      <c r="B61" s="655"/>
      <c r="C61" s="142" t="str">
        <f>PROPER(TEXT(D61,"JJJJ"))</f>
        <v>Jeudi</v>
      </c>
      <c r="D61" s="143">
        <f>$D59+1</f>
        <v>45652</v>
      </c>
      <c r="E61" s="117"/>
      <c r="F61" s="129"/>
      <c r="G61" s="118"/>
      <c r="H61" s="130"/>
      <c r="I61" s="118"/>
      <c r="J61" s="300" t="str">
        <f>IF(OR(L59="",L61=""),"",IF(L61&gt;L59,"»",IF(L61&lt;L59,"¼","¹º")))</f>
        <v>¼</v>
      </c>
      <c r="K61" s="82"/>
      <c r="L61" s="267">
        <v>2.4</v>
      </c>
      <c r="M61" s="82"/>
      <c r="N61" s="145">
        <v>0.99652777777777801</v>
      </c>
      <c r="O61" s="82"/>
      <c r="P61" s="300" t="str">
        <f>IF(OR(R59="",R61=""),"",IF(R61&gt;R59,"»",IF(R61&lt;R59,"¼","¹º")))</f>
        <v>¼</v>
      </c>
      <c r="Q61" s="82"/>
      <c r="R61" s="267">
        <v>9.6</v>
      </c>
      <c r="S61" s="82"/>
      <c r="T61" s="145">
        <v>0.593055555555556</v>
      </c>
      <c r="U61" s="21"/>
      <c r="V61" s="67"/>
      <c r="W61" s="66"/>
      <c r="X61" s="142" t="str">
        <f>$C61</f>
        <v>Jeudi</v>
      </c>
      <c r="Y61" s="143">
        <f>$D61</f>
        <v>45652</v>
      </c>
      <c r="Z61" s="64"/>
      <c r="AA61" s="144">
        <v>23.8</v>
      </c>
      <c r="AB61" s="64"/>
      <c r="AC61" s="145">
        <v>0.422222222222222</v>
      </c>
      <c r="AD61" s="21"/>
      <c r="AE61" s="67"/>
      <c r="AF61" s="66"/>
      <c r="AG61" s="142" t="str">
        <f>$C61</f>
        <v>Jeudi</v>
      </c>
      <c r="AH61" s="143">
        <f>$D61</f>
        <v>45652</v>
      </c>
      <c r="AI61" s="64"/>
      <c r="AJ61" s="167">
        <v>0</v>
      </c>
      <c r="AK61" s="64"/>
      <c r="AL61" s="145">
        <v>0</v>
      </c>
      <c r="AM61" s="64"/>
      <c r="AN61" s="145">
        <v>0</v>
      </c>
      <c r="AO61" s="64"/>
      <c r="AP61" s="145">
        <v>0</v>
      </c>
      <c r="AQ61" s="64"/>
      <c r="AR61" s="145">
        <v>0</v>
      </c>
      <c r="AS61" s="64"/>
      <c r="AT61" s="145">
        <v>0</v>
      </c>
      <c r="AU61" s="665"/>
      <c r="AV61" s="8"/>
      <c r="AW61" s="66"/>
      <c r="AX61" s="142" t="str">
        <f>$C61</f>
        <v>Jeudi</v>
      </c>
      <c r="AY61" s="143">
        <f>$D61</f>
        <v>45652</v>
      </c>
      <c r="AZ61" s="64"/>
      <c r="BA61" s="145">
        <v>0.19305555555555556</v>
      </c>
      <c r="BB61" s="665"/>
      <c r="BC61" s="67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5"/>
    </row>
    <row r="62" spans="1:70" ht="5.25" customHeight="1" x14ac:dyDescent="0.35">
      <c r="A62" s="258"/>
      <c r="B62" s="655"/>
      <c r="C62" s="63"/>
      <c r="D62" s="64"/>
      <c r="E62" s="117"/>
      <c r="F62" s="117"/>
      <c r="G62" s="118"/>
      <c r="H62" s="118"/>
      <c r="I62" s="118"/>
      <c r="J62" s="301"/>
      <c r="K62" s="82"/>
      <c r="L62" s="64"/>
      <c r="M62" s="82"/>
      <c r="N62" s="82"/>
      <c r="O62" s="82"/>
      <c r="P62" s="301"/>
      <c r="Q62" s="82"/>
      <c r="R62" s="64"/>
      <c r="S62" s="82"/>
      <c r="T62" s="82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5"/>
      <c r="AV62" s="8"/>
      <c r="AW62" s="66"/>
      <c r="AX62" s="63"/>
      <c r="AY62" s="64"/>
      <c r="AZ62" s="64"/>
      <c r="BA62" s="65"/>
      <c r="BB62" s="665"/>
      <c r="BC62" s="67"/>
      <c r="BD62" s="36"/>
      <c r="BE62" s="80"/>
      <c r="BF62" s="79"/>
      <c r="BH62"/>
      <c r="BI62"/>
      <c r="BJ62"/>
      <c r="BK62"/>
      <c r="BR62" s="55"/>
    </row>
    <row r="63" spans="1:70" ht="27" customHeight="1" x14ac:dyDescent="0.25">
      <c r="A63" s="258"/>
      <c r="B63" s="655"/>
      <c r="C63" s="142" t="str">
        <f>PROPER(TEXT(D63,"JJJJ"))</f>
        <v>Vendredi</v>
      </c>
      <c r="D63" s="143">
        <f>$D61+1</f>
        <v>45653</v>
      </c>
      <c r="E63" s="117"/>
      <c r="F63" s="129"/>
      <c r="G63" s="118"/>
      <c r="H63" s="130"/>
      <c r="I63" s="118"/>
      <c r="J63" s="300" t="str">
        <f>IF(OR(L61="",L63=""),"",IF(L63&gt;L61,"»",IF(L63&lt;L61,"¼","¹º")))</f>
        <v/>
      </c>
      <c r="K63" s="82"/>
      <c r="L63" s="267"/>
      <c r="M63" s="82"/>
      <c r="N63" s="145"/>
      <c r="O63" s="82"/>
      <c r="P63" s="300" t="str">
        <f>IF(OR(R61="",R63=""),"",IF(R63&gt;R61,"»",IF(R63&lt;R61,"¼","¹º")))</f>
        <v/>
      </c>
      <c r="Q63" s="82"/>
      <c r="R63" s="267"/>
      <c r="S63" s="82"/>
      <c r="T63" s="145"/>
      <c r="U63" s="21"/>
      <c r="V63" s="67"/>
      <c r="W63" s="66"/>
      <c r="X63" s="142" t="str">
        <f>$C63</f>
        <v>Vendredi</v>
      </c>
      <c r="Y63" s="143">
        <f>$D63</f>
        <v>45653</v>
      </c>
      <c r="Z63" s="64"/>
      <c r="AA63" s="144"/>
      <c r="AB63" s="64"/>
      <c r="AC63" s="145"/>
      <c r="AD63" s="21"/>
      <c r="AE63" s="67"/>
      <c r="AF63" s="66"/>
      <c r="AG63" s="142" t="str">
        <f>$C63</f>
        <v>Vendredi</v>
      </c>
      <c r="AH63" s="143">
        <f>$D63</f>
        <v>45653</v>
      </c>
      <c r="AI63" s="64"/>
      <c r="AJ63" s="167"/>
      <c r="AK63" s="64"/>
      <c r="AL63" s="145"/>
      <c r="AM63" s="64"/>
      <c r="AN63" s="145"/>
      <c r="AO63" s="64"/>
      <c r="AP63" s="145"/>
      <c r="AQ63" s="64"/>
      <c r="AR63" s="145"/>
      <c r="AS63" s="64"/>
      <c r="AT63" s="145"/>
      <c r="AU63" s="665"/>
      <c r="AV63" s="8"/>
      <c r="AW63" s="66"/>
      <c r="AX63" s="142" t="str">
        <f>$C63</f>
        <v>Vendredi</v>
      </c>
      <c r="AY63" s="143">
        <f>$D63</f>
        <v>45653</v>
      </c>
      <c r="AZ63" s="64"/>
      <c r="BA63" s="145"/>
      <c r="BB63" s="665"/>
      <c r="BC63" s="67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5"/>
    </row>
    <row r="64" spans="1:70" ht="5.25" customHeight="1" x14ac:dyDescent="0.35">
      <c r="A64" s="258"/>
      <c r="B64" s="655"/>
      <c r="C64" s="63"/>
      <c r="D64" s="64"/>
      <c r="E64" s="117"/>
      <c r="F64" s="117"/>
      <c r="G64" s="118"/>
      <c r="H64" s="118"/>
      <c r="I64" s="118"/>
      <c r="J64" s="301"/>
      <c r="K64" s="82"/>
      <c r="L64" s="64"/>
      <c r="M64" s="82"/>
      <c r="N64" s="82"/>
      <c r="O64" s="82"/>
      <c r="P64" s="301"/>
      <c r="Q64" s="82"/>
      <c r="R64" s="64"/>
      <c r="S64" s="82"/>
      <c r="T64" s="82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5"/>
      <c r="AV64" s="8"/>
      <c r="AW64" s="66"/>
      <c r="AX64" s="63"/>
      <c r="AY64" s="64"/>
      <c r="AZ64" s="64"/>
      <c r="BA64" s="65"/>
      <c r="BB64" s="665"/>
      <c r="BC64" s="67"/>
      <c r="BD64" s="36"/>
      <c r="BE64" s="68"/>
      <c r="BF64" s="69"/>
      <c r="BH64"/>
      <c r="BI64"/>
      <c r="BJ64"/>
      <c r="BK64"/>
      <c r="BR64" s="55"/>
    </row>
    <row r="65" spans="1:70" ht="27" customHeight="1" x14ac:dyDescent="0.25">
      <c r="A65" s="258"/>
      <c r="B65" s="655"/>
      <c r="C65" s="142" t="str">
        <f>PROPER(TEXT(D65,"JJJJ"))</f>
        <v>Samedi</v>
      </c>
      <c r="D65" s="143">
        <f>$D63+1</f>
        <v>45654</v>
      </c>
      <c r="E65" s="117"/>
      <c r="F65" s="129"/>
      <c r="G65" s="118"/>
      <c r="H65" s="130"/>
      <c r="I65" s="118"/>
      <c r="J65" s="300" t="str">
        <f>IF(OR(L59="",L65=""),"",IF(L65&gt;L59,"»",IF(L65&lt;L59,"¼","¹º")))</f>
        <v/>
      </c>
      <c r="K65" s="82"/>
      <c r="L65" s="267"/>
      <c r="M65" s="82"/>
      <c r="N65" s="145"/>
      <c r="O65" s="82"/>
      <c r="P65" s="300" t="str">
        <f>IF(OR(R59="",R65=""),"",IF(R65&gt;R59,"»",IF(R65&lt;R59,"¼","¹º")))</f>
        <v/>
      </c>
      <c r="Q65" s="82"/>
      <c r="R65" s="267"/>
      <c r="S65" s="82"/>
      <c r="T65" s="145"/>
      <c r="U65" s="21"/>
      <c r="V65" s="67"/>
      <c r="W65" s="66"/>
      <c r="X65" s="142" t="str">
        <f>$C65</f>
        <v>Samedi</v>
      </c>
      <c r="Y65" s="143">
        <f>$D65</f>
        <v>45654</v>
      </c>
      <c r="Z65" s="64"/>
      <c r="AA65" s="144"/>
      <c r="AB65" s="64"/>
      <c r="AC65" s="145"/>
      <c r="AD65" s="21"/>
      <c r="AE65" s="67"/>
      <c r="AF65" s="66"/>
      <c r="AG65" s="142" t="str">
        <f>$C65</f>
        <v>Samedi</v>
      </c>
      <c r="AH65" s="143">
        <f>$D65</f>
        <v>45654</v>
      </c>
      <c r="AI65" s="64"/>
      <c r="AJ65" s="167"/>
      <c r="AK65" s="64"/>
      <c r="AL65" s="145"/>
      <c r="AM65" s="64"/>
      <c r="AN65" s="145"/>
      <c r="AO65" s="64"/>
      <c r="AP65" s="145"/>
      <c r="AQ65" s="64"/>
      <c r="AR65" s="145"/>
      <c r="AS65" s="64"/>
      <c r="AT65" s="145"/>
      <c r="AU65" s="665"/>
      <c r="AV65" s="8"/>
      <c r="AW65" s="66"/>
      <c r="AX65" s="142" t="str">
        <f>$C65</f>
        <v>Samedi</v>
      </c>
      <c r="AY65" s="143">
        <f>$D65</f>
        <v>45654</v>
      </c>
      <c r="AZ65" s="64"/>
      <c r="BA65" s="145"/>
      <c r="BB65" s="665"/>
      <c r="BC65" s="67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5"/>
    </row>
    <row r="66" spans="1:70" ht="5.25" customHeight="1" x14ac:dyDescent="0.35">
      <c r="A66" s="258"/>
      <c r="B66" s="655"/>
      <c r="C66" s="63"/>
      <c r="D66" s="64"/>
      <c r="E66" s="117"/>
      <c r="F66" s="117"/>
      <c r="G66" s="118"/>
      <c r="H66" s="118"/>
      <c r="I66" s="118"/>
      <c r="J66" s="301"/>
      <c r="K66" s="82"/>
      <c r="L66" s="64"/>
      <c r="M66" s="82"/>
      <c r="N66" s="82"/>
      <c r="O66" s="82"/>
      <c r="P66" s="301"/>
      <c r="Q66" s="82"/>
      <c r="R66" s="64"/>
      <c r="S66" s="82"/>
      <c r="T66" s="82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5"/>
      <c r="AV66" s="8"/>
      <c r="AW66" s="66"/>
      <c r="AX66" s="63"/>
      <c r="AY66" s="64"/>
      <c r="AZ66" s="64"/>
      <c r="BA66" s="65"/>
      <c r="BB66" s="665"/>
      <c r="BC66" s="67"/>
      <c r="BD66" s="36"/>
      <c r="BE66" s="68"/>
      <c r="BF66" s="69"/>
      <c r="BH66"/>
      <c r="BI66"/>
      <c r="BJ66"/>
      <c r="BK66"/>
      <c r="BR66" s="55"/>
    </row>
    <row r="67" spans="1:70" ht="27" customHeight="1" x14ac:dyDescent="0.25">
      <c r="A67" s="258"/>
      <c r="B67" s="655"/>
      <c r="C67" s="142" t="str">
        <f>PROPER(TEXT(D67,"JJJJ"))</f>
        <v>Dimanche</v>
      </c>
      <c r="D67" s="143">
        <f>$D65+1</f>
        <v>45655</v>
      </c>
      <c r="E67" s="117"/>
      <c r="F67" s="129"/>
      <c r="G67" s="118"/>
      <c r="H67" s="130"/>
      <c r="I67" s="118"/>
      <c r="J67" s="300" t="str">
        <f>IF(OR(L61="",L67=""),"",IF(L67&gt;L61,"»",IF(L67&lt;L61,"¼","¹º")))</f>
        <v/>
      </c>
      <c r="K67" s="82"/>
      <c r="L67" s="267"/>
      <c r="M67" s="82"/>
      <c r="N67" s="145"/>
      <c r="O67" s="82"/>
      <c r="P67" s="300" t="str">
        <f>IF(OR(R61="",R67=""),"",IF(R67&gt;R61,"»",IF(R67&lt;R61,"¼","¹º")))</f>
        <v/>
      </c>
      <c r="Q67" s="82"/>
      <c r="R67" s="267"/>
      <c r="S67" s="82"/>
      <c r="T67" s="145"/>
      <c r="U67" s="21"/>
      <c r="V67" s="67"/>
      <c r="W67" s="66"/>
      <c r="X67" s="142" t="str">
        <f>$C67</f>
        <v>Dimanche</v>
      </c>
      <c r="Y67" s="143">
        <f>$D67</f>
        <v>45655</v>
      </c>
      <c r="Z67" s="64"/>
      <c r="AA67" s="144"/>
      <c r="AB67" s="64"/>
      <c r="AC67" s="145"/>
      <c r="AD67" s="21"/>
      <c r="AE67" s="67"/>
      <c r="AF67" s="66"/>
      <c r="AG67" s="142" t="str">
        <f>$C67</f>
        <v>Dimanche</v>
      </c>
      <c r="AH67" s="143">
        <f>$D67</f>
        <v>45655</v>
      </c>
      <c r="AI67" s="64"/>
      <c r="AJ67" s="167"/>
      <c r="AK67" s="64"/>
      <c r="AL67" s="145"/>
      <c r="AM67" s="64"/>
      <c r="AN67" s="145"/>
      <c r="AO67" s="64"/>
      <c r="AP67" s="145"/>
      <c r="AQ67" s="64"/>
      <c r="AR67" s="145"/>
      <c r="AS67" s="64"/>
      <c r="AT67" s="145"/>
      <c r="AU67" s="665"/>
      <c r="AV67" s="8"/>
      <c r="AW67" s="66"/>
      <c r="AX67" s="142" t="str">
        <f>$C67</f>
        <v>Dimanche</v>
      </c>
      <c r="AY67" s="143">
        <f>$D67</f>
        <v>45655</v>
      </c>
      <c r="AZ67" s="64"/>
      <c r="BA67" s="145"/>
      <c r="BB67" s="665"/>
      <c r="BC67" s="67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5"/>
    </row>
    <row r="68" spans="1:70" ht="22.5" customHeight="1" x14ac:dyDescent="0.35">
      <c r="A68" s="258"/>
      <c r="B68" s="655"/>
      <c r="C68" s="63"/>
      <c r="D68" s="64"/>
      <c r="E68" s="117"/>
      <c r="F68" s="118"/>
      <c r="G68" s="118"/>
      <c r="H68" s="118"/>
      <c r="I68" s="118"/>
      <c r="J68" s="301"/>
      <c r="K68" s="82"/>
      <c r="L68" s="82"/>
      <c r="M68" s="82"/>
      <c r="N68" s="82"/>
      <c r="O68" s="82"/>
      <c r="P68" s="301"/>
      <c r="Q68" s="82"/>
      <c r="R68" s="82"/>
      <c r="S68" s="82"/>
      <c r="T68" s="82"/>
      <c r="U68" s="21"/>
      <c r="V68" s="22"/>
      <c r="W68" s="66"/>
      <c r="X68" s="63"/>
      <c r="Y68" s="64"/>
      <c r="Z68" s="64"/>
      <c r="AA68" s="64"/>
      <c r="AB68" s="64"/>
      <c r="AC68" s="65"/>
      <c r="AD68" s="21"/>
      <c r="AE68" s="22"/>
      <c r="AF68" s="66"/>
      <c r="AG68" s="63"/>
      <c r="AH68" s="64"/>
      <c r="AI68" s="64"/>
      <c r="AJ68" s="70"/>
      <c r="AK68" s="64"/>
      <c r="AL68" s="65"/>
      <c r="AM68" s="64"/>
      <c r="AN68" s="65"/>
      <c r="AO68" s="64"/>
      <c r="AP68" s="65"/>
      <c r="AQ68" s="64"/>
      <c r="AR68" s="65"/>
      <c r="AS68" s="64"/>
      <c r="AT68" s="65"/>
      <c r="AU68" s="665"/>
      <c r="AV68" s="8"/>
      <c r="AW68" s="66"/>
      <c r="AX68" s="63"/>
      <c r="AY68" s="64"/>
      <c r="AZ68" s="64"/>
      <c r="BA68" s="65"/>
      <c r="BB68" s="665"/>
      <c r="BC68" s="22"/>
      <c r="BD68" s="36"/>
      <c r="BE68" s="685"/>
      <c r="BF68" s="687"/>
    </row>
    <row r="69" spans="1:70" ht="27" customHeight="1" x14ac:dyDescent="0.25">
      <c r="A69" s="258"/>
      <c r="B69" s="655"/>
      <c r="C69" s="142" t="str">
        <f>PROPER(TEXT(D69,"JJJJ"))</f>
        <v>Lundi</v>
      </c>
      <c r="D69" s="143">
        <f>$D67+1</f>
        <v>45656</v>
      </c>
      <c r="E69" s="117"/>
      <c r="F69" s="129"/>
      <c r="G69" s="118"/>
      <c r="H69" s="130"/>
      <c r="I69" s="118"/>
      <c r="J69" s="300" t="str">
        <f>IF(OR(L67="",L69=""),"",IF(L69&gt;L67,"»",IF(L69&lt;L67,"¼","¹º")))</f>
        <v/>
      </c>
      <c r="K69" s="82"/>
      <c r="L69" s="267"/>
      <c r="M69" s="82"/>
      <c r="N69" s="145"/>
      <c r="O69" s="82"/>
      <c r="P69" s="300" t="str">
        <f>IF(OR(R67="",R69=""),"",IF(R69&gt;R67,"»",IF(R69&lt;R67,"¼","¹º")))</f>
        <v/>
      </c>
      <c r="Q69" s="82"/>
      <c r="R69" s="267"/>
      <c r="S69" s="82"/>
      <c r="T69" s="145"/>
      <c r="U69" s="21"/>
      <c r="V69" s="67"/>
      <c r="W69" s="66"/>
      <c r="X69" s="142" t="str">
        <f>$C69</f>
        <v>Lundi</v>
      </c>
      <c r="Y69" s="143">
        <f>$D69</f>
        <v>45656</v>
      </c>
      <c r="Z69" s="64"/>
      <c r="AA69" s="144"/>
      <c r="AB69" s="64"/>
      <c r="AC69" s="145"/>
      <c r="AD69" s="21"/>
      <c r="AE69" s="67"/>
      <c r="AF69" s="66"/>
      <c r="AG69" s="142" t="str">
        <f>$C69</f>
        <v>Lundi</v>
      </c>
      <c r="AH69" s="143">
        <f>$D69</f>
        <v>45656</v>
      </c>
      <c r="AI69" s="64"/>
      <c r="AJ69" s="167"/>
      <c r="AK69" s="64"/>
      <c r="AL69" s="145"/>
      <c r="AM69" s="64"/>
      <c r="AN69" s="145"/>
      <c r="AO69" s="64"/>
      <c r="AP69" s="145"/>
      <c r="AQ69" s="64"/>
      <c r="AR69" s="145"/>
      <c r="AS69" s="64"/>
      <c r="AT69" s="145"/>
      <c r="AU69" s="665"/>
      <c r="AV69" s="8"/>
      <c r="AW69" s="66"/>
      <c r="AX69" s="142" t="str">
        <f>$C69</f>
        <v>Lundi</v>
      </c>
      <c r="AY69" s="143">
        <f>$D69</f>
        <v>45656</v>
      </c>
      <c r="AZ69" s="64"/>
      <c r="BA69" s="145"/>
      <c r="BB69" s="665"/>
      <c r="BC69" s="67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8"/>
      <c r="B70" s="655"/>
      <c r="C70" s="63"/>
      <c r="D70" s="64"/>
      <c r="E70" s="117"/>
      <c r="F70" s="117"/>
      <c r="G70" s="118"/>
      <c r="H70" s="118"/>
      <c r="I70" s="118"/>
      <c r="J70" s="301"/>
      <c r="K70" s="82"/>
      <c r="L70" s="64"/>
      <c r="M70" s="82"/>
      <c r="N70" s="82"/>
      <c r="O70" s="82"/>
      <c r="P70" s="301"/>
      <c r="Q70" s="82"/>
      <c r="R70" s="64"/>
      <c r="S70" s="82"/>
      <c r="T70" s="82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5"/>
      <c r="AV70" s="8"/>
      <c r="AW70" s="66"/>
      <c r="AX70" s="63"/>
      <c r="AY70" s="64"/>
      <c r="AZ70" s="64"/>
      <c r="BA70" s="65"/>
      <c r="BB70" s="665"/>
      <c r="BC70" s="67"/>
      <c r="BD70" s="36"/>
      <c r="BE70" s="80"/>
      <c r="BF70" s="79"/>
    </row>
    <row r="71" spans="1:70" ht="27" customHeight="1" thickBot="1" x14ac:dyDescent="0.3">
      <c r="A71" s="258"/>
      <c r="B71" s="655"/>
      <c r="C71" s="142" t="str">
        <f>PROPER(TEXT(D71,"JJJJ"))</f>
        <v>Mardi</v>
      </c>
      <c r="D71" s="143">
        <f>$D69+1</f>
        <v>45657</v>
      </c>
      <c r="E71" s="117"/>
      <c r="F71" s="129"/>
      <c r="G71" s="118"/>
      <c r="H71" s="130"/>
      <c r="I71" s="118"/>
      <c r="J71" s="300" t="str">
        <f>IF(OR(L69="",L71=""),"",IF(L71&gt;L69,"»",IF(L71&lt;L69,"¼","¹º")))</f>
        <v/>
      </c>
      <c r="K71" s="82"/>
      <c r="L71" s="267"/>
      <c r="M71" s="82"/>
      <c r="N71" s="145"/>
      <c r="O71" s="82"/>
      <c r="P71" s="300" t="str">
        <f>IF(OR(R69="",R71=""),"",IF(R71&gt;R69,"»",IF(R71&lt;R69,"¼","¹º")))</f>
        <v/>
      </c>
      <c r="Q71" s="82"/>
      <c r="R71" s="267"/>
      <c r="S71" s="82"/>
      <c r="T71" s="145"/>
      <c r="U71" s="21"/>
      <c r="V71" s="67"/>
      <c r="W71" s="66"/>
      <c r="X71" s="142" t="str">
        <f>$C71</f>
        <v>Mardi</v>
      </c>
      <c r="Y71" s="143">
        <f>$D71</f>
        <v>45657</v>
      </c>
      <c r="Z71" s="64"/>
      <c r="AA71" s="144"/>
      <c r="AB71" s="64"/>
      <c r="AC71" s="145"/>
      <c r="AD71" s="21"/>
      <c r="AE71" s="67"/>
      <c r="AF71" s="66"/>
      <c r="AG71" s="142" t="str">
        <f>$C71</f>
        <v>Mardi</v>
      </c>
      <c r="AH71" s="143">
        <f>$D71</f>
        <v>45657</v>
      </c>
      <c r="AI71" s="64"/>
      <c r="AJ71" s="167"/>
      <c r="AK71" s="64"/>
      <c r="AL71" s="145"/>
      <c r="AM71" s="64"/>
      <c r="AN71" s="145"/>
      <c r="AO71" s="64"/>
      <c r="AP71" s="145"/>
      <c r="AQ71" s="64"/>
      <c r="AR71" s="145"/>
      <c r="AS71" s="64"/>
      <c r="AT71" s="145"/>
      <c r="AU71" s="665"/>
      <c r="AV71" s="8"/>
      <c r="AW71" s="66"/>
      <c r="AX71" s="142" t="str">
        <f>$C71</f>
        <v>Mardi</v>
      </c>
      <c r="AY71" s="143">
        <f>$D71</f>
        <v>45657</v>
      </c>
      <c r="AZ71" s="64"/>
      <c r="BA71" s="145"/>
      <c r="BB71" s="665"/>
      <c r="BC71" s="67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8"/>
      <c r="B72" s="655"/>
      <c r="C72" s="116"/>
      <c r="D72" s="117"/>
      <c r="E72" s="117"/>
      <c r="F72" s="119"/>
      <c r="G72" s="117"/>
      <c r="H72" s="120"/>
      <c r="I72" s="117"/>
      <c r="J72" s="301"/>
      <c r="K72" s="64"/>
      <c r="L72" s="119"/>
      <c r="M72" s="117"/>
      <c r="N72" s="120"/>
      <c r="O72" s="117"/>
      <c r="P72" s="301"/>
      <c r="Q72" s="117"/>
      <c r="R72" s="119"/>
      <c r="S72" s="117"/>
      <c r="T72" s="120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5"/>
      <c r="AV72" s="8"/>
      <c r="AW72" s="66"/>
      <c r="AX72" s="63"/>
      <c r="AY72" s="64"/>
      <c r="AZ72" s="64"/>
      <c r="BA72" s="65"/>
      <c r="BB72" s="665"/>
      <c r="BC72" s="22"/>
      <c r="BD72" s="36"/>
      <c r="BE72" s="81"/>
      <c r="BF72" s="81"/>
      <c r="BH72"/>
      <c r="BI72"/>
      <c r="BJ72"/>
      <c r="BK72"/>
    </row>
    <row r="73" spans="1:70" ht="12.75" customHeight="1" x14ac:dyDescent="0.25">
      <c r="A73" s="258"/>
      <c r="B73" s="258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1"/>
      <c r="D74" s="121"/>
      <c r="E74" s="121"/>
      <c r="F74" s="121"/>
      <c r="G74" s="121"/>
      <c r="H74" s="121"/>
      <c r="I74" s="121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1"/>
      <c r="D75" s="121"/>
      <c r="E75" s="121"/>
      <c r="F75" s="121"/>
      <c r="G75" s="121"/>
      <c r="H75" s="121"/>
      <c r="I75" s="121"/>
      <c r="J75"/>
      <c r="P75"/>
      <c r="AJ75" s="256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0"/>
      <c r="O78"/>
      <c r="P78" s="351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7">
        <f>SUM(BO82:BO101)/1.5</f>
        <v>722.33333333333337</v>
      </c>
      <c r="BP78" s="452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6">
        <f>SUM(BO83:BO102)</f>
        <v>1083.5</v>
      </c>
      <c r="BP79" s="454">
        <f>SUM(BP83:BP102)</f>
        <v>31.400694444444447</v>
      </c>
      <c r="BQ79"/>
      <c r="BR79" s="177">
        <f>SUM(BR83:BR102)</f>
        <v>5.4624999999999995</v>
      </c>
    </row>
    <row r="80" spans="1:70" s="5" customFormat="1" x14ac:dyDescent="0.25">
      <c r="C80" s="121"/>
      <c r="D80" s="121"/>
      <c r="E80" s="121"/>
      <c r="F80"/>
      <c r="G80"/>
      <c r="H80"/>
      <c r="I80"/>
      <c r="J80" s="302"/>
      <c r="K80"/>
      <c r="L80"/>
      <c r="M80"/>
      <c r="N80" s="320"/>
      <c r="O80"/>
      <c r="P80" s="302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1"/>
      <c r="D81" s="121"/>
      <c r="E81" s="121"/>
      <c r="F81">
        <v>16.399999999999999</v>
      </c>
      <c r="G81"/>
      <c r="H81">
        <v>0.59652777777777799</v>
      </c>
      <c r="I81"/>
      <c r="J81" s="302"/>
      <c r="K81"/>
      <c r="L81"/>
      <c r="M81"/>
      <c r="N81"/>
      <c r="O81"/>
      <c r="P81" s="302"/>
      <c r="Q81"/>
      <c r="R81"/>
      <c r="S81"/>
      <c r="T81"/>
      <c r="U81"/>
      <c r="V81"/>
      <c r="BE81"/>
      <c r="BF81"/>
      <c r="BG81"/>
      <c r="BH81" s="171" t="s">
        <v>58</v>
      </c>
      <c r="BI81" s="172">
        <f>MIN(BI83:BI94)</f>
        <v>-4.5999999999999996</v>
      </c>
      <c r="BJ81" s="173" t="s">
        <v>59</v>
      </c>
      <c r="BK81" s="174">
        <f>MAX(BK83:BK102)</f>
        <v>37.5</v>
      </c>
      <c r="BL81" s="173" t="s">
        <v>4</v>
      </c>
      <c r="BM81" s="444">
        <f>MAX(BM83:BM102)</f>
        <v>95.4</v>
      </c>
      <c r="BN81" s="175" t="s">
        <v>5</v>
      </c>
      <c r="BO81" s="176">
        <f>MAX(BO83:BO105)</f>
        <v>163.6</v>
      </c>
      <c r="BP81" s="453"/>
      <c r="BQ81" s="173" t="s">
        <v>6</v>
      </c>
      <c r="BR81" s="177">
        <f>MAX(BR83:BR105)</f>
        <v>0.58958333333333335</v>
      </c>
    </row>
    <row r="83" spans="3:70" s="5" customFormat="1" x14ac:dyDescent="0.25">
      <c r="C83" s="121"/>
      <c r="D83" s="121"/>
      <c r="E83" s="121"/>
      <c r="F83">
        <v>17.100000000000001</v>
      </c>
      <c r="G83"/>
      <c r="H83">
        <v>0.63819444444477402</v>
      </c>
      <c r="I83"/>
      <c r="J83" s="302"/>
      <c r="K83"/>
      <c r="L83"/>
      <c r="M83"/>
      <c r="N83" t="s">
        <v>83</v>
      </c>
      <c r="O83"/>
      <c r="P83" s="302"/>
      <c r="Q83"/>
      <c r="R83"/>
      <c r="S83"/>
      <c r="T83"/>
      <c r="U83"/>
      <c r="V83"/>
      <c r="BE83"/>
      <c r="BF83"/>
      <c r="BG83"/>
      <c r="BH83" s="178" t="s">
        <v>60</v>
      </c>
      <c r="BI83" s="257">
        <v>-4.5999999999999996</v>
      </c>
      <c r="BJ83" s="178" t="s">
        <v>60</v>
      </c>
      <c r="BK83" s="182">
        <v>14.6</v>
      </c>
      <c r="BL83" s="178" t="s">
        <v>60</v>
      </c>
      <c r="BM83" s="183">
        <v>47.3</v>
      </c>
      <c r="BN83" s="178" t="s">
        <v>60</v>
      </c>
      <c r="BO83" s="181">
        <v>79.099999999999994</v>
      </c>
      <c r="BP83" s="184">
        <v>3.1902777777777778</v>
      </c>
      <c r="BQ83" s="178" t="s">
        <v>60</v>
      </c>
      <c r="BR83" s="184">
        <v>0.30416666666666664</v>
      </c>
    </row>
    <row r="84" spans="3:70" s="5" customFormat="1" x14ac:dyDescent="0.25">
      <c r="C84" s="88" t="s">
        <v>81</v>
      </c>
      <c r="D84" s="121"/>
      <c r="E84" s="121"/>
      <c r="F84"/>
      <c r="G84"/>
      <c r="H84"/>
      <c r="I84"/>
      <c r="J84" s="302"/>
      <c r="K84"/>
      <c r="L84"/>
      <c r="M84"/>
      <c r="N84"/>
      <c r="O84"/>
      <c r="P84" s="302"/>
      <c r="Q84"/>
      <c r="R84"/>
      <c r="S84"/>
      <c r="T84"/>
      <c r="U84"/>
      <c r="V84"/>
      <c r="BE84"/>
      <c r="BF84"/>
      <c r="BG84"/>
      <c r="BH84" s="178" t="s">
        <v>61</v>
      </c>
      <c r="BI84" s="179">
        <v>3.2</v>
      </c>
      <c r="BJ84" s="178" t="s">
        <v>61</v>
      </c>
      <c r="BK84" s="179">
        <v>16.2</v>
      </c>
      <c r="BL84" s="178" t="s">
        <v>61</v>
      </c>
      <c r="BM84" s="180">
        <v>61.5</v>
      </c>
      <c r="BN84" s="178" t="s">
        <v>61</v>
      </c>
      <c r="BO84" s="181">
        <v>149.80000000000001</v>
      </c>
      <c r="BP84" s="184">
        <v>5.7013888888888893</v>
      </c>
      <c r="BQ84" s="178" t="s">
        <v>61</v>
      </c>
      <c r="BR84" s="184">
        <v>0.37152777777777773</v>
      </c>
    </row>
    <row r="85" spans="3:70" s="5" customFormat="1" x14ac:dyDescent="0.25">
      <c r="C85" s="121"/>
      <c r="D85" s="121"/>
      <c r="E85" s="121"/>
      <c r="F85">
        <v>18.3</v>
      </c>
      <c r="G85"/>
      <c r="H85">
        <v>0.55486111111111103</v>
      </c>
      <c r="I85"/>
      <c r="J85" s="302"/>
      <c r="K85"/>
      <c r="L85"/>
      <c r="M85"/>
      <c r="N85"/>
      <c r="O85"/>
      <c r="P85" s="302"/>
      <c r="Q85"/>
      <c r="R85"/>
      <c r="S85"/>
      <c r="T85"/>
      <c r="U85"/>
      <c r="V85"/>
      <c r="BB85"/>
      <c r="BE85"/>
      <c r="BF85"/>
      <c r="BG85"/>
      <c r="BH85" s="91" t="s">
        <v>62</v>
      </c>
      <c r="BI85" s="182">
        <v>1.9</v>
      </c>
      <c r="BJ85" s="178" t="s">
        <v>62</v>
      </c>
      <c r="BK85" s="182">
        <v>24.3</v>
      </c>
      <c r="BL85" s="178" t="s">
        <v>62</v>
      </c>
      <c r="BM85" s="183">
        <v>56.5</v>
      </c>
      <c r="BN85" s="178" t="s">
        <v>62</v>
      </c>
      <c r="BO85" s="181">
        <v>106.5</v>
      </c>
      <c r="BP85" s="184">
        <v>3.9125000000000001</v>
      </c>
      <c r="BQ85" s="178" t="s">
        <v>62</v>
      </c>
      <c r="BR85" s="184">
        <v>0.43124999999999997</v>
      </c>
    </row>
    <row r="86" spans="3:70" x14ac:dyDescent="0.25">
      <c r="C86" s="88" t="s">
        <v>82</v>
      </c>
      <c r="D86" s="121"/>
      <c r="E86" s="121"/>
      <c r="BG86"/>
      <c r="BH86" s="91" t="s">
        <v>137</v>
      </c>
      <c r="BI86" s="182">
        <v>3.4</v>
      </c>
      <c r="BJ86" s="178" t="s">
        <v>137</v>
      </c>
      <c r="BK86" s="182">
        <v>27.5</v>
      </c>
      <c r="BL86" s="178" t="s">
        <v>137</v>
      </c>
      <c r="BM86" s="183">
        <v>41.7</v>
      </c>
      <c r="BN86" s="178" t="s">
        <v>137</v>
      </c>
      <c r="BO86" s="181">
        <v>90.1</v>
      </c>
      <c r="BP86" s="184">
        <v>2.5215277777777776</v>
      </c>
      <c r="BQ86" s="178" t="s">
        <v>137</v>
      </c>
      <c r="BR86" s="184">
        <v>0.53125</v>
      </c>
    </row>
    <row r="87" spans="3:70" x14ac:dyDescent="0.25">
      <c r="F87">
        <v>17.5</v>
      </c>
      <c r="H87">
        <v>0.19166666666666701</v>
      </c>
      <c r="BG87"/>
      <c r="BH87" s="91" t="s">
        <v>76</v>
      </c>
      <c r="BI87" s="182">
        <v>8.8000000000000007</v>
      </c>
      <c r="BJ87" s="178" t="s">
        <v>76</v>
      </c>
      <c r="BK87" s="182">
        <v>29.5</v>
      </c>
      <c r="BL87" s="178" t="s">
        <v>76</v>
      </c>
      <c r="BM87" s="183">
        <v>34.5</v>
      </c>
      <c r="BN87" s="178" t="s">
        <v>76</v>
      </c>
      <c r="BO87" s="181">
        <v>138.19999999999999</v>
      </c>
      <c r="BP87" s="184">
        <v>4.9812500000000002</v>
      </c>
      <c r="BQ87" s="178" t="s">
        <v>76</v>
      </c>
      <c r="BR87" s="184">
        <v>0.58680555555555558</v>
      </c>
    </row>
    <row r="88" spans="3:70" x14ac:dyDescent="0.25">
      <c r="BG88"/>
      <c r="BH88" s="91" t="s">
        <v>77</v>
      </c>
      <c r="BI88" s="182">
        <v>9</v>
      </c>
      <c r="BJ88" s="178" t="s">
        <v>77</v>
      </c>
      <c r="BK88" s="182">
        <v>31.8</v>
      </c>
      <c r="BL88" s="178" t="s">
        <v>77</v>
      </c>
      <c r="BM88" s="183">
        <v>36.299999999999997</v>
      </c>
      <c r="BN88" s="178" t="s">
        <v>77</v>
      </c>
      <c r="BO88" s="181">
        <v>72.599999999999994</v>
      </c>
      <c r="BP88" s="184">
        <v>1.83125</v>
      </c>
      <c r="BQ88" s="178" t="s">
        <v>77</v>
      </c>
      <c r="BR88" s="184">
        <v>0.58958333333333335</v>
      </c>
    </row>
    <row r="89" spans="3:70" x14ac:dyDescent="0.25">
      <c r="F89">
        <v>16.8</v>
      </c>
      <c r="H89">
        <v>0.60069444444444398</v>
      </c>
      <c r="BG89"/>
      <c r="BH89" s="91" t="s">
        <v>150</v>
      </c>
      <c r="BI89" s="257">
        <v>10.8</v>
      </c>
      <c r="BJ89" s="178" t="s">
        <v>150</v>
      </c>
      <c r="BK89" s="182">
        <v>35.6</v>
      </c>
      <c r="BL89" s="178" t="s">
        <v>150</v>
      </c>
      <c r="BM89" s="183">
        <v>41.7</v>
      </c>
      <c r="BN89" s="178" t="s">
        <v>150</v>
      </c>
      <c r="BO89" s="181">
        <v>17.8</v>
      </c>
      <c r="BP89" s="184">
        <v>0.65347222222222223</v>
      </c>
      <c r="BQ89" s="178" t="s">
        <v>150</v>
      </c>
      <c r="BR89" s="184">
        <v>0.58194444444444449</v>
      </c>
    </row>
    <row r="90" spans="3:70" x14ac:dyDescent="0.25">
      <c r="BG90"/>
      <c r="BH90" s="91" t="s">
        <v>151</v>
      </c>
      <c r="BI90" s="257">
        <v>10.3</v>
      </c>
      <c r="BJ90" s="178" t="s">
        <v>151</v>
      </c>
      <c r="BK90" s="182">
        <v>37.5</v>
      </c>
      <c r="BL90" s="178" t="s">
        <v>151</v>
      </c>
      <c r="BM90" s="183">
        <v>34.5</v>
      </c>
      <c r="BN90" s="178" t="s">
        <v>151</v>
      </c>
      <c r="BO90" s="181">
        <v>15.7</v>
      </c>
      <c r="BP90" s="184">
        <v>0.23402777777777781</v>
      </c>
      <c r="BQ90" s="178" t="s">
        <v>151</v>
      </c>
      <c r="BR90" s="184">
        <v>0.5395833333333333</v>
      </c>
    </row>
    <row r="91" spans="3:70" x14ac:dyDescent="0.25">
      <c r="F91">
        <v>15.9</v>
      </c>
      <c r="H91">
        <v>0.54930555555555605</v>
      </c>
      <c r="BG91"/>
      <c r="BH91" s="91" t="s">
        <v>79</v>
      </c>
      <c r="BI91" s="182">
        <v>8.5</v>
      </c>
      <c r="BJ91" s="178" t="s">
        <v>79</v>
      </c>
      <c r="BK91" s="182">
        <v>26.8</v>
      </c>
      <c r="BL91" s="178" t="s">
        <v>79</v>
      </c>
      <c r="BM91" s="183">
        <v>38.1</v>
      </c>
      <c r="BN91" s="178" t="s">
        <v>79</v>
      </c>
      <c r="BO91" s="181">
        <v>163.6</v>
      </c>
      <c r="BP91" s="184">
        <v>3.5298611111111113</v>
      </c>
      <c r="BQ91" s="178" t="s">
        <v>79</v>
      </c>
      <c r="BR91" s="184">
        <v>0.47916666666666669</v>
      </c>
    </row>
    <row r="92" spans="3:70" x14ac:dyDescent="0.25">
      <c r="BG92"/>
      <c r="BH92" s="91" t="s">
        <v>84</v>
      </c>
      <c r="BI92" s="257">
        <v>6.8</v>
      </c>
      <c r="BJ92" s="91" t="s">
        <v>84</v>
      </c>
      <c r="BK92" s="182">
        <v>21.6</v>
      </c>
      <c r="BL92" s="91" t="s">
        <v>84</v>
      </c>
      <c r="BM92" s="183">
        <v>56.5</v>
      </c>
      <c r="BN92" s="91" t="s">
        <v>84</v>
      </c>
      <c r="BO92" s="181">
        <v>146.30000000000001</v>
      </c>
      <c r="BP92" s="184">
        <v>3.2819444444444446</v>
      </c>
      <c r="BQ92" s="91" t="s">
        <v>84</v>
      </c>
      <c r="BR92" s="184">
        <v>0.43611111111111112</v>
      </c>
    </row>
    <row r="93" spans="3:70" x14ac:dyDescent="0.25">
      <c r="F93">
        <v>16.5</v>
      </c>
      <c r="H93">
        <v>0.64791666666666703</v>
      </c>
      <c r="BG93"/>
      <c r="BH93" s="91" t="s">
        <v>85</v>
      </c>
      <c r="BI93" s="257">
        <v>0</v>
      </c>
      <c r="BJ93" s="91" t="s">
        <v>85</v>
      </c>
      <c r="BK93" s="182">
        <v>19.5</v>
      </c>
      <c r="BL93" s="91" t="s">
        <v>85</v>
      </c>
      <c r="BM93" s="183">
        <v>95.4</v>
      </c>
      <c r="BN93" s="91" t="s">
        <v>85</v>
      </c>
      <c r="BO93" s="181">
        <v>45.800000000000004</v>
      </c>
      <c r="BP93" s="184">
        <v>1.5631944444444443</v>
      </c>
      <c r="BQ93" s="91" t="s">
        <v>85</v>
      </c>
      <c r="BR93" s="184">
        <v>0.35000000000000003</v>
      </c>
    </row>
    <row r="94" spans="3:70" x14ac:dyDescent="0.25">
      <c r="BG94"/>
      <c r="BH94" s="91" t="s">
        <v>243</v>
      </c>
      <c r="BI94" s="257">
        <f>$L$7</f>
        <v>-1.7</v>
      </c>
      <c r="BJ94" s="178" t="str">
        <f>BH94</f>
        <v>Décembre</v>
      </c>
      <c r="BK94" s="182">
        <f>$R$7</f>
        <v>16.5</v>
      </c>
      <c r="BL94" s="178" t="str">
        <f>BH94</f>
        <v>Décembre</v>
      </c>
      <c r="BM94" s="183">
        <f>$AA$9</f>
        <v>78.8</v>
      </c>
      <c r="BN94" s="178" t="str">
        <f>BH94</f>
        <v>Décembre</v>
      </c>
      <c r="BO94" s="181">
        <f>$AJ$5</f>
        <v>58.000000000000007</v>
      </c>
      <c r="BP94" s="184">
        <f>AL6</f>
        <v>0</v>
      </c>
      <c r="BQ94" s="178" t="str">
        <f>BH94</f>
        <v>Décembre</v>
      </c>
      <c r="BR94" s="184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3" bestFit="1" customWidth="1"/>
    <col min="19" max="21" width="12.85546875" customWidth="1"/>
    <col min="22" max="22" width="11.5703125" bestFit="1" customWidth="1"/>
    <col min="23" max="23" width="1.5703125" style="283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5">
        <v>0.72361111111111109</v>
      </c>
      <c r="B1" s="258"/>
      <c r="C1" s="258"/>
      <c r="D1" s="258"/>
      <c r="E1" s="258"/>
      <c r="F1" s="258"/>
      <c r="G1" s="509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8"/>
      <c r="S1" s="394"/>
      <c r="U1" s="389"/>
      <c r="V1" s="321" t="s">
        <v>152</v>
      </c>
      <c r="W1"/>
      <c r="X1" s="405" t="s">
        <v>149</v>
      </c>
      <c r="Y1" s="489">
        <f>Relevés!$W$5</f>
        <v>0</v>
      </c>
      <c r="Z1" s="52" t="s">
        <v>155</v>
      </c>
      <c r="AC1" s="522"/>
      <c r="AD1" s="618"/>
      <c r="AE1" s="619"/>
      <c r="AF1" s="522"/>
      <c r="AG1" s="617"/>
      <c r="AH1" s="598"/>
      <c r="AI1" s="598"/>
      <c r="AJ1" s="540" t="s">
        <v>195</v>
      </c>
      <c r="AK1" s="540" t="s">
        <v>196</v>
      </c>
      <c r="AL1" s="511"/>
      <c r="AM1" s="599" t="s">
        <v>159</v>
      </c>
      <c r="AN1" s="600" t="s">
        <v>196</v>
      </c>
    </row>
    <row r="2" spans="1:40" ht="15.75" customHeight="1" thickTop="1" x14ac:dyDescent="0.25">
      <c r="A2" s="258"/>
      <c r="B2" s="474"/>
      <c r="C2" s="475"/>
      <c r="D2" s="475"/>
      <c r="E2" s="475"/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6"/>
      <c r="R2" s="388"/>
      <c r="T2" s="284"/>
      <c r="U2" s="284"/>
      <c r="V2" s="441" t="s">
        <v>44</v>
      </c>
      <c r="W2" s="399"/>
      <c r="X2" s="400" t="s">
        <v>135</v>
      </c>
      <c r="Y2" s="489">
        <f>Décembre_2024!$AL$1</f>
        <v>58.000000000000007</v>
      </c>
      <c r="Z2" t="s">
        <v>181</v>
      </c>
      <c r="AC2" s="522"/>
      <c r="AD2" s="628"/>
      <c r="AE2" s="626"/>
      <c r="AF2" s="627"/>
      <c r="AG2" s="522"/>
      <c r="AJ2" s="579">
        <v>-10000</v>
      </c>
      <c r="AK2" s="580" t="s">
        <v>197</v>
      </c>
      <c r="AL2" s="511"/>
      <c r="AM2" s="601">
        <v>10</v>
      </c>
      <c r="AN2" s="602" t="s">
        <v>198</v>
      </c>
    </row>
    <row r="3" spans="1:40" ht="18.75" x14ac:dyDescent="0.3">
      <c r="A3" s="258"/>
      <c r="B3" s="477"/>
      <c r="C3" s="493" t="s">
        <v>177</v>
      </c>
      <c r="D3" s="473"/>
      <c r="E3" s="470"/>
      <c r="F3" s="472" t="s">
        <v>172</v>
      </c>
      <c r="G3" s="470"/>
      <c r="H3" s="470"/>
      <c r="I3" s="494" t="s">
        <v>170</v>
      </c>
      <c r="J3" s="494"/>
      <c r="K3" s="470"/>
      <c r="L3" s="493" t="s">
        <v>173</v>
      </c>
      <c r="M3" s="479"/>
      <c r="N3" s="472" t="s">
        <v>174</v>
      </c>
      <c r="O3" s="472"/>
      <c r="P3" s="472"/>
      <c r="Q3" s="480"/>
      <c r="R3" s="388"/>
      <c r="T3" s="285"/>
      <c r="U3" s="285"/>
      <c r="V3" s="446">
        <v>160</v>
      </c>
      <c r="W3"/>
      <c r="X3" s="405" t="s">
        <v>146</v>
      </c>
      <c r="Y3" s="489">
        <f>Décembre_2024!$BO$79+$Y$1</f>
        <v>1083.5</v>
      </c>
      <c r="Z3" t="s">
        <v>182</v>
      </c>
      <c r="AB3" s="500"/>
      <c r="AC3" s="523"/>
      <c r="AD3" s="631">
        <f ca="1">NOW()</f>
        <v>45653.328031481484</v>
      </c>
      <c r="AE3" s="630"/>
      <c r="AF3" s="629"/>
      <c r="AG3" s="522"/>
      <c r="AJ3" s="553">
        <v>3</v>
      </c>
      <c r="AK3" s="554" t="s">
        <v>199</v>
      </c>
      <c r="AL3" s="511"/>
      <c r="AM3" s="551">
        <v>20</v>
      </c>
      <c r="AN3" s="552" t="s">
        <v>200</v>
      </c>
    </row>
    <row r="4" spans="1:40" ht="15.75" x14ac:dyDescent="0.25">
      <c r="A4" s="258"/>
      <c r="B4" s="477"/>
      <c r="C4" s="470"/>
      <c r="D4" s="470"/>
      <c r="E4" s="470"/>
      <c r="F4" s="470"/>
      <c r="G4" s="470"/>
      <c r="H4" s="470"/>
      <c r="I4" s="470"/>
      <c r="J4" s="470"/>
      <c r="K4" s="470"/>
      <c r="L4" s="470"/>
      <c r="M4" s="470"/>
      <c r="N4" s="470"/>
      <c r="O4" s="470"/>
      <c r="P4" s="470"/>
      <c r="Q4" s="480"/>
      <c r="R4" s="388"/>
      <c r="V4" s="496">
        <f>Décembre_2024!$BM$81</f>
        <v>95.4</v>
      </c>
      <c r="AC4" s="522"/>
      <c r="AD4" s="622"/>
      <c r="AE4" s="619"/>
      <c r="AF4" s="624"/>
      <c r="AG4" s="522"/>
      <c r="AJ4" s="555">
        <v>6</v>
      </c>
      <c r="AK4" s="556" t="s">
        <v>201</v>
      </c>
      <c r="AM4" s="559">
        <v>30</v>
      </c>
      <c r="AN4" s="560" t="s">
        <v>202</v>
      </c>
    </row>
    <row r="5" spans="1:40" ht="15" customHeight="1" x14ac:dyDescent="0.25">
      <c r="A5" s="258"/>
      <c r="B5" s="477"/>
      <c r="C5" s="470"/>
      <c r="D5" s="470"/>
      <c r="E5" s="470"/>
      <c r="F5" s="470"/>
      <c r="G5" s="470"/>
      <c r="H5" s="470"/>
      <c r="I5" s="470"/>
      <c r="J5" s="470"/>
      <c r="K5" s="470"/>
      <c r="L5" s="470"/>
      <c r="M5" s="470"/>
      <c r="N5" s="470"/>
      <c r="O5" s="470"/>
      <c r="P5" s="470"/>
      <c r="Q5" s="480"/>
      <c r="R5" s="388"/>
      <c r="V5" s="446">
        <v>2.5</v>
      </c>
      <c r="X5" s="390" t="s">
        <v>139</v>
      </c>
      <c r="Y5" s="517">
        <f>LOOKUP(9^9,Relevés!$B:$B)</f>
        <v>8.4</v>
      </c>
      <c r="Z5" s="499" t="s">
        <v>179</v>
      </c>
      <c r="AC5" s="522"/>
      <c r="AD5" s="621"/>
      <c r="AE5" s="640"/>
      <c r="AF5" s="623"/>
      <c r="AG5" s="522"/>
      <c r="AJ5" s="557">
        <v>11</v>
      </c>
      <c r="AK5" s="558" t="s">
        <v>203</v>
      </c>
      <c r="AL5" s="511"/>
      <c r="AM5" s="603">
        <v>40</v>
      </c>
      <c r="AN5" s="604" t="s">
        <v>204</v>
      </c>
    </row>
    <row r="6" spans="1:40" ht="15.75" x14ac:dyDescent="0.25">
      <c r="A6" s="258"/>
      <c r="B6" s="477"/>
      <c r="C6" s="470"/>
      <c r="D6" s="470"/>
      <c r="E6" s="470"/>
      <c r="F6" s="470"/>
      <c r="G6" s="470"/>
      <c r="H6" s="470"/>
      <c r="I6" s="470"/>
      <c r="J6" s="470"/>
      <c r="K6" s="470"/>
      <c r="L6" s="470"/>
      <c r="M6" s="470"/>
      <c r="N6" s="470"/>
      <c r="O6" s="470"/>
      <c r="P6" s="470"/>
      <c r="Q6" s="480"/>
      <c r="R6" s="388"/>
      <c r="S6" s="54"/>
      <c r="T6" s="256"/>
      <c r="V6" s="447">
        <f>V3-V4-V5</f>
        <v>62.099999999999994</v>
      </c>
      <c r="X6" s="466" t="s">
        <v>159</v>
      </c>
      <c r="Y6" s="644">
        <f>LOOKUP(9^9,Relevés!$C:$C)</f>
        <v>88</v>
      </c>
      <c r="Z6" s="499" t="s">
        <v>184</v>
      </c>
      <c r="AC6" s="522"/>
      <c r="AD6" s="621"/>
      <c r="AE6" s="522"/>
      <c r="AF6" s="623"/>
      <c r="AG6" s="522"/>
      <c r="AJ6" s="551">
        <v>16</v>
      </c>
      <c r="AK6" s="552" t="s">
        <v>200</v>
      </c>
      <c r="AL6" s="511"/>
      <c r="AM6" s="605">
        <v>50</v>
      </c>
      <c r="AN6" s="606" t="s">
        <v>205</v>
      </c>
    </row>
    <row r="7" spans="1:40" x14ac:dyDescent="0.25">
      <c r="A7" s="258"/>
      <c r="B7" s="477"/>
      <c r="C7" s="470"/>
      <c r="D7" s="470"/>
      <c r="E7" s="470"/>
      <c r="F7" s="470"/>
      <c r="G7" s="470"/>
      <c r="H7" s="470"/>
      <c r="I7" s="470"/>
      <c r="J7" s="470"/>
      <c r="K7" s="470"/>
      <c r="L7" s="470"/>
      <c r="M7" s="470"/>
      <c r="N7" s="470"/>
      <c r="O7" s="470"/>
      <c r="P7" s="470"/>
      <c r="Q7" s="480"/>
      <c r="R7" s="388"/>
      <c r="S7" s="54"/>
      <c r="T7" s="256"/>
      <c r="U7" s="256"/>
      <c r="V7" s="256"/>
      <c r="X7" s="467" t="s">
        <v>20</v>
      </c>
      <c r="Y7" s="501">
        <f>LOOKUP(9^9,Relevés!$F:$G)</f>
        <v>7.2</v>
      </c>
      <c r="Z7" s="499" t="s">
        <v>183</v>
      </c>
      <c r="AC7" s="522"/>
      <c r="AD7" s="621"/>
      <c r="AE7" s="522"/>
      <c r="AF7" s="623"/>
      <c r="AG7" s="522"/>
      <c r="AJ7" s="559">
        <v>21</v>
      </c>
      <c r="AK7" s="560" t="s">
        <v>202</v>
      </c>
      <c r="AL7" s="511"/>
      <c r="AM7" s="607">
        <v>60</v>
      </c>
      <c r="AN7" s="608" t="s">
        <v>206</v>
      </c>
    </row>
    <row r="8" spans="1:40" x14ac:dyDescent="0.25">
      <c r="A8" s="258"/>
      <c r="B8" s="477"/>
      <c r="C8" s="470"/>
      <c r="D8" s="470"/>
      <c r="E8" s="470"/>
      <c r="F8" s="470"/>
      <c r="G8" s="470"/>
      <c r="H8" s="470"/>
      <c r="I8" s="470"/>
      <c r="J8" s="470"/>
      <c r="K8" s="470"/>
      <c r="L8" s="470"/>
      <c r="M8" s="470"/>
      <c r="N8" s="470"/>
      <c r="O8" s="470"/>
      <c r="P8" s="470"/>
      <c r="Q8" s="480"/>
      <c r="R8" s="388"/>
      <c r="T8" s="392"/>
      <c r="U8" s="256"/>
      <c r="V8" s="441" t="s">
        <v>18</v>
      </c>
      <c r="AC8" s="522"/>
      <c r="AD8" s="642" t="s">
        <v>231</v>
      </c>
      <c r="AE8" s="522"/>
      <c r="AF8" s="641" t="s">
        <v>44</v>
      </c>
      <c r="AG8" s="522"/>
      <c r="AJ8" s="561">
        <v>26</v>
      </c>
      <c r="AK8" s="562" t="s">
        <v>207</v>
      </c>
      <c r="AL8" s="511"/>
      <c r="AM8" s="609">
        <v>70</v>
      </c>
      <c r="AN8" s="610" t="s">
        <v>208</v>
      </c>
    </row>
    <row r="9" spans="1:40" ht="15" customHeight="1" x14ac:dyDescent="0.3">
      <c r="A9" s="258"/>
      <c r="B9" s="477"/>
      <c r="C9" s="470"/>
      <c r="D9" s="470"/>
      <c r="E9" s="470"/>
      <c r="F9" s="470"/>
      <c r="G9" s="470"/>
      <c r="H9" s="470"/>
      <c r="I9" s="470"/>
      <c r="J9" s="470"/>
      <c r="K9" s="470"/>
      <c r="L9" s="470"/>
      <c r="M9" s="470"/>
      <c r="N9" s="470"/>
      <c r="O9" s="470"/>
      <c r="P9" s="470"/>
      <c r="Q9" s="480"/>
      <c r="R9" s="388"/>
      <c r="V9" s="446">
        <v>160</v>
      </c>
      <c r="X9" s="459" t="s">
        <v>138</v>
      </c>
      <c r="Y9" s="461">
        <f>LOOKUP(9^9,Relevés!$D:$D)</f>
        <v>6.5</v>
      </c>
      <c r="Z9" s="460" t="s">
        <v>119</v>
      </c>
      <c r="AC9" s="522"/>
      <c r="AD9" s="638">
        <f>Relevés!$N$5</f>
        <v>2.4</v>
      </c>
      <c r="AE9" s="522"/>
      <c r="AF9" s="639">
        <f>$V$4</f>
        <v>95.4</v>
      </c>
      <c r="AG9" s="522"/>
      <c r="AJ9" s="563">
        <v>31</v>
      </c>
      <c r="AK9" s="564" t="s">
        <v>209</v>
      </c>
      <c r="AL9" s="511"/>
      <c r="AM9" s="611">
        <v>80</v>
      </c>
      <c r="AN9" s="612" t="s">
        <v>210</v>
      </c>
    </row>
    <row r="10" spans="1:40" ht="15.75" x14ac:dyDescent="0.25">
      <c r="A10" s="258"/>
      <c r="B10" s="477"/>
      <c r="C10" s="470"/>
      <c r="D10" s="470"/>
      <c r="E10" s="470"/>
      <c r="F10" s="470"/>
      <c r="G10" s="470"/>
      <c r="H10" s="470"/>
      <c r="I10" s="470"/>
      <c r="J10" s="470"/>
      <c r="K10" s="470"/>
      <c r="L10" s="470"/>
      <c r="M10" s="470"/>
      <c r="N10" s="470"/>
      <c r="O10" s="470"/>
      <c r="P10" s="470"/>
      <c r="Q10" s="480"/>
      <c r="R10" s="388"/>
      <c r="V10" s="497">
        <f>IF(Relevés!$Q$4&gt;Décembre_2024!$AA$9,Relevés!$Q$4,Décembre_2024!$AA$9)</f>
        <v>78.8</v>
      </c>
      <c r="X10" s="459" t="s">
        <v>138</v>
      </c>
      <c r="Y10" s="461">
        <f>243.04*(LN($Y$6)+17.625*$Y$5/(243.04+$Y$5))/(17.625-(LN($Y$6)+17.625*$Y$5/(243.04+$Y$5)))</f>
        <v>98.040464320054284</v>
      </c>
      <c r="Z10" s="460" t="s">
        <v>119</v>
      </c>
      <c r="AA10" t="s">
        <v>180</v>
      </c>
      <c r="AC10" s="522"/>
      <c r="AD10" s="621"/>
      <c r="AE10" s="522"/>
      <c r="AF10" s="623"/>
      <c r="AG10" s="522"/>
      <c r="AJ10" s="581">
        <v>36</v>
      </c>
      <c r="AK10" s="582" t="s">
        <v>211</v>
      </c>
      <c r="AL10" s="511"/>
      <c r="AM10" s="613">
        <v>90</v>
      </c>
      <c r="AN10" s="614" t="s">
        <v>212</v>
      </c>
    </row>
    <row r="11" spans="1:40" ht="15.75" x14ac:dyDescent="0.25">
      <c r="A11" s="258"/>
      <c r="B11" s="477"/>
      <c r="C11" s="470"/>
      <c r="D11" s="470"/>
      <c r="E11" s="470"/>
      <c r="F11" s="470"/>
      <c r="G11" s="470"/>
      <c r="H11" s="470"/>
      <c r="I11" s="470"/>
      <c r="J11" s="470"/>
      <c r="K11" s="470"/>
      <c r="L11" s="470"/>
      <c r="M11" s="470"/>
      <c r="N11" s="470"/>
      <c r="O11" s="470"/>
      <c r="P11" s="470"/>
      <c r="Q11" s="480"/>
      <c r="R11" s="388"/>
      <c r="V11" s="446">
        <v>3</v>
      </c>
      <c r="AC11" s="522"/>
      <c r="AD11" s="621"/>
      <c r="AE11" s="522"/>
      <c r="AF11" s="623"/>
      <c r="AG11" s="522"/>
      <c r="AJ11" s="583">
        <v>40</v>
      </c>
      <c r="AK11" s="584" t="s">
        <v>197</v>
      </c>
      <c r="AL11" s="511"/>
      <c r="AM11" s="615">
        <v>100</v>
      </c>
      <c r="AN11" s="616" t="s">
        <v>213</v>
      </c>
    </row>
    <row r="12" spans="1:40" ht="16.5" thickBot="1" x14ac:dyDescent="0.3">
      <c r="A12" s="258"/>
      <c r="B12" s="477"/>
      <c r="C12" s="470"/>
      <c r="D12" s="470"/>
      <c r="E12" s="470"/>
      <c r="F12" s="470"/>
      <c r="G12" s="470"/>
      <c r="H12" s="470"/>
      <c r="I12" s="470"/>
      <c r="J12" s="470"/>
      <c r="K12" s="470"/>
      <c r="L12" s="470"/>
      <c r="M12" s="470"/>
      <c r="N12" s="470"/>
      <c r="O12" s="470"/>
      <c r="P12" s="470"/>
      <c r="Q12" s="480"/>
      <c r="R12" s="388"/>
      <c r="V12" s="447">
        <f>V9-V10-V11</f>
        <v>78.2</v>
      </c>
      <c r="X12" s="393" t="s">
        <v>141</v>
      </c>
      <c r="Y12" s="468">
        <f>LOOKUP(9^9,Relevés!$E:$E)</f>
        <v>8.4</v>
      </c>
      <c r="Z12" s="52" t="s">
        <v>186</v>
      </c>
      <c r="AC12" s="522"/>
      <c r="AD12" s="621"/>
      <c r="AE12" s="522"/>
      <c r="AF12" s="623"/>
      <c r="AG12" s="522"/>
      <c r="AK12" s="511"/>
      <c r="AL12" s="511"/>
      <c r="AM12" s="511"/>
      <c r="AN12" s="511"/>
    </row>
    <row r="13" spans="1:40" x14ac:dyDescent="0.25">
      <c r="A13" s="258"/>
      <c r="B13" s="477"/>
      <c r="C13" s="493" t="s">
        <v>171</v>
      </c>
      <c r="D13" s="473"/>
      <c r="E13" s="470"/>
      <c r="F13" s="472" t="s">
        <v>167</v>
      </c>
      <c r="G13" s="470"/>
      <c r="H13" s="470"/>
      <c r="I13" s="470"/>
      <c r="J13" s="470"/>
      <c r="K13" s="470"/>
      <c r="L13" s="470"/>
      <c r="M13" s="470"/>
      <c r="N13" s="470"/>
      <c r="O13" s="473" t="s">
        <v>161</v>
      </c>
      <c r="P13" s="470"/>
      <c r="Q13" s="480"/>
      <c r="R13" s="388"/>
      <c r="X13" s="393" t="s">
        <v>141</v>
      </c>
      <c r="Y13" s="468">
        <f>IF(Y7&lt;5,Y5,(13.12+0.6215*$Y$5)-(11.37*$Y$7^0.16)+(0.3965*$Y$5*$Y$7^0.16))</f>
        <v>7.3151369802862085</v>
      </c>
      <c r="Z13" t="s">
        <v>180</v>
      </c>
      <c r="AC13" s="522"/>
      <c r="AD13" s="621"/>
      <c r="AE13" s="522"/>
      <c r="AF13" s="623"/>
      <c r="AG13" s="522"/>
      <c r="AJ13" s="540" t="s">
        <v>4</v>
      </c>
      <c r="AK13" s="540" t="s">
        <v>196</v>
      </c>
      <c r="AL13" s="511"/>
      <c r="AM13" s="540" t="s">
        <v>6</v>
      </c>
      <c r="AN13" s="540" t="s">
        <v>196</v>
      </c>
    </row>
    <row r="14" spans="1:40" ht="15.75" customHeight="1" x14ac:dyDescent="0.3">
      <c r="A14" s="258"/>
      <c r="B14" s="477"/>
      <c r="C14" s="470"/>
      <c r="D14" s="470"/>
      <c r="E14" s="470"/>
      <c r="F14" s="678" t="s">
        <v>168</v>
      </c>
      <c r="G14" s="679"/>
      <c r="H14" s="488"/>
      <c r="I14" s="488" t="s">
        <v>176</v>
      </c>
      <c r="J14" s="488"/>
      <c r="K14" s="470"/>
      <c r="L14" s="470"/>
      <c r="M14" s="483" t="s">
        <v>162</v>
      </c>
      <c r="N14" s="483"/>
      <c r="O14" s="470"/>
      <c r="P14" s="470"/>
      <c r="Q14" s="480"/>
      <c r="R14" s="388"/>
      <c r="V14" s="441" t="s">
        <v>15</v>
      </c>
      <c r="X14" s="521" t="s">
        <v>189</v>
      </c>
      <c r="Y14" s="520"/>
      <c r="AC14" s="522"/>
      <c r="AD14" s="642" t="s">
        <v>1</v>
      </c>
      <c r="AE14" s="522"/>
      <c r="AF14" s="641" t="s">
        <v>230</v>
      </c>
      <c r="AG14" s="522"/>
      <c r="AJ14" s="549">
        <v>0</v>
      </c>
      <c r="AK14" s="550" t="s">
        <v>222</v>
      </c>
      <c r="AL14" s="511"/>
      <c r="AM14" s="585">
        <v>0</v>
      </c>
      <c r="AN14" s="586" t="s">
        <v>221</v>
      </c>
    </row>
    <row r="15" spans="1:40" ht="15" customHeight="1" x14ac:dyDescent="0.3">
      <c r="A15" s="258"/>
      <c r="B15" s="477"/>
      <c r="C15" s="470"/>
      <c r="D15" s="470"/>
      <c r="E15" s="470"/>
      <c r="F15" s="470"/>
      <c r="G15" s="470"/>
      <c r="H15" s="470"/>
      <c r="I15" s="470"/>
      <c r="J15" s="470"/>
      <c r="K15" s="470"/>
      <c r="L15" s="470"/>
      <c r="M15" s="470"/>
      <c r="N15" s="470"/>
      <c r="O15" s="472" t="s">
        <v>163</v>
      </c>
      <c r="P15" s="470"/>
      <c r="Q15" s="480"/>
      <c r="R15" s="388"/>
      <c r="V15" s="446">
        <v>160</v>
      </c>
      <c r="X15" s="526" t="s">
        <v>15</v>
      </c>
      <c r="Y15" s="527">
        <v>24</v>
      </c>
      <c r="AC15" s="522"/>
      <c r="AD15" s="638">
        <f>Relevés!$K$5</f>
        <v>0.8</v>
      </c>
      <c r="AE15" s="522"/>
      <c r="AF15" s="639">
        <f>$V$10</f>
        <v>78.8</v>
      </c>
      <c r="AG15" s="522"/>
      <c r="AJ15" s="551">
        <v>5</v>
      </c>
      <c r="AK15" s="552" t="s">
        <v>200</v>
      </c>
      <c r="AL15" s="511"/>
      <c r="AM15" s="590">
        <v>120</v>
      </c>
      <c r="AN15" s="588" t="s">
        <v>225</v>
      </c>
    </row>
    <row r="16" spans="1:40" ht="13.5" customHeight="1" x14ac:dyDescent="0.25">
      <c r="A16" s="258"/>
      <c r="B16" s="477"/>
      <c r="C16" s="470"/>
      <c r="D16" s="470"/>
      <c r="E16" s="470"/>
      <c r="F16" s="470"/>
      <c r="G16" s="470"/>
      <c r="H16" s="470"/>
      <c r="I16" s="470"/>
      <c r="J16" s="470"/>
      <c r="K16" s="470"/>
      <c r="L16" s="470"/>
      <c r="M16" s="512"/>
      <c r="N16" s="512"/>
      <c r="O16" s="512"/>
      <c r="P16" s="512"/>
      <c r="Q16" s="480"/>
      <c r="R16" s="388"/>
      <c r="V16" s="498">
        <f>Décembre_2024!$AC$3</f>
        <v>8.6</v>
      </c>
      <c r="X16" s="593" t="s">
        <v>18</v>
      </c>
      <c r="Y16" s="594">
        <v>130</v>
      </c>
      <c r="Z16" s="53"/>
      <c r="AC16" s="522"/>
      <c r="AD16" s="642"/>
      <c r="AE16" s="522"/>
      <c r="AF16" s="623"/>
      <c r="AG16" s="522"/>
      <c r="AJ16" s="553">
        <v>11</v>
      </c>
      <c r="AK16" s="554" t="s">
        <v>199</v>
      </c>
      <c r="AL16" s="511"/>
      <c r="AM16" s="591">
        <v>240</v>
      </c>
      <c r="AN16" s="589" t="s">
        <v>226</v>
      </c>
    </row>
    <row r="17" spans="1:40" ht="13.5" customHeight="1" x14ac:dyDescent="0.25">
      <c r="A17" s="258"/>
      <c r="B17" s="477"/>
      <c r="C17" s="470"/>
      <c r="D17" s="478" t="s">
        <v>164</v>
      </c>
      <c r="E17" s="479"/>
      <c r="F17" s="470"/>
      <c r="G17" s="470"/>
      <c r="H17" s="470"/>
      <c r="I17" s="478" t="s">
        <v>169</v>
      </c>
      <c r="J17" s="478"/>
      <c r="K17" s="470"/>
      <c r="L17" s="470">
        <v>17</v>
      </c>
      <c r="M17" s="512" t="s">
        <v>187</v>
      </c>
      <c r="N17" s="649" t="s">
        <v>188</v>
      </c>
      <c r="O17" s="512"/>
      <c r="P17" s="512" t="s">
        <v>44</v>
      </c>
      <c r="Q17" s="480"/>
      <c r="R17" s="388"/>
      <c r="V17" s="446">
        <v>3</v>
      </c>
      <c r="X17" s="595" t="s">
        <v>44</v>
      </c>
      <c r="Y17" s="594">
        <v>900</v>
      </c>
      <c r="AC17" s="522"/>
      <c r="AD17" s="621"/>
      <c r="AE17" s="522"/>
      <c r="AF17" s="623"/>
      <c r="AG17" s="522"/>
      <c r="AJ17" s="555">
        <v>16</v>
      </c>
      <c r="AK17" s="556" t="s">
        <v>201</v>
      </c>
      <c r="AL17" s="511"/>
      <c r="AM17" s="592">
        <v>540</v>
      </c>
      <c r="AN17" s="587" t="s">
        <v>227</v>
      </c>
    </row>
    <row r="18" spans="1:40" ht="15.75" x14ac:dyDescent="0.25">
      <c r="A18" s="258"/>
      <c r="B18" s="477"/>
      <c r="C18" s="470"/>
      <c r="D18" s="470"/>
      <c r="E18" s="470"/>
      <c r="F18" s="470"/>
      <c r="G18" s="470"/>
      <c r="H18" s="470"/>
      <c r="I18" s="470"/>
      <c r="J18" s="470"/>
      <c r="K18" s="470"/>
      <c r="L18" s="470"/>
      <c r="M18" s="470"/>
      <c r="N18" s="470"/>
      <c r="O18" s="470"/>
      <c r="P18" s="470"/>
      <c r="Q18" s="480"/>
      <c r="R18" s="388"/>
      <c r="V18" s="447">
        <f>V15-V16-V17</f>
        <v>148.4</v>
      </c>
      <c r="X18" s="91" t="s">
        <v>190</v>
      </c>
      <c r="Y18" s="468">
        <v>2</v>
      </c>
      <c r="AC18" s="522"/>
      <c r="AD18" s="621"/>
      <c r="AE18" s="640"/>
      <c r="AF18" s="623"/>
      <c r="AG18" s="522"/>
      <c r="AJ18" s="557">
        <v>21</v>
      </c>
      <c r="AK18" s="558" t="s">
        <v>203</v>
      </c>
      <c r="AL18" s="511"/>
      <c r="AM18" s="596">
        <v>900</v>
      </c>
      <c r="AN18" s="597" t="s">
        <v>207</v>
      </c>
    </row>
    <row r="19" spans="1:40" ht="15.75" x14ac:dyDescent="0.25">
      <c r="A19" s="258"/>
      <c r="B19" s="477"/>
      <c r="C19" s="470"/>
      <c r="D19" s="470"/>
      <c r="E19" s="470"/>
      <c r="F19" s="470"/>
      <c r="G19" s="470"/>
      <c r="H19" s="470"/>
      <c r="I19" s="470"/>
      <c r="J19" s="470"/>
      <c r="K19" s="470"/>
      <c r="L19" s="470"/>
      <c r="M19" s="470"/>
      <c r="N19" s="470"/>
      <c r="O19" s="470"/>
      <c r="P19" s="470"/>
      <c r="Q19" s="480"/>
      <c r="R19" s="388"/>
      <c r="X19" s="91" t="s">
        <v>4</v>
      </c>
      <c r="Y19" s="501">
        <f>Décembre_2024!AC2</f>
        <v>0</v>
      </c>
      <c r="AA19" s="283"/>
      <c r="AB19" s="283"/>
      <c r="AC19" s="524"/>
      <c r="AD19" s="622"/>
      <c r="AE19" s="619"/>
      <c r="AF19" s="624"/>
      <c r="AG19" s="522"/>
      <c r="AJ19" s="551">
        <v>26</v>
      </c>
      <c r="AK19" s="552" t="s">
        <v>200</v>
      </c>
      <c r="AL19" s="511"/>
    </row>
    <row r="20" spans="1:40" x14ac:dyDescent="0.25">
      <c r="A20" s="258"/>
      <c r="B20" s="477"/>
      <c r="C20" s="470"/>
      <c r="D20" s="470"/>
      <c r="E20" s="470"/>
      <c r="F20" s="470"/>
      <c r="G20" s="470"/>
      <c r="H20" s="470"/>
      <c r="I20" s="470"/>
      <c r="J20" s="470"/>
      <c r="K20" s="470"/>
      <c r="L20" s="470"/>
      <c r="M20" s="470"/>
      <c r="N20" s="470"/>
      <c r="O20" s="470"/>
      <c r="P20" s="470"/>
      <c r="Q20" s="480"/>
      <c r="R20" s="388"/>
      <c r="V20" s="440" t="s">
        <v>156</v>
      </c>
      <c r="X20" s="91" t="s">
        <v>159</v>
      </c>
      <c r="Y20" s="643">
        <f>$Y$6</f>
        <v>88</v>
      </c>
      <c r="AA20" s="283"/>
      <c r="AB20" s="283"/>
      <c r="AC20" s="524"/>
      <c r="AD20" s="621"/>
      <c r="AE20" s="733" t="s">
        <v>232</v>
      </c>
      <c r="AF20" s="734"/>
      <c r="AG20" s="522"/>
      <c r="AJ20" s="559">
        <v>31</v>
      </c>
      <c r="AK20" s="560" t="s">
        <v>202</v>
      </c>
      <c r="AL20" s="511"/>
    </row>
    <row r="21" spans="1:40" ht="15.75" x14ac:dyDescent="0.25">
      <c r="A21" s="258"/>
      <c r="B21" s="477"/>
      <c r="C21" s="470"/>
      <c r="D21" s="470"/>
      <c r="E21" s="470"/>
      <c r="F21" s="470"/>
      <c r="G21" s="470"/>
      <c r="H21" s="470"/>
      <c r="I21" s="470"/>
      <c r="J21" s="470"/>
      <c r="K21" s="470"/>
      <c r="L21" s="470"/>
      <c r="M21" s="470"/>
      <c r="N21" s="470"/>
      <c r="O21" s="470"/>
      <c r="P21" s="470"/>
      <c r="Q21" s="480"/>
      <c r="R21" s="388"/>
      <c r="V21" s="438">
        <v>1030</v>
      </c>
      <c r="X21" s="518" t="s">
        <v>6</v>
      </c>
      <c r="Y21" s="519">
        <f>Y22</f>
        <v>0</v>
      </c>
      <c r="AA21" s="283"/>
      <c r="AB21" s="283"/>
      <c r="AC21" s="524"/>
      <c r="AD21" s="621"/>
      <c r="AE21" s="522"/>
      <c r="AF21" s="623"/>
      <c r="AG21" s="525"/>
      <c r="AJ21" s="561">
        <v>36</v>
      </c>
      <c r="AK21" s="562" t="s">
        <v>207</v>
      </c>
      <c r="AL21" s="511"/>
    </row>
    <row r="22" spans="1:40" ht="15.75" x14ac:dyDescent="0.25">
      <c r="A22" s="258"/>
      <c r="B22" s="477"/>
      <c r="C22" s="470"/>
      <c r="D22" s="470"/>
      <c r="E22" s="470"/>
      <c r="F22" s="470"/>
      <c r="G22" s="470"/>
      <c r="H22" s="470"/>
      <c r="I22" s="470"/>
      <c r="J22" s="470"/>
      <c r="K22" s="470"/>
      <c r="L22" s="470"/>
      <c r="M22" s="470"/>
      <c r="N22" s="470"/>
      <c r="O22" s="470"/>
      <c r="P22" s="470"/>
      <c r="Q22" s="480"/>
      <c r="R22" s="388"/>
      <c r="V22" s="448">
        <f>$Y$22</f>
        <v>0</v>
      </c>
      <c r="X22" s="393" t="s">
        <v>6</v>
      </c>
      <c r="Y22" s="539">
        <f>Relevés!AH4</f>
        <v>0</v>
      </c>
      <c r="Z22" s="499" t="s">
        <v>185</v>
      </c>
      <c r="AA22" s="283"/>
      <c r="AB22" s="283"/>
      <c r="AC22" s="524"/>
      <c r="AD22" s="621"/>
      <c r="AE22" s="522"/>
      <c r="AF22" s="623"/>
      <c r="AG22" s="522"/>
      <c r="AJ22" s="563">
        <v>41</v>
      </c>
      <c r="AK22" s="564" t="s">
        <v>209</v>
      </c>
      <c r="AL22" s="511"/>
    </row>
    <row r="23" spans="1:40" ht="15.75" x14ac:dyDescent="0.25">
      <c r="A23" s="258"/>
      <c r="B23" s="477"/>
      <c r="C23" s="470"/>
      <c r="D23" s="470"/>
      <c r="E23" s="470"/>
      <c r="F23" s="470"/>
      <c r="G23" s="470"/>
      <c r="H23" s="471"/>
      <c r="I23" s="471"/>
      <c r="J23" s="471"/>
      <c r="K23" s="471"/>
      <c r="L23" s="470"/>
      <c r="M23" s="470"/>
      <c r="N23" s="470"/>
      <c r="O23" s="470"/>
      <c r="P23" s="470"/>
      <c r="Q23" s="480"/>
      <c r="R23" s="388"/>
      <c r="V23" s="438">
        <v>30</v>
      </c>
      <c r="Y23" s="490">
        <f>$Y$22/60/24</f>
        <v>0</v>
      </c>
      <c r="Z23" s="445" t="s">
        <v>154</v>
      </c>
      <c r="AA23" s="283"/>
      <c r="AB23" s="283"/>
      <c r="AC23" s="524"/>
      <c r="AD23" s="621"/>
      <c r="AE23" s="522"/>
      <c r="AF23" s="623"/>
      <c r="AG23" s="522"/>
      <c r="AJ23" s="565">
        <v>46</v>
      </c>
      <c r="AK23" s="566" t="s">
        <v>214</v>
      </c>
      <c r="AL23" s="511"/>
    </row>
    <row r="24" spans="1:40" ht="15.75" customHeight="1" x14ac:dyDescent="0.25">
      <c r="A24" s="258"/>
      <c r="B24" s="477"/>
      <c r="C24" s="470"/>
      <c r="D24" s="470"/>
      <c r="E24" s="470"/>
      <c r="F24" s="470"/>
      <c r="G24" s="470"/>
      <c r="H24" s="471"/>
      <c r="I24" s="471"/>
      <c r="J24" s="471"/>
      <c r="K24" s="471"/>
      <c r="L24" s="470"/>
      <c r="M24" s="470"/>
      <c r="N24" s="470"/>
      <c r="O24" s="470"/>
      <c r="P24" s="470"/>
      <c r="Q24" s="480"/>
      <c r="R24" s="388"/>
      <c r="V24" s="439">
        <f>$V21-$V22-$V23</f>
        <v>1000</v>
      </c>
      <c r="X24" s="457"/>
      <c r="AB24" s="283"/>
      <c r="AC24" s="524"/>
      <c r="AD24" s="621"/>
      <c r="AE24" s="522"/>
      <c r="AF24" s="623"/>
      <c r="AG24" s="522"/>
      <c r="AJ24" s="567">
        <v>51</v>
      </c>
      <c r="AK24" s="568" t="s">
        <v>215</v>
      </c>
      <c r="AL24" s="511"/>
    </row>
    <row r="25" spans="1:40" x14ac:dyDescent="0.25">
      <c r="A25" s="258"/>
      <c r="B25" s="477"/>
      <c r="C25" s="470"/>
      <c r="D25" s="470"/>
      <c r="E25" s="470"/>
      <c r="F25" s="470"/>
      <c r="G25" s="470"/>
      <c r="H25" s="471"/>
      <c r="I25" s="471"/>
      <c r="J25" s="471"/>
      <c r="K25" s="471"/>
      <c r="L25" s="470"/>
      <c r="M25" s="470"/>
      <c r="N25" s="470"/>
      <c r="O25" s="470"/>
      <c r="P25" s="470"/>
      <c r="Q25" s="480"/>
      <c r="R25" s="388"/>
      <c r="W25"/>
      <c r="AB25" s="283"/>
      <c r="AC25" s="524"/>
      <c r="AD25" s="621"/>
      <c r="AE25" s="522"/>
      <c r="AF25" s="623"/>
      <c r="AG25" s="522"/>
      <c r="AJ25" s="569">
        <v>56</v>
      </c>
      <c r="AK25" s="541" t="s">
        <v>216</v>
      </c>
      <c r="AL25" s="511"/>
    </row>
    <row r="26" spans="1:40" ht="15" customHeight="1" x14ac:dyDescent="0.25">
      <c r="A26" s="258"/>
      <c r="B26" s="477"/>
      <c r="C26" s="470"/>
      <c r="D26" s="470"/>
      <c r="E26" s="470"/>
      <c r="F26" s="470"/>
      <c r="G26" s="470"/>
      <c r="H26" s="471"/>
      <c r="I26" s="471"/>
      <c r="J26" s="471"/>
      <c r="K26" s="471"/>
      <c r="L26" s="470"/>
      <c r="M26" s="470"/>
      <c r="N26" s="470"/>
      <c r="O26" s="470"/>
      <c r="P26" s="470"/>
      <c r="Q26" s="480"/>
      <c r="R26" s="388"/>
      <c r="V26" s="449" t="s">
        <v>159</v>
      </c>
      <c r="AB26" s="283"/>
      <c r="AC26" s="524"/>
      <c r="AD26" s="621"/>
      <c r="AE26" s="522"/>
      <c r="AF26" s="623"/>
      <c r="AG26" s="522"/>
      <c r="AJ26" s="570">
        <v>61</v>
      </c>
      <c r="AK26" s="571" t="s">
        <v>213</v>
      </c>
      <c r="AL26" s="511"/>
    </row>
    <row r="27" spans="1:40" ht="15" customHeight="1" x14ac:dyDescent="0.25">
      <c r="A27" s="258"/>
      <c r="B27" s="477"/>
      <c r="C27" s="470"/>
      <c r="D27" s="470"/>
      <c r="E27" s="470"/>
      <c r="F27" s="470"/>
      <c r="G27" s="470"/>
      <c r="H27" s="471"/>
      <c r="I27" s="471"/>
      <c r="J27" s="471"/>
      <c r="K27" s="471"/>
      <c r="L27" s="470"/>
      <c r="M27" s="470"/>
      <c r="N27" s="470"/>
      <c r="O27" s="470"/>
      <c r="P27" s="470"/>
      <c r="Q27" s="480"/>
      <c r="R27" s="388"/>
      <c r="V27" s="450">
        <v>132</v>
      </c>
      <c r="AB27" s="283"/>
      <c r="AC27" s="524"/>
      <c r="AD27" s="621"/>
      <c r="AE27" s="522"/>
      <c r="AF27" s="623"/>
      <c r="AG27" s="522"/>
      <c r="AJ27" s="546">
        <v>66</v>
      </c>
      <c r="AK27" s="572" t="s">
        <v>223</v>
      </c>
      <c r="AL27" s="511"/>
    </row>
    <row r="28" spans="1:40" ht="15" customHeight="1" x14ac:dyDescent="0.25">
      <c r="A28" s="258"/>
      <c r="B28" s="477"/>
      <c r="C28" s="470"/>
      <c r="D28" s="470"/>
      <c r="E28" s="470"/>
      <c r="F28" s="470"/>
      <c r="G28" s="470"/>
      <c r="H28" s="471"/>
      <c r="I28" s="471"/>
      <c r="J28" s="471"/>
      <c r="K28" s="471"/>
      <c r="L28" s="470"/>
      <c r="M28" s="470"/>
      <c r="N28" s="470"/>
      <c r="O28" s="470"/>
      <c r="P28" s="470"/>
      <c r="Q28" s="480"/>
      <c r="R28" s="388"/>
      <c r="V28" s="438"/>
      <c r="AB28" s="283"/>
      <c r="AC28" s="524"/>
      <c r="AD28" s="621"/>
      <c r="AE28" s="522"/>
      <c r="AF28" s="623"/>
      <c r="AG28" s="522"/>
      <c r="AJ28" s="542">
        <v>71</v>
      </c>
      <c r="AK28" s="543" t="s">
        <v>217</v>
      </c>
      <c r="AL28" s="511"/>
    </row>
    <row r="29" spans="1:40" ht="15.75" x14ac:dyDescent="0.25">
      <c r="A29" s="258"/>
      <c r="B29" s="477"/>
      <c r="C29" s="478" t="s">
        <v>165</v>
      </c>
      <c r="D29" s="478"/>
      <c r="E29" s="478"/>
      <c r="F29" s="478"/>
      <c r="G29" s="493" t="s">
        <v>175</v>
      </c>
      <c r="H29" s="487" t="s">
        <v>166</v>
      </c>
      <c r="I29" s="487"/>
      <c r="J29" s="487"/>
      <c r="K29" s="487"/>
      <c r="L29" s="472"/>
      <c r="M29" s="470"/>
      <c r="N29" s="470"/>
      <c r="O29" s="470"/>
      <c r="P29" s="470"/>
      <c r="Q29" s="480"/>
      <c r="R29" s="388"/>
      <c r="V29" s="451">
        <f>$Y$6</f>
        <v>88</v>
      </c>
      <c r="W29"/>
      <c r="AA29" s="283"/>
      <c r="AB29" s="283"/>
      <c r="AC29" s="524"/>
      <c r="AD29" s="621"/>
      <c r="AE29" s="522"/>
      <c r="AF29" s="623"/>
      <c r="AG29" s="522"/>
      <c r="AJ29" s="573">
        <v>76</v>
      </c>
      <c r="AK29" s="574" t="s">
        <v>218</v>
      </c>
    </row>
    <row r="30" spans="1:40" ht="15.75" x14ac:dyDescent="0.25">
      <c r="A30" s="258"/>
      <c r="B30" s="477"/>
      <c r="C30" s="470"/>
      <c r="D30" s="470"/>
      <c r="E30" s="470"/>
      <c r="F30" s="470"/>
      <c r="G30" s="470"/>
      <c r="H30" s="471"/>
      <c r="I30" s="471"/>
      <c r="J30" s="471"/>
      <c r="K30" s="471"/>
      <c r="L30" s="470"/>
      <c r="M30" s="470"/>
      <c r="N30" s="470"/>
      <c r="O30" s="470"/>
      <c r="P30" s="470"/>
      <c r="Q30" s="480"/>
      <c r="R30" s="388"/>
      <c r="V30" s="438">
        <v>4</v>
      </c>
      <c r="X30" s="393" t="s">
        <v>140</v>
      </c>
      <c r="Y30" s="491">
        <f>LOOKUP(9^9,Relevés!H:H)</f>
        <v>1030</v>
      </c>
      <c r="Z30" t="s">
        <v>143</v>
      </c>
      <c r="AB30" s="283"/>
      <c r="AC30" s="524"/>
      <c r="AD30" s="621"/>
      <c r="AE30" s="522"/>
      <c r="AF30" s="623"/>
      <c r="AG30" s="522"/>
      <c r="AJ30" s="575">
        <v>81</v>
      </c>
      <c r="AK30" s="576" t="s">
        <v>219</v>
      </c>
      <c r="AL30" s="511"/>
    </row>
    <row r="31" spans="1:40" ht="15.75" x14ac:dyDescent="0.25">
      <c r="A31" s="258"/>
      <c r="B31" s="477"/>
      <c r="C31" s="470"/>
      <c r="D31" s="470"/>
      <c r="E31" s="470"/>
      <c r="F31" s="470"/>
      <c r="G31" s="470"/>
      <c r="H31" s="471"/>
      <c r="I31" s="471"/>
      <c r="J31" s="471"/>
      <c r="K31" s="471"/>
      <c r="L31" s="470"/>
      <c r="M31" s="470"/>
      <c r="N31" s="470"/>
      <c r="O31" s="470"/>
      <c r="P31" s="470"/>
      <c r="Q31" s="480"/>
      <c r="R31" s="388"/>
      <c r="V31" s="439">
        <f>V27-V29-V30</f>
        <v>40</v>
      </c>
      <c r="X31" s="393" t="s">
        <v>140</v>
      </c>
      <c r="Y31" s="492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142</v>
      </c>
      <c r="AB31" s="283"/>
      <c r="AC31" s="524"/>
      <c r="AD31" s="621"/>
      <c r="AE31" s="522"/>
      <c r="AF31" s="623"/>
      <c r="AG31" s="522"/>
      <c r="AJ31" s="547">
        <v>86</v>
      </c>
      <c r="AK31" s="548" t="s">
        <v>224</v>
      </c>
      <c r="AL31" s="511"/>
    </row>
    <row r="32" spans="1:40" ht="15.75" thickBot="1" x14ac:dyDescent="0.3">
      <c r="A32" s="258"/>
      <c r="B32" s="676"/>
      <c r="C32" s="481"/>
      <c r="D32" s="481"/>
      <c r="E32" s="481"/>
      <c r="F32" s="481"/>
      <c r="G32" s="481"/>
      <c r="H32" s="482"/>
      <c r="I32" s="482"/>
      <c r="J32" s="482"/>
      <c r="K32" s="482"/>
      <c r="L32" s="481"/>
      <c r="M32" s="513"/>
      <c r="N32" s="481"/>
      <c r="O32" s="481"/>
      <c r="P32" s="481"/>
      <c r="Q32" s="514"/>
      <c r="R32" s="388"/>
      <c r="Z32" s="283" t="s">
        <v>145</v>
      </c>
      <c r="AB32" s="283"/>
      <c r="AC32" s="524"/>
      <c r="AD32" s="621"/>
      <c r="AE32" s="522"/>
      <c r="AF32" s="623"/>
      <c r="AG32" s="522"/>
      <c r="AJ32" s="577">
        <v>91</v>
      </c>
      <c r="AK32" s="578" t="s">
        <v>197</v>
      </c>
      <c r="AN32" s="511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9"/>
      <c r="I33" s="469"/>
      <c r="J33" s="469"/>
      <c r="K33" s="469"/>
      <c r="L33" s="258"/>
      <c r="M33" s="258"/>
      <c r="N33" s="258"/>
      <c r="O33" s="258"/>
      <c r="P33" s="258"/>
      <c r="Q33" s="258"/>
      <c r="R33" s="387">
        <f ca="1">DAY(TODAY())</f>
        <v>27</v>
      </c>
      <c r="S33" s="442" t="s">
        <v>21</v>
      </c>
      <c r="T33" s="443">
        <f>T35-T34</f>
        <v>0.35972222222222222</v>
      </c>
      <c r="V33" s="449" t="s">
        <v>59</v>
      </c>
      <c r="W33"/>
      <c r="AB33" s="283"/>
      <c r="AC33" s="524"/>
      <c r="AD33" s="621"/>
      <c r="AE33" s="522"/>
      <c r="AF33" s="623"/>
      <c r="AG33" s="522"/>
      <c r="AJ33" s="544">
        <v>100</v>
      </c>
      <c r="AK33" s="545" t="s">
        <v>220</v>
      </c>
    </row>
    <row r="34" spans="1:37" ht="15.75" x14ac:dyDescent="0.25">
      <c r="A34" s="414">
        <v>0.79166666666666663</v>
      </c>
      <c r="B34" s="731">
        <f ca="1">NOW()</f>
        <v>45653.328031481484</v>
      </c>
      <c r="C34" s="731"/>
      <c r="D34" s="731"/>
      <c r="E34" s="731"/>
      <c r="G34" s="257">
        <v>11</v>
      </c>
      <c r="I34" s="504"/>
      <c r="J34" s="505"/>
      <c r="K34" s="507"/>
      <c r="L34" s="506"/>
      <c r="M34" s="505"/>
      <c r="N34" s="505"/>
      <c r="Q34" s="510"/>
      <c r="S34" s="396" t="s">
        <v>131</v>
      </c>
      <c r="T34" s="436">
        <v>0.36666666666666664</v>
      </c>
      <c r="V34" s="450">
        <v>60</v>
      </c>
      <c r="X34" s="401" t="s">
        <v>108</v>
      </c>
      <c r="Y34" s="402" t="s">
        <v>115</v>
      </c>
      <c r="Z34" s="395"/>
      <c r="AB34" s="283"/>
      <c r="AC34" s="524"/>
      <c r="AD34" s="621"/>
      <c r="AE34" s="640"/>
      <c r="AF34" s="623"/>
      <c r="AG34" s="522"/>
    </row>
    <row r="35" spans="1:37" ht="15" customHeight="1" x14ac:dyDescent="0.25">
      <c r="A35" s="732" t="str">
        <f ca="1">REPT("À demain",AND(NOW()-TODAY()&gt;A34,A34&lt;&gt;""))</f>
        <v/>
      </c>
      <c r="B35" s="732"/>
      <c r="G35" s="503"/>
      <c r="H35" s="508"/>
      <c r="I35" s="504"/>
      <c r="J35" s="502"/>
      <c r="K35" s="503"/>
      <c r="L35" s="503"/>
      <c r="M35" s="502"/>
      <c r="N35" s="503"/>
      <c r="O35" s="504"/>
      <c r="R35"/>
      <c r="S35" s="424" t="s">
        <v>132</v>
      </c>
      <c r="T35" s="437">
        <v>0.72638888888888886</v>
      </c>
      <c r="V35" s="451">
        <f>Relevés!N5</f>
        <v>2.4</v>
      </c>
      <c r="X35" s="307" t="s">
        <v>112</v>
      </c>
      <c r="Y35" s="398" t="s">
        <v>114</v>
      </c>
      <c r="Z35" s="283" t="s">
        <v>11</v>
      </c>
      <c r="AC35" s="522"/>
      <c r="AD35" s="621"/>
      <c r="AE35" s="522"/>
      <c r="AF35" s="623"/>
      <c r="AG35" s="522"/>
    </row>
    <row r="36" spans="1:37" ht="15.75" x14ac:dyDescent="0.25">
      <c r="A36" s="648" t="s">
        <v>238</v>
      </c>
      <c r="G36" s="503"/>
      <c r="H36" s="503"/>
      <c r="I36" s="504"/>
      <c r="J36" s="504"/>
      <c r="K36" s="503"/>
      <c r="L36" s="504"/>
      <c r="M36" s="516"/>
      <c r="N36" s="503"/>
      <c r="O36" s="504"/>
      <c r="V36" s="438">
        <v>1.5</v>
      </c>
      <c r="X36" s="309" t="s">
        <v>111</v>
      </c>
      <c r="Y36" s="403" t="s">
        <v>113</v>
      </c>
      <c r="AC36" s="522"/>
      <c r="AD36" s="621"/>
      <c r="AE36" s="522"/>
      <c r="AF36" s="623"/>
      <c r="AG36" s="522"/>
    </row>
    <row r="37" spans="1:37" ht="15" customHeight="1" x14ac:dyDescent="0.3">
      <c r="A37" t="s">
        <v>239</v>
      </c>
      <c r="V37" s="439">
        <f>V34-V35-V36</f>
        <v>56.1</v>
      </c>
      <c r="X37" t="s">
        <v>144</v>
      </c>
      <c r="Y37" s="404"/>
      <c r="AC37" s="522"/>
      <c r="AD37" s="632"/>
      <c r="AE37" s="620"/>
      <c r="AF37" s="625"/>
      <c r="AG37" s="522"/>
    </row>
    <row r="38" spans="1:37" ht="15" customHeight="1" x14ac:dyDescent="0.3">
      <c r="AC38" s="522"/>
      <c r="AD38" s="632" t="s">
        <v>228</v>
      </c>
      <c r="AE38" s="634" t="s">
        <v>18</v>
      </c>
      <c r="AF38" s="633" t="s">
        <v>44</v>
      </c>
      <c r="AG38" s="522"/>
    </row>
    <row r="39" spans="1:37" ht="15" customHeight="1" x14ac:dyDescent="0.25">
      <c r="V39" s="449" t="s">
        <v>58</v>
      </c>
      <c r="AC39" s="522"/>
      <c r="AD39" s="621"/>
      <c r="AE39" s="522"/>
      <c r="AF39" s="623"/>
      <c r="AG39" s="522"/>
    </row>
    <row r="40" spans="1:37" ht="15.75" x14ac:dyDescent="0.25">
      <c r="V40" s="450">
        <v>60</v>
      </c>
      <c r="AC40" s="522"/>
      <c r="AD40" s="621"/>
      <c r="AE40" s="522"/>
      <c r="AF40" s="623"/>
      <c r="AG40" s="522"/>
    </row>
    <row r="41" spans="1:37" ht="15.75" x14ac:dyDescent="0.25">
      <c r="C41" s="528">
        <f>100*(1-($Y$1/$E$41))</f>
        <v>100</v>
      </c>
      <c r="D41" s="529">
        <v>44</v>
      </c>
      <c r="E41" s="530">
        <v>20</v>
      </c>
      <c r="F41" s="504"/>
      <c r="G41" s="533">
        <f>100*(1-($Y$2/$I$41))</f>
        <v>75.833333333333329</v>
      </c>
      <c r="H41" s="529">
        <v>48</v>
      </c>
      <c r="I41" s="534">
        <v>240</v>
      </c>
      <c r="J41" s="504"/>
      <c r="K41" s="533">
        <f>100*(1-($Y$3/M41))</f>
        <v>1.5000000000000013</v>
      </c>
      <c r="L41" s="529">
        <v>50</v>
      </c>
      <c r="M41" s="534">
        <v>1100</v>
      </c>
      <c r="T41" s="511"/>
      <c r="V41" s="451">
        <f>Relevés!$K$5</f>
        <v>0.8</v>
      </c>
      <c r="AC41" s="522"/>
      <c r="AD41" s="621"/>
      <c r="AE41" s="522"/>
      <c r="AF41" s="623"/>
      <c r="AG41" s="522"/>
    </row>
    <row r="42" spans="1:37" ht="15.75" x14ac:dyDescent="0.25">
      <c r="C42" s="531" t="s">
        <v>194</v>
      </c>
      <c r="D42" s="532">
        <f>20*$C$41/100</f>
        <v>20</v>
      </c>
      <c r="E42" s="537" t="s">
        <v>191</v>
      </c>
      <c r="F42" s="504"/>
      <c r="G42" s="535" t="s">
        <v>194</v>
      </c>
      <c r="H42" s="536">
        <f>20*$G$41/100</f>
        <v>15.166666666666664</v>
      </c>
      <c r="I42" s="538" t="s">
        <v>192</v>
      </c>
      <c r="J42" s="504"/>
      <c r="K42" s="535" t="s">
        <v>194</v>
      </c>
      <c r="L42" s="536">
        <f>20*$K$41/100</f>
        <v>0.30000000000000027</v>
      </c>
      <c r="M42" s="538" t="s">
        <v>193</v>
      </c>
      <c r="V42" s="438">
        <v>1.5</v>
      </c>
      <c r="AC42" s="522"/>
      <c r="AD42" s="621"/>
      <c r="AE42" s="522"/>
      <c r="AF42" s="623"/>
      <c r="AG42" s="522"/>
    </row>
    <row r="43" spans="1:37" ht="15.75" x14ac:dyDescent="0.25">
      <c r="A43" s="308"/>
      <c r="D43" s="503"/>
      <c r="E43" s="504"/>
      <c r="F43" s="504"/>
      <c r="G43" s="515"/>
      <c r="H43" s="504"/>
      <c r="I43" s="504"/>
      <c r="J43" s="504"/>
      <c r="K43" s="515"/>
      <c r="L43" s="504"/>
      <c r="M43" s="504"/>
      <c r="N43" s="504"/>
      <c r="V43" s="439">
        <f>V40-V41-V42</f>
        <v>57.7</v>
      </c>
      <c r="AC43" s="522"/>
      <c r="AD43" s="621"/>
      <c r="AE43" s="522"/>
      <c r="AF43" s="623"/>
      <c r="AG43" s="522"/>
    </row>
    <row r="44" spans="1:37" x14ac:dyDescent="0.25">
      <c r="AC44" s="522"/>
      <c r="AD44" s="621"/>
      <c r="AE44" s="522"/>
      <c r="AF44" s="623"/>
      <c r="AG44" s="522"/>
    </row>
    <row r="45" spans="1:37" x14ac:dyDescent="0.25">
      <c r="AC45" s="522"/>
      <c r="AD45" s="621"/>
      <c r="AE45" s="522"/>
      <c r="AF45" s="623"/>
      <c r="AG45" s="522"/>
    </row>
    <row r="46" spans="1:37" x14ac:dyDescent="0.25">
      <c r="AC46" s="522"/>
      <c r="AD46" s="621"/>
      <c r="AE46" s="522"/>
      <c r="AF46" s="623"/>
      <c r="AG46" s="522"/>
    </row>
    <row r="47" spans="1:37" x14ac:dyDescent="0.25">
      <c r="AC47" s="522"/>
      <c r="AD47" s="621"/>
      <c r="AE47" s="522"/>
      <c r="AF47" s="623"/>
      <c r="AG47" s="522"/>
    </row>
    <row r="48" spans="1:37" x14ac:dyDescent="0.25">
      <c r="AC48" s="522"/>
      <c r="AD48" s="621"/>
      <c r="AE48" s="522"/>
      <c r="AF48" s="623"/>
      <c r="AG48" s="522"/>
    </row>
    <row r="49" spans="29:33" x14ac:dyDescent="0.25">
      <c r="AC49" s="522"/>
      <c r="AD49" s="621"/>
      <c r="AE49" s="522"/>
      <c r="AF49" s="623"/>
      <c r="AG49" s="522"/>
    </row>
    <row r="50" spans="29:33" x14ac:dyDescent="0.25">
      <c r="AC50" s="522"/>
      <c r="AD50" s="621"/>
      <c r="AE50" s="522"/>
      <c r="AF50" s="623"/>
      <c r="AG50" s="522"/>
    </row>
    <row r="51" spans="29:33" x14ac:dyDescent="0.25">
      <c r="AC51" s="522"/>
      <c r="AD51" s="621"/>
      <c r="AE51" s="522"/>
      <c r="AF51" s="623"/>
      <c r="AG51" s="522"/>
    </row>
    <row r="52" spans="29:33" x14ac:dyDescent="0.25">
      <c r="AC52" s="522"/>
      <c r="AD52" s="621"/>
      <c r="AE52" s="522"/>
      <c r="AF52" s="623"/>
      <c r="AG52" s="522"/>
    </row>
    <row r="53" spans="29:33" x14ac:dyDescent="0.25">
      <c r="AC53" s="522"/>
      <c r="AD53" s="621"/>
      <c r="AE53" s="522"/>
      <c r="AF53" s="623"/>
      <c r="AG53" s="522"/>
    </row>
    <row r="54" spans="29:33" x14ac:dyDescent="0.25">
      <c r="AC54" s="522"/>
      <c r="AD54" s="635">
        <f>Relevés!$AG$5</f>
        <v>0</v>
      </c>
      <c r="AE54" s="636">
        <f>Décembre_2024!$AL$5</f>
        <v>2.5645833333333332</v>
      </c>
      <c r="AF54" s="637">
        <f>Décembre_2024!$BP$79</f>
        <v>31.400694444444447</v>
      </c>
      <c r="AG54" s="522"/>
    </row>
    <row r="55" spans="29:33" ht="15.75" thickBot="1" x14ac:dyDescent="0.3">
      <c r="AC55" s="522"/>
      <c r="AD55" s="670"/>
      <c r="AE55" s="618"/>
      <c r="AF55" s="671"/>
      <c r="AG55" s="522"/>
    </row>
    <row r="56" spans="29:33" ht="15.75" thickTop="1" x14ac:dyDescent="0.25">
      <c r="AC56" s="522"/>
      <c r="AD56" s="522"/>
      <c r="AE56" s="522"/>
      <c r="AF56" s="522"/>
      <c r="AG56" s="522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1"/>
      <c r="B1" s="647" t="s">
        <v>233</v>
      </c>
      <c r="C1" s="261"/>
      <c r="D1" s="397">
        <f ca="1">NOW()</f>
        <v>45653.328031481484</v>
      </c>
      <c r="E1" s="411"/>
      <c r="F1" s="647" t="s">
        <v>234</v>
      </c>
      <c r="G1" s="680"/>
      <c r="H1" s="258"/>
    </row>
    <row r="2" spans="1:8" ht="17.25" customHeight="1" x14ac:dyDescent="0.3">
      <c r="A2" s="262"/>
      <c r="B2" s="409"/>
      <c r="C2" s="410"/>
      <c r="D2" s="397"/>
      <c r="E2" s="412"/>
      <c r="F2" s="409"/>
      <c r="G2" s="264"/>
      <c r="H2" s="258"/>
    </row>
    <row r="3" spans="1:8" ht="22.5" customHeight="1" x14ac:dyDescent="0.3">
      <c r="A3" s="262"/>
      <c r="B3" s="682" t="s">
        <v>99</v>
      </c>
      <c r="C3" s="263"/>
      <c r="D3" s="258"/>
      <c r="E3" s="262"/>
      <c r="F3" s="259" t="s">
        <v>126</v>
      </c>
      <c r="G3" s="264"/>
      <c r="H3" s="258"/>
    </row>
    <row r="4" spans="1:8" ht="174.75" customHeight="1" x14ac:dyDescent="0.25">
      <c r="A4" s="262"/>
      <c r="B4" s="682"/>
      <c r="C4" s="264"/>
      <c r="D4" s="258" t="s">
        <v>78</v>
      </c>
      <c r="E4" s="262"/>
      <c r="F4" s="258"/>
      <c r="G4" s="264"/>
      <c r="H4" s="258"/>
    </row>
    <row r="5" spans="1:8" ht="31.5" customHeight="1" x14ac:dyDescent="0.3">
      <c r="A5" s="262"/>
      <c r="B5" s="683" t="s">
        <v>147</v>
      </c>
      <c r="C5" s="264"/>
      <c r="D5" s="258"/>
      <c r="E5" s="262"/>
      <c r="F5" s="324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8" t="s">
        <v>127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84"/>
      <c r="C9" s="264"/>
      <c r="D9" s="258"/>
      <c r="E9" s="262"/>
      <c r="F9" s="324"/>
      <c r="G9" s="264"/>
      <c r="H9" s="258"/>
    </row>
    <row r="10" spans="1:8" ht="39.75" customHeight="1" thickTop="1" x14ac:dyDescent="0.3">
      <c r="A10" s="262"/>
      <c r="B10" s="684"/>
      <c r="C10" s="264"/>
      <c r="D10" s="432"/>
      <c r="E10" s="409" t="s">
        <v>136</v>
      </c>
      <c r="F10" s="259" t="s">
        <v>20</v>
      </c>
      <c r="G10" s="264"/>
      <c r="H10" s="258"/>
    </row>
    <row r="11" spans="1:8" ht="22.5" customHeight="1" x14ac:dyDescent="0.25">
      <c r="A11" s="262"/>
      <c r="B11" s="682" t="s">
        <v>20</v>
      </c>
      <c r="C11" s="265"/>
      <c r="D11" s="433"/>
      <c r="E11" s="409"/>
      <c r="F11" s="258"/>
      <c r="G11" s="264"/>
      <c r="H11" s="258"/>
    </row>
    <row r="12" spans="1:8" ht="41.25" customHeight="1" x14ac:dyDescent="0.3">
      <c r="A12" s="262"/>
      <c r="B12" s="258"/>
      <c r="C12" s="265"/>
      <c r="D12" s="433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4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4"/>
      <c r="E14" s="324"/>
      <c r="F14" s="258"/>
      <c r="G14" s="264"/>
      <c r="H14" s="258"/>
    </row>
    <row r="15" spans="1:8" ht="26.25" customHeight="1" x14ac:dyDescent="0.3">
      <c r="A15" s="262"/>
      <c r="B15" s="258"/>
      <c r="C15" s="264"/>
      <c r="D15" s="434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4"/>
      <c r="E16" s="260"/>
      <c r="F16" s="259" t="s">
        <v>128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126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74"/>
      <c r="F22" s="672"/>
      <c r="G22" s="673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241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74"/>
      <c r="B44" s="672"/>
      <c r="C44" s="673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5"/>
      <c r="C1" s="375" t="s">
        <v>122</v>
      </c>
      <c r="D1" s="375" t="s">
        <v>121</v>
      </c>
      <c r="E1" s="375" t="s">
        <v>125</v>
      </c>
    </row>
    <row r="2" spans="1:9" x14ac:dyDescent="0.25">
      <c r="B2" s="376" t="s">
        <v>120</v>
      </c>
      <c r="C2" s="377">
        <f ca="1">INDIRECT("C"&amp;(Console!$R$33*2+3))</f>
        <v>8.9583333333333334E-2</v>
      </c>
      <c r="D2" s="377">
        <f ca="1">INDIRECT("D"&amp;(Console!$R$33*2+3))</f>
        <v>0.33194444444444443</v>
      </c>
      <c r="E2" s="378">
        <f ca="1">INDIRECT("E"&amp;(Console!$R$33*2+3))</f>
        <v>46</v>
      </c>
    </row>
    <row r="3" spans="1:9" x14ac:dyDescent="0.25">
      <c r="B3" s="379" t="s">
        <v>123</v>
      </c>
      <c r="C3" s="377">
        <f ca="1">INDIRECT("C"&amp;(Console!$R$33*2+4))</f>
        <v>0.60763888888888884</v>
      </c>
      <c r="D3" s="377">
        <f ca="1">INDIRECT("D"&amp;(Console!$R$33*2+4))</f>
        <v>0.85277777777777775</v>
      </c>
      <c r="E3" s="378">
        <f ca="1">INDIRECT("E"&amp;(Console!$R$33*2+4))</f>
        <v>50</v>
      </c>
      <c r="G3" s="351"/>
    </row>
    <row r="4" spans="1:9" x14ac:dyDescent="0.25">
      <c r="A4" s="92" t="s">
        <v>85</v>
      </c>
      <c r="B4" s="371">
        <f ca="1">DAY(TODAY())</f>
        <v>27</v>
      </c>
      <c r="C4" s="369" t="s">
        <v>122</v>
      </c>
      <c r="D4" s="370" t="s">
        <v>121</v>
      </c>
      <c r="E4" s="365" t="s">
        <v>124</v>
      </c>
    </row>
    <row r="5" spans="1:9" x14ac:dyDescent="0.25">
      <c r="A5" s="5">
        <v>1</v>
      </c>
      <c r="B5" s="362" t="s">
        <v>120</v>
      </c>
      <c r="C5" s="367"/>
      <c r="D5" s="431"/>
      <c r="E5" s="361"/>
      <c r="F5" s="362"/>
      <c r="G5" s="367"/>
      <c r="H5" s="431"/>
      <c r="I5" s="361"/>
    </row>
    <row r="6" spans="1:9" x14ac:dyDescent="0.25">
      <c r="A6" s="366"/>
      <c r="B6" s="363" t="s">
        <v>123</v>
      </c>
      <c r="C6" s="368"/>
      <c r="D6" s="430"/>
      <c r="E6" s="364"/>
      <c r="F6" s="363"/>
      <c r="G6" s="368"/>
      <c r="H6" s="430"/>
      <c r="I6" s="364"/>
    </row>
    <row r="7" spans="1:9" x14ac:dyDescent="0.25">
      <c r="A7" s="5">
        <v>2</v>
      </c>
      <c r="B7" s="362" t="s">
        <v>120</v>
      </c>
      <c r="C7" s="367"/>
      <c r="D7" s="429"/>
      <c r="E7" s="361"/>
      <c r="F7" s="362"/>
      <c r="G7" s="367"/>
      <c r="H7" s="429"/>
      <c r="I7" s="361"/>
    </row>
    <row r="8" spans="1:9" x14ac:dyDescent="0.25">
      <c r="B8" s="363" t="s">
        <v>123</v>
      </c>
      <c r="C8" s="368"/>
      <c r="D8" s="430"/>
      <c r="E8" s="364"/>
      <c r="F8" s="363"/>
      <c r="G8" s="368"/>
      <c r="H8" s="430"/>
      <c r="I8" s="364"/>
    </row>
    <row r="9" spans="1:9" x14ac:dyDescent="0.25">
      <c r="A9" s="5">
        <v>3</v>
      </c>
      <c r="B9" s="362" t="s">
        <v>120</v>
      </c>
      <c r="C9" s="367"/>
      <c r="D9" s="429"/>
      <c r="E9" s="361"/>
      <c r="F9" s="362"/>
      <c r="G9" s="367"/>
      <c r="H9" s="429"/>
      <c r="I9" s="361"/>
    </row>
    <row r="10" spans="1:9" x14ac:dyDescent="0.25">
      <c r="B10" s="363" t="s">
        <v>123</v>
      </c>
      <c r="C10" s="368"/>
      <c r="D10" s="430"/>
      <c r="E10" s="364"/>
      <c r="F10" s="363"/>
      <c r="G10" s="368"/>
      <c r="H10" s="430"/>
      <c r="I10" s="364"/>
    </row>
    <row r="11" spans="1:9" x14ac:dyDescent="0.25">
      <c r="A11" s="5">
        <v>4</v>
      </c>
      <c r="B11" s="362" t="s">
        <v>120</v>
      </c>
      <c r="C11" s="367"/>
      <c r="D11" s="429"/>
      <c r="E11" s="361"/>
      <c r="F11" s="362"/>
      <c r="G11" s="367"/>
      <c r="H11" s="429"/>
      <c r="I11" s="361"/>
    </row>
    <row r="12" spans="1:9" x14ac:dyDescent="0.25">
      <c r="B12" s="363" t="s">
        <v>123</v>
      </c>
      <c r="C12" s="368"/>
      <c r="D12" s="430"/>
      <c r="E12" s="364"/>
      <c r="F12" s="363"/>
      <c r="G12" s="368"/>
      <c r="H12" s="430"/>
      <c r="I12" s="364"/>
    </row>
    <row r="13" spans="1:9" x14ac:dyDescent="0.25">
      <c r="A13" s="5">
        <v>5</v>
      </c>
      <c r="B13" s="362" t="s">
        <v>120</v>
      </c>
      <c r="C13" s="367"/>
      <c r="D13" s="429"/>
      <c r="E13" s="361"/>
      <c r="F13" s="362"/>
      <c r="G13" s="367"/>
      <c r="H13" s="429"/>
      <c r="I13" s="361"/>
    </row>
    <row r="14" spans="1:9" x14ac:dyDescent="0.25">
      <c r="B14" s="363" t="s">
        <v>123</v>
      </c>
      <c r="C14" s="368"/>
      <c r="D14" s="430"/>
      <c r="E14" s="364"/>
      <c r="F14" s="363"/>
      <c r="G14" s="368"/>
      <c r="H14" s="430"/>
      <c r="I14" s="364"/>
    </row>
    <row r="15" spans="1:9" x14ac:dyDescent="0.25">
      <c r="A15" s="5">
        <v>6</v>
      </c>
      <c r="B15" s="362" t="s">
        <v>120</v>
      </c>
      <c r="C15" s="367"/>
      <c r="D15" s="429"/>
      <c r="E15" s="361"/>
      <c r="F15" s="362"/>
      <c r="G15" s="367"/>
      <c r="H15" s="429"/>
      <c r="I15" s="361"/>
    </row>
    <row r="16" spans="1:9" x14ac:dyDescent="0.25">
      <c r="B16" s="363" t="s">
        <v>123</v>
      </c>
      <c r="C16" s="368"/>
      <c r="D16" s="430"/>
      <c r="E16" s="364"/>
      <c r="F16" s="363"/>
      <c r="G16" s="368"/>
      <c r="H16" s="430"/>
      <c r="I16" s="364"/>
    </row>
    <row r="17" spans="1:9" x14ac:dyDescent="0.25">
      <c r="A17" s="5">
        <v>7</v>
      </c>
      <c r="B17" s="362" t="s">
        <v>120</v>
      </c>
      <c r="C17" s="367"/>
      <c r="D17" s="429"/>
      <c r="E17" s="361"/>
      <c r="F17" s="362"/>
      <c r="G17" s="367"/>
      <c r="H17" s="429"/>
      <c r="I17" s="361"/>
    </row>
    <row r="18" spans="1:9" x14ac:dyDescent="0.25">
      <c r="B18" s="363" t="s">
        <v>123</v>
      </c>
      <c r="C18" s="368"/>
      <c r="D18" s="430"/>
      <c r="E18" s="364"/>
      <c r="F18" s="363"/>
      <c r="G18" s="368"/>
      <c r="H18" s="430"/>
      <c r="I18" s="364"/>
    </row>
    <row r="19" spans="1:9" x14ac:dyDescent="0.25">
      <c r="A19" s="5">
        <v>8</v>
      </c>
      <c r="B19" s="362" t="s">
        <v>120</v>
      </c>
      <c r="C19" s="367"/>
      <c r="D19" s="429"/>
      <c r="E19" s="361"/>
      <c r="F19" s="362"/>
      <c r="G19" s="367"/>
      <c r="H19" s="429"/>
      <c r="I19" s="361"/>
    </row>
    <row r="20" spans="1:9" x14ac:dyDescent="0.25">
      <c r="B20" s="363" t="s">
        <v>123</v>
      </c>
      <c r="C20" s="368"/>
      <c r="D20" s="430"/>
      <c r="E20" s="364"/>
      <c r="F20" s="363"/>
      <c r="G20" s="368"/>
      <c r="H20" s="430"/>
      <c r="I20" s="364"/>
    </row>
    <row r="21" spans="1:9" x14ac:dyDescent="0.25">
      <c r="A21" s="5">
        <v>9</v>
      </c>
      <c r="B21" s="362" t="s">
        <v>120</v>
      </c>
      <c r="C21" s="367"/>
      <c r="D21" s="429"/>
      <c r="E21" s="361"/>
      <c r="F21" s="362"/>
      <c r="G21" s="367"/>
      <c r="H21" s="429"/>
      <c r="I21" s="361"/>
    </row>
    <row r="22" spans="1:9" x14ac:dyDescent="0.25">
      <c r="B22" s="363" t="s">
        <v>123</v>
      </c>
      <c r="C22" s="368"/>
      <c r="D22" s="430"/>
      <c r="E22" s="364"/>
      <c r="F22" s="363"/>
      <c r="G22" s="368"/>
      <c r="H22" s="430"/>
      <c r="I22" s="364"/>
    </row>
    <row r="23" spans="1:9" x14ac:dyDescent="0.25">
      <c r="A23" s="5">
        <v>10</v>
      </c>
      <c r="B23" s="362" t="s">
        <v>120</v>
      </c>
      <c r="C23" s="367"/>
      <c r="D23" s="429"/>
      <c r="E23" s="361"/>
      <c r="F23" s="362"/>
      <c r="G23" s="367"/>
      <c r="H23" s="429"/>
      <c r="I23" s="361"/>
    </row>
    <row r="24" spans="1:9" x14ac:dyDescent="0.25">
      <c r="B24" s="363" t="s">
        <v>123</v>
      </c>
      <c r="C24" s="368"/>
      <c r="D24" s="430"/>
      <c r="E24" s="364"/>
      <c r="F24" s="363"/>
      <c r="G24" s="368"/>
      <c r="H24" s="430"/>
      <c r="I24" s="364"/>
    </row>
    <row r="25" spans="1:9" x14ac:dyDescent="0.25">
      <c r="A25" s="5">
        <v>11</v>
      </c>
      <c r="B25" s="362" t="s">
        <v>120</v>
      </c>
      <c r="C25" s="367"/>
      <c r="D25" s="429"/>
      <c r="E25" s="361"/>
      <c r="F25" s="362"/>
      <c r="G25" s="367"/>
      <c r="H25" s="429"/>
      <c r="I25" s="361"/>
    </row>
    <row r="26" spans="1:9" x14ac:dyDescent="0.25">
      <c r="B26" s="363" t="s">
        <v>123</v>
      </c>
      <c r="C26" s="368"/>
      <c r="D26" s="430"/>
      <c r="E26" s="364"/>
      <c r="F26" s="363"/>
      <c r="G26" s="368"/>
      <c r="H26" s="430"/>
      <c r="I26" s="364"/>
    </row>
    <row r="27" spans="1:9" x14ac:dyDescent="0.25">
      <c r="A27" s="5">
        <v>12</v>
      </c>
      <c r="B27" s="362" t="s">
        <v>120</v>
      </c>
      <c r="C27" s="367"/>
      <c r="D27" s="429"/>
      <c r="E27" s="361"/>
      <c r="F27" s="362"/>
      <c r="G27" s="367"/>
      <c r="H27" s="429"/>
      <c r="I27" s="361"/>
    </row>
    <row r="28" spans="1:9" x14ac:dyDescent="0.25">
      <c r="B28" s="363" t="s">
        <v>123</v>
      </c>
      <c r="C28" s="368"/>
      <c r="D28" s="430"/>
      <c r="E28" s="364"/>
      <c r="F28" s="363"/>
      <c r="G28" s="368"/>
      <c r="H28" s="430"/>
      <c r="I28" s="364"/>
    </row>
    <row r="29" spans="1:9" x14ac:dyDescent="0.25">
      <c r="A29" s="5">
        <v>13</v>
      </c>
      <c r="B29" s="362" t="s">
        <v>120</v>
      </c>
      <c r="C29" s="367"/>
      <c r="D29" s="429"/>
      <c r="E29" s="361"/>
      <c r="F29" s="362"/>
      <c r="G29" s="367"/>
      <c r="H29" s="429"/>
      <c r="I29" s="361"/>
    </row>
    <row r="30" spans="1:9" x14ac:dyDescent="0.25">
      <c r="B30" s="363" t="s">
        <v>123</v>
      </c>
      <c r="C30" s="368"/>
      <c r="D30" s="430"/>
      <c r="E30" s="364"/>
      <c r="F30" s="363"/>
      <c r="G30" s="368"/>
      <c r="H30" s="430"/>
      <c r="I30" s="364"/>
    </row>
    <row r="31" spans="1:9" x14ac:dyDescent="0.25">
      <c r="A31" s="5">
        <v>14</v>
      </c>
      <c r="B31" s="362" t="s">
        <v>120</v>
      </c>
      <c r="C31" s="367"/>
      <c r="D31" s="429"/>
      <c r="E31" s="361"/>
      <c r="F31" s="362"/>
      <c r="G31" s="367"/>
      <c r="H31" s="429"/>
      <c r="I31" s="361"/>
    </row>
    <row r="32" spans="1:9" x14ac:dyDescent="0.25">
      <c r="B32" s="363" t="s">
        <v>123</v>
      </c>
      <c r="C32" s="368"/>
      <c r="D32" s="430"/>
      <c r="E32" s="364"/>
      <c r="F32" s="363"/>
      <c r="G32" s="368"/>
      <c r="H32" s="430"/>
      <c r="I32" s="364"/>
    </row>
    <row r="33" spans="1:9" x14ac:dyDescent="0.25">
      <c r="A33" s="5">
        <v>15</v>
      </c>
      <c r="B33" s="362" t="s">
        <v>120</v>
      </c>
      <c r="C33" s="367"/>
      <c r="D33" s="429"/>
      <c r="E33" s="361"/>
      <c r="F33" s="362"/>
      <c r="G33" s="367"/>
      <c r="H33" s="429"/>
      <c r="I33" s="361"/>
    </row>
    <row r="34" spans="1:9" x14ac:dyDescent="0.25">
      <c r="A34" s="366"/>
      <c r="B34" s="363" t="s">
        <v>123</v>
      </c>
      <c r="C34" s="368"/>
      <c r="D34" s="430"/>
      <c r="E34" s="364"/>
      <c r="F34" s="363"/>
      <c r="G34" s="368"/>
      <c r="H34" s="430"/>
      <c r="I34" s="364"/>
    </row>
    <row r="35" spans="1:9" x14ac:dyDescent="0.25">
      <c r="A35" s="5">
        <v>16</v>
      </c>
      <c r="B35" s="362" t="s">
        <v>120</v>
      </c>
      <c r="C35" s="367"/>
      <c r="D35" s="429"/>
      <c r="E35" s="361"/>
      <c r="F35" s="362"/>
      <c r="G35" s="367"/>
      <c r="H35" s="429"/>
      <c r="I35" s="361"/>
    </row>
    <row r="36" spans="1:9" x14ac:dyDescent="0.25">
      <c r="A36" s="94"/>
      <c r="B36" s="363" t="s">
        <v>123</v>
      </c>
      <c r="C36" s="368"/>
      <c r="D36" s="430"/>
      <c r="E36" s="364"/>
      <c r="F36" s="363"/>
      <c r="G36" s="368"/>
      <c r="H36" s="430"/>
      <c r="I36" s="364"/>
    </row>
    <row r="37" spans="1:9" x14ac:dyDescent="0.25">
      <c r="A37" s="361">
        <v>17</v>
      </c>
      <c r="B37" s="362" t="s">
        <v>120</v>
      </c>
      <c r="C37" s="367">
        <v>0.23749999999999999</v>
      </c>
      <c r="D37" s="429">
        <v>0.49791666666666667</v>
      </c>
      <c r="E37" s="361">
        <v>87</v>
      </c>
      <c r="F37" s="362"/>
      <c r="G37" s="367"/>
      <c r="H37" s="429"/>
      <c r="I37" s="361"/>
    </row>
    <row r="38" spans="1:9" x14ac:dyDescent="0.25">
      <c r="B38" s="363" t="s">
        <v>123</v>
      </c>
      <c r="C38" s="368">
        <v>0.76180555555555551</v>
      </c>
      <c r="D38" s="430" t="s">
        <v>245</v>
      </c>
      <c r="E38" s="364">
        <v>85</v>
      </c>
      <c r="F38" s="363"/>
      <c r="G38" s="368"/>
      <c r="H38" s="430"/>
      <c r="I38" s="364"/>
    </row>
    <row r="39" spans="1:9" x14ac:dyDescent="0.25">
      <c r="A39" s="5">
        <v>18</v>
      </c>
      <c r="B39" s="362" t="s">
        <v>120</v>
      </c>
      <c r="C39" s="367">
        <v>0.26458333333333334</v>
      </c>
      <c r="D39" s="429">
        <v>7.6388888888888886E-3</v>
      </c>
      <c r="E39" s="361">
        <v>82</v>
      </c>
      <c r="F39" s="362"/>
      <c r="G39" s="367"/>
      <c r="H39" s="429"/>
      <c r="I39" s="361"/>
    </row>
    <row r="40" spans="1:9" x14ac:dyDescent="0.25">
      <c r="B40" s="363" t="s">
        <v>123</v>
      </c>
      <c r="C40" s="368">
        <v>0.78541666666666665</v>
      </c>
      <c r="D40" s="430">
        <v>0.52986111111111112</v>
      </c>
      <c r="E40" s="364">
        <v>79</v>
      </c>
      <c r="F40" s="363"/>
      <c r="G40" s="368"/>
      <c r="H40" s="430"/>
      <c r="I40" s="364"/>
    </row>
    <row r="41" spans="1:9" x14ac:dyDescent="0.25">
      <c r="A41" s="5">
        <v>19</v>
      </c>
      <c r="B41" s="362" t="s">
        <v>120</v>
      </c>
      <c r="C41" s="367">
        <v>0.28958333333333336</v>
      </c>
      <c r="D41" s="429">
        <v>3.888888888888889E-2</v>
      </c>
      <c r="E41" s="361">
        <v>75</v>
      </c>
      <c r="F41" s="362"/>
      <c r="G41" s="367"/>
      <c r="H41" s="429"/>
      <c r="I41" s="361"/>
    </row>
    <row r="42" spans="1:9" x14ac:dyDescent="0.25">
      <c r="B42" s="363" t="s">
        <v>123</v>
      </c>
      <c r="C42" s="368">
        <v>0.81041666666666667</v>
      </c>
      <c r="D42" s="430">
        <v>0.56180555555555556</v>
      </c>
      <c r="E42" s="364">
        <v>71</v>
      </c>
      <c r="F42" s="363"/>
      <c r="G42" s="368"/>
      <c r="H42" s="430"/>
      <c r="I42" s="364"/>
    </row>
    <row r="43" spans="1:9" x14ac:dyDescent="0.25">
      <c r="A43" s="5">
        <v>20</v>
      </c>
      <c r="B43" s="362" t="s">
        <v>120</v>
      </c>
      <c r="C43" s="367">
        <v>0.31458333333333333</v>
      </c>
      <c r="D43" s="429">
        <v>7.0833333333333331E-2</v>
      </c>
      <c r="E43" s="361">
        <v>66</v>
      </c>
      <c r="F43" s="362"/>
      <c r="G43" s="367"/>
      <c r="H43" s="429"/>
      <c r="I43" s="361"/>
    </row>
    <row r="44" spans="1:9" x14ac:dyDescent="0.25">
      <c r="B44" s="363" t="s">
        <v>123</v>
      </c>
      <c r="C44" s="368">
        <v>0.83611111111111114</v>
      </c>
      <c r="D44" s="430">
        <v>0.59305555555555556</v>
      </c>
      <c r="E44" s="364">
        <v>62</v>
      </c>
      <c r="F44" s="363"/>
      <c r="G44" s="368"/>
      <c r="H44" s="430"/>
      <c r="I44" s="364"/>
    </row>
    <row r="45" spans="1:9" x14ac:dyDescent="0.25">
      <c r="A45" s="5">
        <v>21</v>
      </c>
      <c r="B45" s="362" t="s">
        <v>120</v>
      </c>
      <c r="C45" s="367">
        <v>0.34166666666666667</v>
      </c>
      <c r="D45" s="429">
        <v>0.10277777777777777</v>
      </c>
      <c r="E45" s="361">
        <v>57</v>
      </c>
      <c r="F45" s="362"/>
      <c r="G45" s="367"/>
      <c r="H45" s="429"/>
      <c r="I45" s="361"/>
    </row>
    <row r="46" spans="1:9" x14ac:dyDescent="0.25">
      <c r="B46" s="363" t="s">
        <v>123</v>
      </c>
      <c r="C46" s="368">
        <v>0.86805555555555558</v>
      </c>
      <c r="D46" s="430">
        <v>0.62569444444444444</v>
      </c>
      <c r="E46" s="364">
        <v>52</v>
      </c>
      <c r="F46" s="363"/>
      <c r="G46" s="368"/>
      <c r="H46" s="430"/>
      <c r="I46" s="364"/>
    </row>
    <row r="47" spans="1:9" x14ac:dyDescent="0.25">
      <c r="A47" s="5">
        <v>22</v>
      </c>
      <c r="B47" s="362" t="s">
        <v>120</v>
      </c>
      <c r="C47" s="367">
        <v>0.37569444444444444</v>
      </c>
      <c r="D47" s="429">
        <v>0.13541666666666666</v>
      </c>
      <c r="E47" s="361">
        <v>48</v>
      </c>
      <c r="F47" s="362"/>
      <c r="G47" s="367"/>
      <c r="H47" s="429"/>
      <c r="I47" s="361"/>
    </row>
    <row r="48" spans="1:9" x14ac:dyDescent="0.25">
      <c r="B48" s="363" t="s">
        <v>123</v>
      </c>
      <c r="C48" s="368">
        <v>0.91388888888888886</v>
      </c>
      <c r="D48" s="430">
        <v>0.65972222222222221</v>
      </c>
      <c r="E48" s="364">
        <v>44</v>
      </c>
      <c r="F48" s="363"/>
      <c r="G48" s="368"/>
      <c r="H48" s="430"/>
      <c r="I48" s="364"/>
    </row>
    <row r="49" spans="1:9" x14ac:dyDescent="0.25">
      <c r="A49" s="5">
        <v>23</v>
      </c>
      <c r="B49" s="362" t="s">
        <v>120</v>
      </c>
      <c r="C49" s="367">
        <v>0.42569444444444443</v>
      </c>
      <c r="D49" s="429">
        <v>0.18472222222222223</v>
      </c>
      <c r="E49" s="361">
        <v>41</v>
      </c>
      <c r="F49" s="362"/>
      <c r="G49" s="367"/>
      <c r="H49" s="429"/>
      <c r="I49" s="361"/>
    </row>
    <row r="50" spans="1:9" x14ac:dyDescent="0.25">
      <c r="B50" s="363" t="s">
        <v>123</v>
      </c>
      <c r="C50" s="368">
        <v>0.97222222222222221</v>
      </c>
      <c r="D50" s="430">
        <v>0.69652777777777775</v>
      </c>
      <c r="E50" s="364">
        <v>39</v>
      </c>
      <c r="F50" s="363"/>
      <c r="G50" s="368"/>
      <c r="H50" s="430"/>
      <c r="I50" s="364"/>
    </row>
    <row r="51" spans="1:9" x14ac:dyDescent="0.25">
      <c r="A51" s="5">
        <v>24</v>
      </c>
      <c r="B51" s="362" t="s">
        <v>120</v>
      </c>
      <c r="C51" s="367">
        <v>0.48958333333333331</v>
      </c>
      <c r="D51" s="429">
        <v>0.20972222222222223</v>
      </c>
      <c r="E51" s="361">
        <v>37</v>
      </c>
      <c r="F51" s="362"/>
      <c r="G51" s="367"/>
      <c r="H51" s="429"/>
      <c r="I51" s="361"/>
    </row>
    <row r="52" spans="1:9" x14ac:dyDescent="0.25">
      <c r="B52" s="363" t="s">
        <v>123</v>
      </c>
      <c r="C52" s="368" t="s">
        <v>245</v>
      </c>
      <c r="D52" s="430">
        <v>0.73750000000000004</v>
      </c>
      <c r="E52" s="364" t="s">
        <v>245</v>
      </c>
      <c r="F52" s="363"/>
      <c r="G52" s="368"/>
      <c r="H52" s="430"/>
      <c r="I52" s="364"/>
    </row>
    <row r="53" spans="1:9" x14ac:dyDescent="0.25">
      <c r="A53" s="5">
        <v>25</v>
      </c>
      <c r="B53" s="362" t="s">
        <v>120</v>
      </c>
      <c r="C53" s="367">
        <v>2.013888888888889E-2</v>
      </c>
      <c r="D53" s="429">
        <v>0.25069444444444444</v>
      </c>
      <c r="E53" s="361">
        <v>37</v>
      </c>
      <c r="F53" s="362"/>
      <c r="G53" s="367"/>
      <c r="H53" s="429"/>
      <c r="I53" s="361"/>
    </row>
    <row r="54" spans="1:9" x14ac:dyDescent="0.25">
      <c r="B54" s="363" t="s">
        <v>123</v>
      </c>
      <c r="C54" s="368">
        <v>0.53819444444444442</v>
      </c>
      <c r="D54" s="430">
        <v>0.77986111111111112</v>
      </c>
      <c r="E54" s="364">
        <v>38</v>
      </c>
      <c r="F54" s="363"/>
      <c r="G54" s="368"/>
      <c r="H54" s="430"/>
      <c r="I54" s="364"/>
    </row>
    <row r="55" spans="1:9" x14ac:dyDescent="0.25">
      <c r="A55" s="5">
        <v>26</v>
      </c>
      <c r="B55" s="362" t="s">
        <v>120</v>
      </c>
      <c r="C55" s="367">
        <v>5.7638888888888892E-2</v>
      </c>
      <c r="D55" s="429">
        <v>0.29305555555555557</v>
      </c>
      <c r="E55" s="361">
        <v>40</v>
      </c>
      <c r="F55" s="362"/>
      <c r="G55" s="367"/>
      <c r="H55" s="429"/>
      <c r="I55" s="361"/>
    </row>
    <row r="56" spans="1:9" x14ac:dyDescent="0.25">
      <c r="B56" s="363" t="s">
        <v>123</v>
      </c>
      <c r="C56" s="368">
        <v>0.57638888888888884</v>
      </c>
      <c r="D56" s="430">
        <v>0.81874999999999998</v>
      </c>
      <c r="E56" s="364">
        <v>43</v>
      </c>
      <c r="F56" s="363"/>
      <c r="G56" s="368"/>
      <c r="H56" s="430"/>
      <c r="I56" s="364"/>
    </row>
    <row r="57" spans="1:9" x14ac:dyDescent="0.25">
      <c r="A57" s="5">
        <v>27</v>
      </c>
      <c r="B57" s="362" t="s">
        <v>120</v>
      </c>
      <c r="C57" s="367">
        <v>8.9583333333333334E-2</v>
      </c>
      <c r="D57" s="429">
        <v>0.33194444444444443</v>
      </c>
      <c r="E57" s="361">
        <v>46</v>
      </c>
      <c r="F57" s="362"/>
      <c r="G57" s="367"/>
      <c r="H57" s="429"/>
      <c r="I57" s="361"/>
    </row>
    <row r="58" spans="1:9" x14ac:dyDescent="0.25">
      <c r="B58" s="363" t="s">
        <v>123</v>
      </c>
      <c r="C58" s="368">
        <v>0.60763888888888884</v>
      </c>
      <c r="D58" s="430">
        <v>0.85277777777777775</v>
      </c>
      <c r="E58" s="364">
        <v>50</v>
      </c>
      <c r="F58" s="363"/>
      <c r="G58" s="368"/>
      <c r="H58" s="430"/>
      <c r="I58" s="364"/>
    </row>
    <row r="59" spans="1:9" x14ac:dyDescent="0.25">
      <c r="A59" s="5">
        <v>28</v>
      </c>
      <c r="B59" s="362" t="s">
        <v>120</v>
      </c>
      <c r="C59" s="367">
        <v>0.11736111111111111</v>
      </c>
      <c r="D59" s="429">
        <v>0.36666666666666664</v>
      </c>
      <c r="E59" s="361">
        <v>54</v>
      </c>
      <c r="F59" s="362"/>
      <c r="G59" s="367"/>
      <c r="H59" s="429"/>
      <c r="I59" s="361"/>
    </row>
    <row r="60" spans="1:9" x14ac:dyDescent="0.25">
      <c r="B60" s="363" t="s">
        <v>123</v>
      </c>
      <c r="C60" s="368">
        <v>0.63541666666666663</v>
      </c>
      <c r="D60" s="430">
        <v>0.88402777777777775</v>
      </c>
      <c r="E60" s="364">
        <v>58</v>
      </c>
      <c r="F60" s="363"/>
      <c r="G60" s="368"/>
      <c r="H60" s="430"/>
      <c r="I60" s="364"/>
    </row>
    <row r="61" spans="1:9" x14ac:dyDescent="0.25">
      <c r="A61" s="5">
        <v>29</v>
      </c>
      <c r="B61" s="362" t="s">
        <v>120</v>
      </c>
      <c r="C61" s="367">
        <v>0.14374999999999999</v>
      </c>
      <c r="D61" s="429">
        <v>0.39791666666666664</v>
      </c>
      <c r="E61" s="361">
        <v>62</v>
      </c>
      <c r="F61" s="362"/>
      <c r="G61" s="367"/>
      <c r="H61" s="429"/>
      <c r="I61" s="361"/>
    </row>
    <row r="62" spans="1:9" x14ac:dyDescent="0.25">
      <c r="B62" s="363" t="s">
        <v>123</v>
      </c>
      <c r="C62" s="368">
        <v>0.66180555555555554</v>
      </c>
      <c r="D62" s="430">
        <v>0.91319444444444442</v>
      </c>
      <c r="E62" s="364">
        <v>66</v>
      </c>
      <c r="F62" s="363"/>
      <c r="G62" s="368"/>
      <c r="H62" s="430"/>
      <c r="I62" s="364"/>
    </row>
    <row r="63" spans="1:9" x14ac:dyDescent="0.25">
      <c r="A63" s="5">
        <v>30</v>
      </c>
      <c r="B63" s="362" t="s">
        <v>120</v>
      </c>
      <c r="C63" s="367">
        <v>0.1701388888888889</v>
      </c>
      <c r="D63" s="429">
        <v>0.42708333333333331</v>
      </c>
      <c r="E63" s="361">
        <v>69</v>
      </c>
      <c r="F63" s="362"/>
      <c r="G63" s="367"/>
      <c r="H63" s="429"/>
      <c r="I63" s="361"/>
    </row>
    <row r="64" spans="1:9" x14ac:dyDescent="0.25">
      <c r="B64" s="363" t="s">
        <v>123</v>
      </c>
      <c r="C64" s="368">
        <v>0.68680555555555556</v>
      </c>
      <c r="D64" s="430">
        <v>0.94097222222222221</v>
      </c>
      <c r="E64" s="364">
        <v>72</v>
      </c>
      <c r="F64" s="363"/>
      <c r="G64" s="368"/>
      <c r="H64" s="430"/>
      <c r="I64" s="364"/>
    </row>
    <row r="65" spans="1:9" x14ac:dyDescent="0.25">
      <c r="A65" s="5">
        <v>31</v>
      </c>
      <c r="B65" s="362" t="s">
        <v>120</v>
      </c>
      <c r="C65" s="367">
        <v>0.19652777777777777</v>
      </c>
      <c r="D65" s="429">
        <v>0.45624999999999999</v>
      </c>
      <c r="E65" s="361">
        <v>75</v>
      </c>
      <c r="F65" s="362"/>
      <c r="G65" s="367"/>
      <c r="H65" s="429"/>
      <c r="I65" s="361"/>
    </row>
    <row r="66" spans="1:9" x14ac:dyDescent="0.25">
      <c r="B66" s="363" t="s">
        <v>123</v>
      </c>
      <c r="C66" s="368">
        <v>0.71250000000000002</v>
      </c>
      <c r="D66" s="430">
        <v>0.96875</v>
      </c>
      <c r="E66" s="364">
        <v>78</v>
      </c>
      <c r="F66" s="363"/>
      <c r="G66" s="368"/>
      <c r="H66" s="430"/>
      <c r="I66" s="364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2024-12-27T06:53:38Z</dcterms:modified>
</cp:coreProperties>
</file>