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8BF4E7B3-9A84-46A6-AE46-C3C58FC917D2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20" i="114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P94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Y5" i="114"/>
  <c r="AA6" i="114"/>
  <c r="J5" i="114"/>
  <c r="D2" i="116"/>
  <c r="E3" i="116"/>
  <c r="E2" i="116"/>
  <c r="D3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AI4" i="114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<sst xmlns="http://schemas.openxmlformats.org/spreadsheetml/2006/main" count="474" uniqueCount="262">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</sst>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3</c:v>
                </c:pt>
                <c:pt idx="2">
                  <c:v>140.1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4.5999999999999996</c:v>
                </c:pt>
                <c:pt idx="1">
                  <c:v>1.5</c:v>
                </c:pt>
                <c:pt idx="2">
                  <c:v>53.9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</c:v>
                </c:pt>
                <c:pt idx="1">
                  <c:v>1.5</c:v>
                </c:pt>
                <c:pt idx="2">
                  <c:v>55.5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87</c:v>
                </c:pt>
                <c:pt idx="38">
                  <c:v>87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90</c:v>
                </c:pt>
                <c:pt idx="212">
                  <c:v>89</c:v>
                </c:pt>
                <c:pt idx="213">
                  <c:v>90</c:v>
                </c:pt>
                <c:pt idx="214">
                  <c:v>89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89</c:v>
                </c:pt>
                <c:pt idx="223">
                  <c:v>90</c:v>
                </c:pt>
                <c:pt idx="224">
                  <c:v>90</c:v>
                </c:pt>
                <c:pt idx="225">
                  <c:v>89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91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90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3.1</c:v>
                </c:pt>
                <c:pt idx="8">
                  <c:v>3</c:v>
                </c:pt>
                <c:pt idx="9">
                  <c:v>3</c:v>
                </c:pt>
                <c:pt idx="10">
                  <c:v>3.1</c:v>
                </c:pt>
                <c:pt idx="11">
                  <c:v>3.1</c:v>
                </c:pt>
                <c:pt idx="12">
                  <c:v>3.1</c:v>
                </c:pt>
                <c:pt idx="13">
                  <c:v>3.1</c:v>
                </c:pt>
                <c:pt idx="14">
                  <c:v>3</c:v>
                </c:pt>
                <c:pt idx="15">
                  <c:v>3.1</c:v>
                </c:pt>
                <c:pt idx="16">
                  <c:v>3.1</c:v>
                </c:pt>
                <c:pt idx="17">
                  <c:v>3.1</c:v>
                </c:pt>
                <c:pt idx="18">
                  <c:v>3.1</c:v>
                </c:pt>
                <c:pt idx="19">
                  <c:v>3</c:v>
                </c:pt>
                <c:pt idx="20">
                  <c:v>3.1</c:v>
                </c:pt>
                <c:pt idx="21">
                  <c:v>3.1</c:v>
                </c:pt>
                <c:pt idx="22">
                  <c:v>3.1</c:v>
                </c:pt>
                <c:pt idx="23">
                  <c:v>3.1</c:v>
                </c:pt>
                <c:pt idx="24">
                  <c:v>3.1</c:v>
                </c:pt>
                <c:pt idx="25">
                  <c:v>3.1</c:v>
                </c:pt>
                <c:pt idx="26">
                  <c:v>3.1</c:v>
                </c:pt>
                <c:pt idx="27">
                  <c:v>3.1</c:v>
                </c:pt>
                <c:pt idx="28">
                  <c:v>3.1</c:v>
                </c:pt>
                <c:pt idx="29">
                  <c:v>3.1</c:v>
                </c:pt>
                <c:pt idx="30">
                  <c:v>3.1</c:v>
                </c:pt>
                <c:pt idx="31">
                  <c:v>3.1</c:v>
                </c:pt>
                <c:pt idx="32">
                  <c:v>3.1</c:v>
                </c:pt>
                <c:pt idx="33">
                  <c:v>3.1</c:v>
                </c:pt>
                <c:pt idx="34">
                  <c:v>3.1</c:v>
                </c:pt>
                <c:pt idx="35">
                  <c:v>3.1</c:v>
                </c:pt>
                <c:pt idx="36">
                  <c:v>3.1</c:v>
                </c:pt>
                <c:pt idx="37">
                  <c:v>3.1</c:v>
                </c:pt>
                <c:pt idx="38">
                  <c:v>3.1</c:v>
                </c:pt>
                <c:pt idx="39">
                  <c:v>3.1</c:v>
                </c:pt>
                <c:pt idx="40">
                  <c:v>3.1</c:v>
                </c:pt>
                <c:pt idx="41">
                  <c:v>3.1</c:v>
                </c:pt>
                <c:pt idx="42">
                  <c:v>3.1</c:v>
                </c:pt>
                <c:pt idx="43">
                  <c:v>3.1</c:v>
                </c:pt>
                <c:pt idx="44">
                  <c:v>3.1</c:v>
                </c:pt>
                <c:pt idx="45">
                  <c:v>3.2</c:v>
                </c:pt>
                <c:pt idx="46">
                  <c:v>3.2</c:v>
                </c:pt>
                <c:pt idx="47">
                  <c:v>3.1</c:v>
                </c:pt>
                <c:pt idx="48">
                  <c:v>3.1</c:v>
                </c:pt>
                <c:pt idx="49">
                  <c:v>3.1</c:v>
                </c:pt>
                <c:pt idx="50">
                  <c:v>3.1</c:v>
                </c:pt>
                <c:pt idx="51">
                  <c:v>3.1</c:v>
                </c:pt>
                <c:pt idx="52">
                  <c:v>3.1</c:v>
                </c:pt>
                <c:pt idx="53">
                  <c:v>3.1</c:v>
                </c:pt>
                <c:pt idx="54">
                  <c:v>3.1</c:v>
                </c:pt>
                <c:pt idx="55">
                  <c:v>3.1</c:v>
                </c:pt>
                <c:pt idx="56">
                  <c:v>3.1</c:v>
                </c:pt>
                <c:pt idx="57">
                  <c:v>3.1</c:v>
                </c:pt>
                <c:pt idx="58">
                  <c:v>3.1</c:v>
                </c:pt>
                <c:pt idx="59">
                  <c:v>3.2</c:v>
                </c:pt>
                <c:pt idx="60">
                  <c:v>3.2</c:v>
                </c:pt>
                <c:pt idx="61">
                  <c:v>3.2</c:v>
                </c:pt>
                <c:pt idx="62">
                  <c:v>3.2</c:v>
                </c:pt>
                <c:pt idx="63">
                  <c:v>3.1</c:v>
                </c:pt>
                <c:pt idx="64">
                  <c:v>3.2</c:v>
                </c:pt>
                <c:pt idx="65">
                  <c:v>3.2</c:v>
                </c:pt>
                <c:pt idx="66">
                  <c:v>3.2</c:v>
                </c:pt>
                <c:pt idx="67">
                  <c:v>3.2</c:v>
                </c:pt>
                <c:pt idx="68">
                  <c:v>3.2</c:v>
                </c:pt>
                <c:pt idx="69">
                  <c:v>3.2</c:v>
                </c:pt>
                <c:pt idx="70">
                  <c:v>3.2</c:v>
                </c:pt>
                <c:pt idx="71">
                  <c:v>3.2</c:v>
                </c:pt>
                <c:pt idx="72">
                  <c:v>3.2</c:v>
                </c:pt>
                <c:pt idx="73">
                  <c:v>3.2</c:v>
                </c:pt>
                <c:pt idx="74">
                  <c:v>3.2</c:v>
                </c:pt>
                <c:pt idx="75">
                  <c:v>3.2</c:v>
                </c:pt>
                <c:pt idx="76">
                  <c:v>3.1</c:v>
                </c:pt>
                <c:pt idx="77">
                  <c:v>3.1</c:v>
                </c:pt>
                <c:pt idx="78">
                  <c:v>3.1</c:v>
                </c:pt>
                <c:pt idx="79">
                  <c:v>3.1</c:v>
                </c:pt>
                <c:pt idx="80">
                  <c:v>3.1</c:v>
                </c:pt>
                <c:pt idx="81">
                  <c:v>3.1</c:v>
                </c:pt>
                <c:pt idx="82">
                  <c:v>3.1</c:v>
                </c:pt>
                <c:pt idx="83">
                  <c:v>3.1</c:v>
                </c:pt>
                <c:pt idx="84">
                  <c:v>3.1</c:v>
                </c:pt>
                <c:pt idx="85">
                  <c:v>3.2</c:v>
                </c:pt>
                <c:pt idx="86">
                  <c:v>3.2</c:v>
                </c:pt>
                <c:pt idx="87">
                  <c:v>3.2</c:v>
                </c:pt>
                <c:pt idx="88">
                  <c:v>3.2</c:v>
                </c:pt>
                <c:pt idx="89">
                  <c:v>3.2</c:v>
                </c:pt>
                <c:pt idx="90">
                  <c:v>3.1</c:v>
                </c:pt>
                <c:pt idx="91">
                  <c:v>3.2</c:v>
                </c:pt>
                <c:pt idx="92">
                  <c:v>3.2</c:v>
                </c:pt>
                <c:pt idx="93">
                  <c:v>3.2</c:v>
                </c:pt>
                <c:pt idx="94">
                  <c:v>3.2</c:v>
                </c:pt>
                <c:pt idx="95">
                  <c:v>3.2</c:v>
                </c:pt>
                <c:pt idx="96">
                  <c:v>3.2</c:v>
                </c:pt>
                <c:pt idx="97">
                  <c:v>3.2</c:v>
                </c:pt>
                <c:pt idx="98">
                  <c:v>3.2</c:v>
                </c:pt>
                <c:pt idx="99">
                  <c:v>3.2</c:v>
                </c:pt>
                <c:pt idx="100">
                  <c:v>3.2</c:v>
                </c:pt>
                <c:pt idx="101">
                  <c:v>3.2</c:v>
                </c:pt>
                <c:pt idx="102">
                  <c:v>3.2</c:v>
                </c:pt>
                <c:pt idx="103">
                  <c:v>3.2</c:v>
                </c:pt>
                <c:pt idx="104">
                  <c:v>3.2</c:v>
                </c:pt>
                <c:pt idx="105">
                  <c:v>3.2</c:v>
                </c:pt>
                <c:pt idx="106">
                  <c:v>3.2</c:v>
                </c:pt>
                <c:pt idx="107">
                  <c:v>3.2</c:v>
                </c:pt>
                <c:pt idx="108">
                  <c:v>3.2</c:v>
                </c:pt>
                <c:pt idx="109">
                  <c:v>3.2</c:v>
                </c:pt>
                <c:pt idx="110">
                  <c:v>3.2</c:v>
                </c:pt>
                <c:pt idx="111">
                  <c:v>3.3</c:v>
                </c:pt>
                <c:pt idx="112">
                  <c:v>3.3</c:v>
                </c:pt>
                <c:pt idx="113">
                  <c:v>3.3</c:v>
                </c:pt>
                <c:pt idx="114">
                  <c:v>3.3</c:v>
                </c:pt>
                <c:pt idx="115">
                  <c:v>3.3</c:v>
                </c:pt>
                <c:pt idx="116">
                  <c:v>3.3</c:v>
                </c:pt>
                <c:pt idx="117">
                  <c:v>3.3</c:v>
                </c:pt>
                <c:pt idx="118">
                  <c:v>3.3</c:v>
                </c:pt>
                <c:pt idx="119">
                  <c:v>3.3</c:v>
                </c:pt>
                <c:pt idx="120">
                  <c:v>3.3</c:v>
                </c:pt>
                <c:pt idx="121">
                  <c:v>3.3</c:v>
                </c:pt>
                <c:pt idx="122">
                  <c:v>3.3</c:v>
                </c:pt>
                <c:pt idx="123">
                  <c:v>3.3</c:v>
                </c:pt>
                <c:pt idx="124">
                  <c:v>3.4</c:v>
                </c:pt>
                <c:pt idx="125">
                  <c:v>3.4</c:v>
                </c:pt>
                <c:pt idx="126">
                  <c:v>3.4</c:v>
                </c:pt>
                <c:pt idx="127">
                  <c:v>3.4</c:v>
                </c:pt>
                <c:pt idx="128">
                  <c:v>3.4</c:v>
                </c:pt>
                <c:pt idx="129">
                  <c:v>3.4</c:v>
                </c:pt>
                <c:pt idx="130">
                  <c:v>3.4</c:v>
                </c:pt>
                <c:pt idx="131">
                  <c:v>3.4</c:v>
                </c:pt>
                <c:pt idx="132">
                  <c:v>3.5</c:v>
                </c:pt>
                <c:pt idx="133">
                  <c:v>3.5</c:v>
                </c:pt>
                <c:pt idx="134">
                  <c:v>3.5</c:v>
                </c:pt>
                <c:pt idx="135">
                  <c:v>3.5</c:v>
                </c:pt>
                <c:pt idx="136">
                  <c:v>3.5</c:v>
                </c:pt>
                <c:pt idx="137">
                  <c:v>3.5</c:v>
                </c:pt>
                <c:pt idx="138">
                  <c:v>3.5</c:v>
                </c:pt>
                <c:pt idx="139">
                  <c:v>3.5</c:v>
                </c:pt>
                <c:pt idx="140">
                  <c:v>3.5</c:v>
                </c:pt>
                <c:pt idx="141">
                  <c:v>3.5</c:v>
                </c:pt>
                <c:pt idx="142">
                  <c:v>3.6</c:v>
                </c:pt>
                <c:pt idx="143">
                  <c:v>3.6</c:v>
                </c:pt>
                <c:pt idx="144">
                  <c:v>3.6</c:v>
                </c:pt>
                <c:pt idx="145">
                  <c:v>3.6</c:v>
                </c:pt>
                <c:pt idx="146">
                  <c:v>3.6</c:v>
                </c:pt>
                <c:pt idx="147">
                  <c:v>3.6</c:v>
                </c:pt>
                <c:pt idx="148">
                  <c:v>3.6</c:v>
                </c:pt>
                <c:pt idx="149">
                  <c:v>3.6</c:v>
                </c:pt>
                <c:pt idx="150">
                  <c:v>3.6</c:v>
                </c:pt>
                <c:pt idx="151">
                  <c:v>3.6</c:v>
                </c:pt>
                <c:pt idx="152">
                  <c:v>3.6</c:v>
                </c:pt>
                <c:pt idx="153">
                  <c:v>3.6</c:v>
                </c:pt>
                <c:pt idx="154">
                  <c:v>3.6</c:v>
                </c:pt>
                <c:pt idx="155">
                  <c:v>3.7</c:v>
                </c:pt>
                <c:pt idx="156">
                  <c:v>3.7</c:v>
                </c:pt>
                <c:pt idx="157">
                  <c:v>3.7</c:v>
                </c:pt>
                <c:pt idx="158">
                  <c:v>3.7</c:v>
                </c:pt>
                <c:pt idx="159">
                  <c:v>3.7</c:v>
                </c:pt>
                <c:pt idx="160">
                  <c:v>3.7</c:v>
                </c:pt>
                <c:pt idx="161">
                  <c:v>3.6</c:v>
                </c:pt>
                <c:pt idx="162">
                  <c:v>3.6</c:v>
                </c:pt>
                <c:pt idx="163">
                  <c:v>3.6</c:v>
                </c:pt>
                <c:pt idx="164">
                  <c:v>3.6</c:v>
                </c:pt>
                <c:pt idx="165">
                  <c:v>3.6</c:v>
                </c:pt>
                <c:pt idx="166">
                  <c:v>3.6</c:v>
                </c:pt>
                <c:pt idx="167">
                  <c:v>3.6</c:v>
                </c:pt>
                <c:pt idx="168">
                  <c:v>3.6</c:v>
                </c:pt>
                <c:pt idx="169">
                  <c:v>3.6</c:v>
                </c:pt>
                <c:pt idx="170">
                  <c:v>3.6</c:v>
                </c:pt>
                <c:pt idx="171">
                  <c:v>3.6</c:v>
                </c:pt>
                <c:pt idx="172">
                  <c:v>3.6</c:v>
                </c:pt>
                <c:pt idx="173">
                  <c:v>3.6</c:v>
                </c:pt>
                <c:pt idx="174">
                  <c:v>3.6</c:v>
                </c:pt>
                <c:pt idx="175">
                  <c:v>3.6</c:v>
                </c:pt>
                <c:pt idx="176">
                  <c:v>3.6</c:v>
                </c:pt>
                <c:pt idx="177">
                  <c:v>3.6</c:v>
                </c:pt>
                <c:pt idx="178">
                  <c:v>3.6</c:v>
                </c:pt>
                <c:pt idx="179">
                  <c:v>3.6</c:v>
                </c:pt>
                <c:pt idx="180">
                  <c:v>3.6</c:v>
                </c:pt>
                <c:pt idx="181">
                  <c:v>3.6</c:v>
                </c:pt>
                <c:pt idx="182">
                  <c:v>3.6</c:v>
                </c:pt>
                <c:pt idx="183">
                  <c:v>3.6</c:v>
                </c:pt>
                <c:pt idx="184">
                  <c:v>3.6</c:v>
                </c:pt>
                <c:pt idx="185">
                  <c:v>3.6</c:v>
                </c:pt>
                <c:pt idx="186">
                  <c:v>3.6</c:v>
                </c:pt>
                <c:pt idx="187">
                  <c:v>3.6</c:v>
                </c:pt>
                <c:pt idx="188">
                  <c:v>3.6</c:v>
                </c:pt>
                <c:pt idx="189">
                  <c:v>3.6</c:v>
                </c:pt>
                <c:pt idx="190">
                  <c:v>3.6</c:v>
                </c:pt>
                <c:pt idx="191">
                  <c:v>3.6</c:v>
                </c:pt>
                <c:pt idx="192">
                  <c:v>3.7</c:v>
                </c:pt>
                <c:pt idx="193">
                  <c:v>3.7</c:v>
                </c:pt>
                <c:pt idx="194">
                  <c:v>3.7</c:v>
                </c:pt>
                <c:pt idx="195">
                  <c:v>3.6</c:v>
                </c:pt>
                <c:pt idx="196">
                  <c:v>3.6</c:v>
                </c:pt>
                <c:pt idx="197">
                  <c:v>3.6</c:v>
                </c:pt>
                <c:pt idx="198">
                  <c:v>3.6</c:v>
                </c:pt>
                <c:pt idx="199">
                  <c:v>3.6</c:v>
                </c:pt>
                <c:pt idx="200">
                  <c:v>3.6</c:v>
                </c:pt>
                <c:pt idx="201">
                  <c:v>3.7</c:v>
                </c:pt>
                <c:pt idx="202">
                  <c:v>3.6</c:v>
                </c:pt>
                <c:pt idx="203">
                  <c:v>3.6</c:v>
                </c:pt>
                <c:pt idx="204">
                  <c:v>3.6</c:v>
                </c:pt>
                <c:pt idx="205">
                  <c:v>3.6</c:v>
                </c:pt>
                <c:pt idx="206">
                  <c:v>3.6</c:v>
                </c:pt>
                <c:pt idx="207">
                  <c:v>3.6</c:v>
                </c:pt>
                <c:pt idx="208">
                  <c:v>3.6</c:v>
                </c:pt>
                <c:pt idx="209">
                  <c:v>3.6</c:v>
                </c:pt>
                <c:pt idx="210">
                  <c:v>3.6</c:v>
                </c:pt>
                <c:pt idx="211">
                  <c:v>3.6</c:v>
                </c:pt>
                <c:pt idx="212">
                  <c:v>3.6</c:v>
                </c:pt>
                <c:pt idx="213">
                  <c:v>3.6</c:v>
                </c:pt>
                <c:pt idx="214">
                  <c:v>3.6</c:v>
                </c:pt>
                <c:pt idx="215">
                  <c:v>3.6</c:v>
                </c:pt>
                <c:pt idx="216">
                  <c:v>3.6</c:v>
                </c:pt>
                <c:pt idx="217">
                  <c:v>3.6</c:v>
                </c:pt>
                <c:pt idx="218">
                  <c:v>3.6</c:v>
                </c:pt>
                <c:pt idx="219">
                  <c:v>3.6</c:v>
                </c:pt>
                <c:pt idx="220">
                  <c:v>3.6</c:v>
                </c:pt>
                <c:pt idx="221">
                  <c:v>3.6</c:v>
                </c:pt>
                <c:pt idx="222">
                  <c:v>3.6</c:v>
                </c:pt>
                <c:pt idx="223">
                  <c:v>3.6</c:v>
                </c:pt>
                <c:pt idx="224">
                  <c:v>3.6</c:v>
                </c:pt>
                <c:pt idx="225">
                  <c:v>3.6</c:v>
                </c:pt>
                <c:pt idx="226">
                  <c:v>3.6</c:v>
                </c:pt>
                <c:pt idx="227">
                  <c:v>3.6</c:v>
                </c:pt>
                <c:pt idx="228">
                  <c:v>3.6</c:v>
                </c:pt>
                <c:pt idx="229">
                  <c:v>3.6</c:v>
                </c:pt>
                <c:pt idx="230">
                  <c:v>3.6</c:v>
                </c:pt>
                <c:pt idx="231">
                  <c:v>3.6</c:v>
                </c:pt>
                <c:pt idx="232">
                  <c:v>3.6</c:v>
                </c:pt>
                <c:pt idx="233">
                  <c:v>3.6</c:v>
                </c:pt>
                <c:pt idx="234">
                  <c:v>3.6</c:v>
                </c:pt>
                <c:pt idx="235">
                  <c:v>3.6</c:v>
                </c:pt>
                <c:pt idx="236">
                  <c:v>3.6</c:v>
                </c:pt>
                <c:pt idx="237">
                  <c:v>3.6</c:v>
                </c:pt>
                <c:pt idx="238">
                  <c:v>3.6</c:v>
                </c:pt>
                <c:pt idx="239">
                  <c:v>3.6</c:v>
                </c:pt>
                <c:pt idx="240">
                  <c:v>3.6</c:v>
                </c:pt>
                <c:pt idx="241">
                  <c:v>3.6</c:v>
                </c:pt>
                <c:pt idx="242">
                  <c:v>3.6</c:v>
                </c:pt>
                <c:pt idx="243">
                  <c:v>3.7</c:v>
                </c:pt>
                <c:pt idx="244">
                  <c:v>3.7</c:v>
                </c:pt>
                <c:pt idx="245">
                  <c:v>3.7</c:v>
                </c:pt>
                <c:pt idx="246">
                  <c:v>3.6</c:v>
                </c:pt>
                <c:pt idx="247">
                  <c:v>3.6</c:v>
                </c:pt>
                <c:pt idx="248">
                  <c:v>3.6</c:v>
                </c:pt>
                <c:pt idx="249">
                  <c:v>3.6</c:v>
                </c:pt>
                <c:pt idx="250">
                  <c:v>3.6</c:v>
                </c:pt>
                <c:pt idx="251">
                  <c:v>3.6</c:v>
                </c:pt>
                <c:pt idx="252">
                  <c:v>3.7</c:v>
                </c:pt>
                <c:pt idx="253">
                  <c:v>3.7</c:v>
                </c:pt>
                <c:pt idx="254">
                  <c:v>3.7</c:v>
                </c:pt>
                <c:pt idx="255">
                  <c:v>3.7</c:v>
                </c:pt>
                <c:pt idx="256">
                  <c:v>3.7</c:v>
                </c:pt>
                <c:pt idx="257">
                  <c:v>3.7</c:v>
                </c:pt>
                <c:pt idx="258">
                  <c:v>3.7</c:v>
                </c:pt>
                <c:pt idx="259">
                  <c:v>3.7</c:v>
                </c:pt>
                <c:pt idx="260">
                  <c:v>3.7</c:v>
                </c:pt>
                <c:pt idx="261">
                  <c:v>3.7</c:v>
                </c:pt>
                <c:pt idx="262">
                  <c:v>3.7</c:v>
                </c:pt>
                <c:pt idx="263">
                  <c:v>3.7</c:v>
                </c:pt>
                <c:pt idx="264">
                  <c:v>3.7</c:v>
                </c:pt>
                <c:pt idx="265">
                  <c:v>3.7</c:v>
                </c:pt>
                <c:pt idx="266">
                  <c:v>3.7</c:v>
                </c:pt>
                <c:pt idx="267">
                  <c:v>3.7</c:v>
                </c:pt>
                <c:pt idx="268">
                  <c:v>3.7</c:v>
                </c:pt>
                <c:pt idx="269">
                  <c:v>3.7</c:v>
                </c:pt>
                <c:pt idx="270">
                  <c:v>3.7</c:v>
                </c:pt>
                <c:pt idx="271">
                  <c:v>3.7</c:v>
                </c:pt>
                <c:pt idx="272">
                  <c:v>3.7</c:v>
                </c:pt>
                <c:pt idx="273">
                  <c:v>3.7</c:v>
                </c:pt>
                <c:pt idx="274">
                  <c:v>3.8</c:v>
                </c:pt>
                <c:pt idx="275">
                  <c:v>3.8</c:v>
                </c:pt>
                <c:pt idx="276">
                  <c:v>3.8</c:v>
                </c:pt>
                <c:pt idx="277">
                  <c:v>3.8</c:v>
                </c:pt>
                <c:pt idx="278">
                  <c:v>3.8</c:v>
                </c:pt>
                <c:pt idx="279">
                  <c:v>3.8</c:v>
                </c:pt>
                <c:pt idx="280">
                  <c:v>3.8</c:v>
                </c:pt>
                <c:pt idx="281">
                  <c:v>3.8</c:v>
                </c:pt>
                <c:pt idx="282">
                  <c:v>3.8</c:v>
                </c:pt>
                <c:pt idx="283">
                  <c:v>3.8</c:v>
                </c:pt>
                <c:pt idx="284">
                  <c:v>3.8</c:v>
                </c:pt>
                <c:pt idx="285">
                  <c:v>3.8</c:v>
                </c:pt>
                <c:pt idx="286">
                  <c:v>3.8</c:v>
                </c:pt>
                <c:pt idx="287">
                  <c:v>3.8</c:v>
                </c:pt>
                <c:pt idx="288">
                  <c:v>3.8</c:v>
                </c:pt>
                <c:pt idx="289">
                  <c:v>3.8</c:v>
                </c:pt>
                <c:pt idx="290">
                  <c:v>3.8</c:v>
                </c:pt>
                <c:pt idx="291">
                  <c:v>3.8</c:v>
                </c:pt>
                <c:pt idx="292">
                  <c:v>3.8</c:v>
                </c:pt>
                <c:pt idx="293">
                  <c:v>3.8</c:v>
                </c:pt>
                <c:pt idx="294">
                  <c:v>3.8</c:v>
                </c:pt>
                <c:pt idx="295">
                  <c:v>3.8</c:v>
                </c:pt>
                <c:pt idx="296">
                  <c:v>3.8</c:v>
                </c:pt>
                <c:pt idx="297">
                  <c:v>3.9</c:v>
                </c:pt>
                <c:pt idx="298">
                  <c:v>3.9</c:v>
                </c:pt>
                <c:pt idx="299">
                  <c:v>3.9</c:v>
                </c:pt>
                <c:pt idx="300">
                  <c:v>3.9</c:v>
                </c:pt>
                <c:pt idx="301">
                  <c:v>3.9</c:v>
                </c:pt>
                <c:pt idx="302">
                  <c:v>3.9</c:v>
                </c:pt>
                <c:pt idx="303">
                  <c:v>3.9</c:v>
                </c:pt>
                <c:pt idx="304">
                  <c:v>3.9</c:v>
                </c:pt>
                <c:pt idx="305">
                  <c:v>3.9</c:v>
                </c:pt>
                <c:pt idx="306">
                  <c:v>3.9</c:v>
                </c:pt>
                <c:pt idx="307">
                  <c:v>3.9</c:v>
                </c:pt>
                <c:pt idx="308">
                  <c:v>3.9</c:v>
                </c:pt>
                <c:pt idx="309">
                  <c:v>3.9</c:v>
                </c:pt>
                <c:pt idx="310">
                  <c:v>3.9</c:v>
                </c:pt>
                <c:pt idx="311">
                  <c:v>3.9</c:v>
                </c:pt>
                <c:pt idx="312">
                  <c:v>3.9</c:v>
                </c:pt>
                <c:pt idx="313">
                  <c:v>3.9</c:v>
                </c:pt>
                <c:pt idx="314">
                  <c:v>3.9</c:v>
                </c:pt>
                <c:pt idx="315">
                  <c:v>3.9</c:v>
                </c:pt>
                <c:pt idx="316">
                  <c:v>3.9</c:v>
                </c:pt>
                <c:pt idx="317">
                  <c:v>4</c:v>
                </c:pt>
                <c:pt idx="318">
                  <c:v>4</c:v>
                </c:pt>
                <c:pt idx="319">
                  <c:v>4</c:v>
                </c:pt>
                <c:pt idx="320">
                  <c:v>4</c:v>
                </c:pt>
                <c:pt idx="321">
                  <c:v>4</c:v>
                </c:pt>
                <c:pt idx="322">
                  <c:v>4</c:v>
                </c:pt>
                <c:pt idx="323">
                  <c:v>4</c:v>
                </c:pt>
                <c:pt idx="324">
                  <c:v>4</c:v>
                </c:pt>
                <c:pt idx="325">
                  <c:v>4</c:v>
                </c:pt>
                <c:pt idx="326">
                  <c:v>4</c:v>
                </c:pt>
                <c:pt idx="327">
                  <c:v>4</c:v>
                </c:pt>
                <c:pt idx="328">
                  <c:v>4</c:v>
                </c:pt>
                <c:pt idx="329">
                  <c:v>4</c:v>
                </c:pt>
                <c:pt idx="330">
                  <c:v>4</c:v>
                </c:pt>
                <c:pt idx="331">
                  <c:v>4</c:v>
                </c:pt>
                <c:pt idx="332">
                  <c:v>4</c:v>
                </c:pt>
                <c:pt idx="333">
                  <c:v>4</c:v>
                </c:pt>
                <c:pt idx="334">
                  <c:v>4</c:v>
                </c:pt>
                <c:pt idx="335">
                  <c:v>4</c:v>
                </c:pt>
                <c:pt idx="336">
                  <c:v>4</c:v>
                </c:pt>
                <c:pt idx="337">
                  <c:v>4</c:v>
                </c:pt>
                <c:pt idx="338">
                  <c:v>4</c:v>
                </c:pt>
                <c:pt idx="339">
                  <c:v>4</c:v>
                </c:pt>
                <c:pt idx="340">
                  <c:v>4</c:v>
                </c:pt>
                <c:pt idx="341">
                  <c:v>4.0999999999999996</c:v>
                </c:pt>
                <c:pt idx="342">
                  <c:v>4.0999999999999996</c:v>
                </c:pt>
                <c:pt idx="343">
                  <c:v>4.0999999999999996</c:v>
                </c:pt>
                <c:pt idx="344">
                  <c:v>4.0999999999999996</c:v>
                </c:pt>
                <c:pt idx="345">
                  <c:v>4.0999999999999996</c:v>
                </c:pt>
                <c:pt idx="346">
                  <c:v>4.0999999999999996</c:v>
                </c:pt>
                <c:pt idx="347">
                  <c:v>4.0999999999999996</c:v>
                </c:pt>
                <c:pt idx="348">
                  <c:v>4.0999999999999996</c:v>
                </c:pt>
                <c:pt idx="349">
                  <c:v>4.0999999999999996</c:v>
                </c:pt>
                <c:pt idx="350">
                  <c:v>4.0999999999999996</c:v>
                </c:pt>
                <c:pt idx="351">
                  <c:v>4.0999999999999996</c:v>
                </c:pt>
                <c:pt idx="352">
                  <c:v>4.0999999999999996</c:v>
                </c:pt>
                <c:pt idx="353">
                  <c:v>4.0999999999999996</c:v>
                </c:pt>
                <c:pt idx="354">
                  <c:v>4.0999999999999996</c:v>
                </c:pt>
                <c:pt idx="355">
                  <c:v>4.0999999999999996</c:v>
                </c:pt>
                <c:pt idx="356">
                  <c:v>4.0999999999999996</c:v>
                </c:pt>
                <c:pt idx="357">
                  <c:v>4.0999999999999996</c:v>
                </c:pt>
                <c:pt idx="358">
                  <c:v>4.0999999999999996</c:v>
                </c:pt>
                <c:pt idx="359">
                  <c:v>4.0999999999999996</c:v>
                </c:pt>
                <c:pt idx="360">
                  <c:v>4.0999999999999996</c:v>
                </c:pt>
                <c:pt idx="361">
                  <c:v>4.0999999999999996</c:v>
                </c:pt>
                <c:pt idx="362">
                  <c:v>4.0999999999999996</c:v>
                </c:pt>
                <c:pt idx="363">
                  <c:v>4.0999999999999996</c:v>
                </c:pt>
                <c:pt idx="364">
                  <c:v>4.0999999999999996</c:v>
                </c:pt>
                <c:pt idx="365">
                  <c:v>4.0999999999999996</c:v>
                </c:pt>
                <c:pt idx="366">
                  <c:v>4.0999999999999996</c:v>
                </c:pt>
                <c:pt idx="367">
                  <c:v>4.0999999999999996</c:v>
                </c:pt>
                <c:pt idx="368">
                  <c:v>4.0999999999999996</c:v>
                </c:pt>
                <c:pt idx="369">
                  <c:v>4.0999999999999996</c:v>
                </c:pt>
                <c:pt idx="370">
                  <c:v>4.0999999999999996</c:v>
                </c:pt>
                <c:pt idx="371">
                  <c:v>4.0999999999999996</c:v>
                </c:pt>
                <c:pt idx="372">
                  <c:v>4.0999999999999996</c:v>
                </c:pt>
                <c:pt idx="373">
                  <c:v>4.0999999999999996</c:v>
                </c:pt>
                <c:pt idx="374">
                  <c:v>4.0999999999999996</c:v>
                </c:pt>
                <c:pt idx="375">
                  <c:v>4.0999999999999996</c:v>
                </c:pt>
                <c:pt idx="376">
                  <c:v>4.0999999999999996</c:v>
                </c:pt>
                <c:pt idx="377">
                  <c:v>4.0999999999999996</c:v>
                </c:pt>
                <c:pt idx="378">
                  <c:v>4.0999999999999996</c:v>
                </c:pt>
                <c:pt idx="379">
                  <c:v>4.0999999999999996</c:v>
                </c:pt>
                <c:pt idx="380">
                  <c:v>4.2</c:v>
                </c:pt>
                <c:pt idx="381">
                  <c:v>4.2</c:v>
                </c:pt>
                <c:pt idx="382">
                  <c:v>4.2</c:v>
                </c:pt>
                <c:pt idx="383">
                  <c:v>4.2</c:v>
                </c:pt>
                <c:pt idx="384">
                  <c:v>4.2</c:v>
                </c:pt>
                <c:pt idx="385">
                  <c:v>4.2</c:v>
                </c:pt>
                <c:pt idx="386">
                  <c:v>4.2</c:v>
                </c:pt>
                <c:pt idx="387">
                  <c:v>4.2</c:v>
                </c:pt>
                <c:pt idx="388">
                  <c:v>4.2</c:v>
                </c:pt>
                <c:pt idx="389">
                  <c:v>4.2</c:v>
                </c:pt>
                <c:pt idx="390">
                  <c:v>4.2</c:v>
                </c:pt>
                <c:pt idx="391">
                  <c:v>4.2</c:v>
                </c:pt>
                <c:pt idx="392">
                  <c:v>4.2</c:v>
                </c:pt>
                <c:pt idx="393">
                  <c:v>4.2</c:v>
                </c:pt>
                <c:pt idx="394">
                  <c:v>4.2</c:v>
                </c:pt>
                <c:pt idx="395">
                  <c:v>4.2</c:v>
                </c:pt>
                <c:pt idx="396">
                  <c:v>4.2</c:v>
                </c:pt>
                <c:pt idx="397">
                  <c:v>4.2</c:v>
                </c:pt>
                <c:pt idx="398">
                  <c:v>4.3</c:v>
                </c:pt>
                <c:pt idx="399">
                  <c:v>4.3</c:v>
                </c:pt>
                <c:pt idx="400">
                  <c:v>4.3</c:v>
                </c:pt>
                <c:pt idx="401">
                  <c:v>4.3</c:v>
                </c:pt>
                <c:pt idx="402">
                  <c:v>4.3</c:v>
                </c:pt>
                <c:pt idx="403">
                  <c:v>4.3</c:v>
                </c:pt>
                <c:pt idx="404">
                  <c:v>4.3</c:v>
                </c:pt>
                <c:pt idx="405">
                  <c:v>4.3</c:v>
                </c:pt>
                <c:pt idx="406">
                  <c:v>4.3</c:v>
                </c:pt>
                <c:pt idx="407">
                  <c:v>4.3</c:v>
                </c:pt>
                <c:pt idx="408">
                  <c:v>4.3</c:v>
                </c:pt>
                <c:pt idx="409">
                  <c:v>4.3</c:v>
                </c:pt>
                <c:pt idx="410">
                  <c:v>4.3</c:v>
                </c:pt>
                <c:pt idx="411">
                  <c:v>4.3</c:v>
                </c:pt>
                <c:pt idx="412">
                  <c:v>4.3</c:v>
                </c:pt>
                <c:pt idx="413">
                  <c:v>4.3</c:v>
                </c:pt>
                <c:pt idx="414">
                  <c:v>4.3</c:v>
                </c:pt>
                <c:pt idx="415">
                  <c:v>4.3</c:v>
                </c:pt>
                <c:pt idx="416">
                  <c:v>4.3</c:v>
                </c:pt>
                <c:pt idx="417">
                  <c:v>4.3</c:v>
                </c:pt>
                <c:pt idx="418">
                  <c:v>4.3</c:v>
                </c:pt>
                <c:pt idx="419">
                  <c:v>4.3</c:v>
                </c:pt>
                <c:pt idx="420">
                  <c:v>4.3</c:v>
                </c:pt>
                <c:pt idx="421">
                  <c:v>4.3</c:v>
                </c:pt>
                <c:pt idx="422">
                  <c:v>4.3</c:v>
                </c:pt>
                <c:pt idx="423">
                  <c:v>4.3</c:v>
                </c:pt>
                <c:pt idx="424">
                  <c:v>4.3</c:v>
                </c:pt>
                <c:pt idx="425">
                  <c:v>4.3</c:v>
                </c:pt>
                <c:pt idx="426">
                  <c:v>4.3</c:v>
                </c:pt>
                <c:pt idx="427">
                  <c:v>4.3</c:v>
                </c:pt>
                <c:pt idx="428">
                  <c:v>4.4000000000000004</c:v>
                </c:pt>
                <c:pt idx="429">
                  <c:v>4.4000000000000004</c:v>
                </c:pt>
                <c:pt idx="430">
                  <c:v>4.4000000000000004</c:v>
                </c:pt>
                <c:pt idx="431">
                  <c:v>4.4000000000000004</c:v>
                </c:pt>
                <c:pt idx="432">
                  <c:v>4.4000000000000004</c:v>
                </c:pt>
                <c:pt idx="433">
                  <c:v>4.4000000000000004</c:v>
                </c:pt>
                <c:pt idx="434">
                  <c:v>4.4000000000000004</c:v>
                </c:pt>
                <c:pt idx="435">
                  <c:v>4.4000000000000004</c:v>
                </c:pt>
                <c:pt idx="436">
                  <c:v>4.4000000000000004</c:v>
                </c:pt>
                <c:pt idx="437">
                  <c:v>4.4000000000000004</c:v>
                </c:pt>
                <c:pt idx="438">
                  <c:v>4.4000000000000004</c:v>
                </c:pt>
                <c:pt idx="439">
                  <c:v>4.4000000000000004</c:v>
                </c:pt>
                <c:pt idx="440">
                  <c:v>4.4000000000000004</c:v>
                </c:pt>
                <c:pt idx="441">
                  <c:v>4.4000000000000004</c:v>
                </c:pt>
                <c:pt idx="442">
                  <c:v>4.4000000000000004</c:v>
                </c:pt>
                <c:pt idx="443">
                  <c:v>4.4000000000000004</c:v>
                </c:pt>
                <c:pt idx="444">
                  <c:v>4.4000000000000004</c:v>
                </c:pt>
                <c:pt idx="445">
                  <c:v>4.4000000000000004</c:v>
                </c:pt>
                <c:pt idx="446">
                  <c:v>4.4000000000000004</c:v>
                </c:pt>
                <c:pt idx="447">
                  <c:v>4.4000000000000004</c:v>
                </c:pt>
                <c:pt idx="448">
                  <c:v>4.4000000000000004</c:v>
                </c:pt>
                <c:pt idx="449">
                  <c:v>4.4000000000000004</c:v>
                </c:pt>
                <c:pt idx="450">
                  <c:v>4.4000000000000004</c:v>
                </c:pt>
                <c:pt idx="451">
                  <c:v>4.4000000000000004</c:v>
                </c:pt>
                <c:pt idx="452">
                  <c:v>4.4000000000000004</c:v>
                </c:pt>
                <c:pt idx="453">
                  <c:v>4.4000000000000004</c:v>
                </c:pt>
                <c:pt idx="454">
                  <c:v>4.4000000000000004</c:v>
                </c:pt>
                <c:pt idx="455">
                  <c:v>4.4000000000000004</c:v>
                </c:pt>
                <c:pt idx="456">
                  <c:v>4.4000000000000004</c:v>
                </c:pt>
                <c:pt idx="457">
                  <c:v>4.5</c:v>
                </c:pt>
                <c:pt idx="458">
                  <c:v>4.5</c:v>
                </c:pt>
                <c:pt idx="459">
                  <c:v>4.5</c:v>
                </c:pt>
                <c:pt idx="460">
                  <c:v>4.5</c:v>
                </c:pt>
                <c:pt idx="461">
                  <c:v>4.5</c:v>
                </c:pt>
                <c:pt idx="462">
                  <c:v>4.5</c:v>
                </c:pt>
                <c:pt idx="463">
                  <c:v>4.5</c:v>
                </c:pt>
                <c:pt idx="464">
                  <c:v>4.5</c:v>
                </c:pt>
                <c:pt idx="465">
                  <c:v>4.5</c:v>
                </c:pt>
                <c:pt idx="466">
                  <c:v>4.5</c:v>
                </c:pt>
                <c:pt idx="467">
                  <c:v>4.4000000000000004</c:v>
                </c:pt>
                <c:pt idx="468">
                  <c:v>4.5</c:v>
                </c:pt>
                <c:pt idx="469">
                  <c:v>4.5</c:v>
                </c:pt>
                <c:pt idx="470">
                  <c:v>4.5</c:v>
                </c:pt>
                <c:pt idx="471">
                  <c:v>4.5</c:v>
                </c:pt>
                <c:pt idx="472">
                  <c:v>4.5</c:v>
                </c:pt>
                <c:pt idx="473">
                  <c:v>4.5</c:v>
                </c:pt>
                <c:pt idx="474">
                  <c:v>4.5</c:v>
                </c:pt>
                <c:pt idx="475">
                  <c:v>4.4000000000000004</c:v>
                </c:pt>
                <c:pt idx="476">
                  <c:v>4.5</c:v>
                </c:pt>
                <c:pt idx="477">
                  <c:v>4.5</c:v>
                </c:pt>
                <c:pt idx="478">
                  <c:v>4.5</c:v>
                </c:pt>
                <c:pt idx="479">
                  <c:v>4.5</c:v>
                </c:pt>
                <c:pt idx="480">
                  <c:v>4.5</c:v>
                </c:pt>
                <c:pt idx="481">
                  <c:v>4.5</c:v>
                </c:pt>
                <c:pt idx="482">
                  <c:v>4.5</c:v>
                </c:pt>
                <c:pt idx="483">
                  <c:v>4.5</c:v>
                </c:pt>
                <c:pt idx="484">
                  <c:v>4.5</c:v>
                </c:pt>
                <c:pt idx="485">
                  <c:v>4.5</c:v>
                </c:pt>
                <c:pt idx="486">
                  <c:v>4.5</c:v>
                </c:pt>
                <c:pt idx="487">
                  <c:v>4.5</c:v>
                </c:pt>
                <c:pt idx="488">
                  <c:v>4.5</c:v>
                </c:pt>
                <c:pt idx="489">
                  <c:v>4.5</c:v>
                </c:pt>
                <c:pt idx="490">
                  <c:v>4.5</c:v>
                </c:pt>
                <c:pt idx="491">
                  <c:v>4.5</c:v>
                </c:pt>
                <c:pt idx="492">
                  <c:v>4.5</c:v>
                </c:pt>
                <c:pt idx="493">
                  <c:v>4.5</c:v>
                </c:pt>
                <c:pt idx="494">
                  <c:v>4.5</c:v>
                </c:pt>
                <c:pt idx="495">
                  <c:v>4.5</c:v>
                </c:pt>
                <c:pt idx="496">
                  <c:v>4.5</c:v>
                </c:pt>
                <c:pt idx="497">
                  <c:v>4.5</c:v>
                </c:pt>
                <c:pt idx="498">
                  <c:v>4.5</c:v>
                </c:pt>
                <c:pt idx="499">
                  <c:v>4.5</c:v>
                </c:pt>
                <c:pt idx="500">
                  <c:v>4.5</c:v>
                </c:pt>
                <c:pt idx="501">
                  <c:v>4.5</c:v>
                </c:pt>
                <c:pt idx="502">
                  <c:v>4.5</c:v>
                </c:pt>
                <c:pt idx="503">
                  <c:v>4.5</c:v>
                </c:pt>
                <c:pt idx="504">
                  <c:v>4.5</c:v>
                </c:pt>
                <c:pt idx="505">
                  <c:v>4.5</c:v>
                </c:pt>
                <c:pt idx="506">
                  <c:v>4.5</c:v>
                </c:pt>
                <c:pt idx="507">
                  <c:v>4.5</c:v>
                </c:pt>
                <c:pt idx="508">
                  <c:v>4.5</c:v>
                </c:pt>
                <c:pt idx="509">
                  <c:v>4.5</c:v>
                </c:pt>
                <c:pt idx="510">
                  <c:v>4.5</c:v>
                </c:pt>
                <c:pt idx="511">
                  <c:v>4.5</c:v>
                </c:pt>
                <c:pt idx="512">
                  <c:v>4.5</c:v>
                </c:pt>
                <c:pt idx="513">
                  <c:v>4.5</c:v>
                </c:pt>
                <c:pt idx="514">
                  <c:v>4.5</c:v>
                </c:pt>
                <c:pt idx="515">
                  <c:v>4.5</c:v>
                </c:pt>
                <c:pt idx="516">
                  <c:v>4.5</c:v>
                </c:pt>
                <c:pt idx="517">
                  <c:v>4.5</c:v>
                </c:pt>
                <c:pt idx="518">
                  <c:v>4.5</c:v>
                </c:pt>
                <c:pt idx="519">
                  <c:v>4.5</c:v>
                </c:pt>
                <c:pt idx="520">
                  <c:v>4.5</c:v>
                </c:pt>
                <c:pt idx="521">
                  <c:v>4.5</c:v>
                </c:pt>
                <c:pt idx="522">
                  <c:v>4.5</c:v>
                </c:pt>
                <c:pt idx="523">
                  <c:v>4.5</c:v>
                </c:pt>
                <c:pt idx="524">
                  <c:v>4.5</c:v>
                </c:pt>
                <c:pt idx="525">
                  <c:v>4.5</c:v>
                </c:pt>
                <c:pt idx="526">
                  <c:v>4.5</c:v>
                </c:pt>
                <c:pt idx="527">
                  <c:v>4.5</c:v>
                </c:pt>
                <c:pt idx="528">
                  <c:v>4.5</c:v>
                </c:pt>
                <c:pt idx="529">
                  <c:v>4.5</c:v>
                </c:pt>
                <c:pt idx="530">
                  <c:v>4.5</c:v>
                </c:pt>
                <c:pt idx="531">
                  <c:v>4.5</c:v>
                </c:pt>
                <c:pt idx="532">
                  <c:v>4.5</c:v>
                </c:pt>
                <c:pt idx="533">
                  <c:v>4.5</c:v>
                </c:pt>
                <c:pt idx="534">
                  <c:v>4.5</c:v>
                </c:pt>
                <c:pt idx="535">
                  <c:v>4.5</c:v>
                </c:pt>
                <c:pt idx="536">
                  <c:v>4.5</c:v>
                </c:pt>
                <c:pt idx="537">
                  <c:v>4.5</c:v>
                </c:pt>
                <c:pt idx="538">
                  <c:v>4.5999999999999996</c:v>
                </c:pt>
                <c:pt idx="539">
                  <c:v>4.5</c:v>
                </c:pt>
                <c:pt idx="540">
                  <c:v>4.5</c:v>
                </c:pt>
                <c:pt idx="541">
                  <c:v>4.5</c:v>
                </c:pt>
                <c:pt idx="542">
                  <c:v>4.5</c:v>
                </c:pt>
                <c:pt idx="543">
                  <c:v>4.5</c:v>
                </c:pt>
                <c:pt idx="544">
                  <c:v>4.5</c:v>
                </c:pt>
                <c:pt idx="545">
                  <c:v>4.5</c:v>
                </c:pt>
                <c:pt idx="546">
                  <c:v>4.5</c:v>
                </c:pt>
                <c:pt idx="547">
                  <c:v>4.5</c:v>
                </c:pt>
                <c:pt idx="548">
                  <c:v>4.5</c:v>
                </c:pt>
                <c:pt idx="549">
                  <c:v>4.5</c:v>
                </c:pt>
                <c:pt idx="550">
                  <c:v>4.5</c:v>
                </c:pt>
                <c:pt idx="551">
                  <c:v>4.5</c:v>
                </c:pt>
                <c:pt idx="552">
                  <c:v>4.5</c:v>
                </c:pt>
                <c:pt idx="553">
                  <c:v>4.5</c:v>
                </c:pt>
                <c:pt idx="554">
                  <c:v>4.5999999999999996</c:v>
                </c:pt>
                <c:pt idx="555">
                  <c:v>4.5</c:v>
                </c:pt>
                <c:pt idx="556">
                  <c:v>4.5</c:v>
                </c:pt>
                <c:pt idx="557">
                  <c:v>4.5</c:v>
                </c:pt>
                <c:pt idx="558">
                  <c:v>4.5</c:v>
                </c:pt>
                <c:pt idx="559">
                  <c:v>4.5</c:v>
                </c:pt>
                <c:pt idx="560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3.6</c:v>
                </c:pt>
                <c:pt idx="2">
                  <c:v>4.3</c:v>
                </c:pt>
                <c:pt idx="3">
                  <c:v>4.7</c:v>
                </c:pt>
                <c:pt idx="4">
                  <c:v>3.2</c:v>
                </c:pt>
                <c:pt idx="5">
                  <c:v>2.5</c:v>
                </c:pt>
                <c:pt idx="6">
                  <c:v>2.9</c:v>
                </c:pt>
                <c:pt idx="7">
                  <c:v>5.8</c:v>
                </c:pt>
                <c:pt idx="8">
                  <c:v>2.5</c:v>
                </c:pt>
                <c:pt idx="9">
                  <c:v>1.8</c:v>
                </c:pt>
                <c:pt idx="10">
                  <c:v>2.2000000000000002</c:v>
                </c:pt>
                <c:pt idx="11">
                  <c:v>2.9</c:v>
                </c:pt>
                <c:pt idx="12">
                  <c:v>3.6</c:v>
                </c:pt>
                <c:pt idx="13">
                  <c:v>4.7</c:v>
                </c:pt>
                <c:pt idx="14">
                  <c:v>4.3</c:v>
                </c:pt>
                <c:pt idx="15">
                  <c:v>2.5</c:v>
                </c:pt>
                <c:pt idx="16">
                  <c:v>2.5</c:v>
                </c:pt>
                <c:pt idx="17">
                  <c:v>5.4</c:v>
                </c:pt>
                <c:pt idx="18">
                  <c:v>4.3</c:v>
                </c:pt>
                <c:pt idx="19">
                  <c:v>0</c:v>
                </c:pt>
                <c:pt idx="20">
                  <c:v>2.5</c:v>
                </c:pt>
                <c:pt idx="21">
                  <c:v>2.2000000000000002</c:v>
                </c:pt>
                <c:pt idx="22">
                  <c:v>3.2</c:v>
                </c:pt>
                <c:pt idx="23">
                  <c:v>3.6</c:v>
                </c:pt>
                <c:pt idx="24">
                  <c:v>3.6</c:v>
                </c:pt>
                <c:pt idx="25">
                  <c:v>4.3</c:v>
                </c:pt>
                <c:pt idx="26">
                  <c:v>2.9</c:v>
                </c:pt>
                <c:pt idx="27">
                  <c:v>2.2000000000000002</c:v>
                </c:pt>
                <c:pt idx="28">
                  <c:v>2.9</c:v>
                </c:pt>
                <c:pt idx="29">
                  <c:v>2.9</c:v>
                </c:pt>
                <c:pt idx="30">
                  <c:v>2.9</c:v>
                </c:pt>
                <c:pt idx="31">
                  <c:v>2.5</c:v>
                </c:pt>
                <c:pt idx="32">
                  <c:v>4.3</c:v>
                </c:pt>
                <c:pt idx="33">
                  <c:v>5.8</c:v>
                </c:pt>
                <c:pt idx="34">
                  <c:v>3.6</c:v>
                </c:pt>
                <c:pt idx="35">
                  <c:v>0</c:v>
                </c:pt>
                <c:pt idx="36">
                  <c:v>0</c:v>
                </c:pt>
                <c:pt idx="37">
                  <c:v>3.2</c:v>
                </c:pt>
                <c:pt idx="38">
                  <c:v>5</c:v>
                </c:pt>
                <c:pt idx="39">
                  <c:v>5</c:v>
                </c:pt>
                <c:pt idx="40">
                  <c:v>3.6</c:v>
                </c:pt>
                <c:pt idx="41">
                  <c:v>2.5</c:v>
                </c:pt>
                <c:pt idx="42">
                  <c:v>2.9</c:v>
                </c:pt>
                <c:pt idx="43">
                  <c:v>2.5</c:v>
                </c:pt>
                <c:pt idx="44">
                  <c:v>1.8</c:v>
                </c:pt>
                <c:pt idx="45">
                  <c:v>2.5</c:v>
                </c:pt>
                <c:pt idx="46">
                  <c:v>1.8</c:v>
                </c:pt>
                <c:pt idx="47">
                  <c:v>5</c:v>
                </c:pt>
                <c:pt idx="48">
                  <c:v>4.3</c:v>
                </c:pt>
                <c:pt idx="49">
                  <c:v>3.2</c:v>
                </c:pt>
                <c:pt idx="50">
                  <c:v>4</c:v>
                </c:pt>
                <c:pt idx="51">
                  <c:v>0</c:v>
                </c:pt>
                <c:pt idx="52">
                  <c:v>2.5</c:v>
                </c:pt>
                <c:pt idx="53">
                  <c:v>3.6</c:v>
                </c:pt>
                <c:pt idx="54">
                  <c:v>2.9</c:v>
                </c:pt>
                <c:pt idx="55">
                  <c:v>6.5</c:v>
                </c:pt>
                <c:pt idx="56">
                  <c:v>3.6</c:v>
                </c:pt>
                <c:pt idx="57">
                  <c:v>1.8</c:v>
                </c:pt>
                <c:pt idx="58">
                  <c:v>1.8</c:v>
                </c:pt>
                <c:pt idx="59">
                  <c:v>0</c:v>
                </c:pt>
                <c:pt idx="60">
                  <c:v>1.8</c:v>
                </c:pt>
                <c:pt idx="61">
                  <c:v>1.8</c:v>
                </c:pt>
                <c:pt idx="62">
                  <c:v>4.7</c:v>
                </c:pt>
                <c:pt idx="63">
                  <c:v>3.6</c:v>
                </c:pt>
                <c:pt idx="64">
                  <c:v>3.2</c:v>
                </c:pt>
                <c:pt idx="65">
                  <c:v>1.8</c:v>
                </c:pt>
                <c:pt idx="66">
                  <c:v>1.8</c:v>
                </c:pt>
                <c:pt idx="67">
                  <c:v>2.5</c:v>
                </c:pt>
                <c:pt idx="68">
                  <c:v>2.2000000000000002</c:v>
                </c:pt>
                <c:pt idx="69">
                  <c:v>2.2000000000000002</c:v>
                </c:pt>
                <c:pt idx="70">
                  <c:v>0</c:v>
                </c:pt>
                <c:pt idx="71">
                  <c:v>0</c:v>
                </c:pt>
                <c:pt idx="72">
                  <c:v>2.5</c:v>
                </c:pt>
                <c:pt idx="73">
                  <c:v>4</c:v>
                </c:pt>
                <c:pt idx="74">
                  <c:v>3.2</c:v>
                </c:pt>
                <c:pt idx="75">
                  <c:v>5.8</c:v>
                </c:pt>
                <c:pt idx="76">
                  <c:v>6.1</c:v>
                </c:pt>
                <c:pt idx="77">
                  <c:v>3.2</c:v>
                </c:pt>
                <c:pt idx="78">
                  <c:v>2.5</c:v>
                </c:pt>
                <c:pt idx="79">
                  <c:v>2.9</c:v>
                </c:pt>
                <c:pt idx="80">
                  <c:v>2.9</c:v>
                </c:pt>
                <c:pt idx="81">
                  <c:v>2.9</c:v>
                </c:pt>
                <c:pt idx="82">
                  <c:v>3.2</c:v>
                </c:pt>
                <c:pt idx="83">
                  <c:v>3.2</c:v>
                </c:pt>
                <c:pt idx="84">
                  <c:v>2.5</c:v>
                </c:pt>
                <c:pt idx="85">
                  <c:v>3.6</c:v>
                </c:pt>
                <c:pt idx="86">
                  <c:v>2.9</c:v>
                </c:pt>
                <c:pt idx="87">
                  <c:v>2.9</c:v>
                </c:pt>
                <c:pt idx="88">
                  <c:v>2.5</c:v>
                </c:pt>
                <c:pt idx="89">
                  <c:v>2.9</c:v>
                </c:pt>
                <c:pt idx="90">
                  <c:v>2.5</c:v>
                </c:pt>
                <c:pt idx="91">
                  <c:v>3.2</c:v>
                </c:pt>
                <c:pt idx="92">
                  <c:v>3.6</c:v>
                </c:pt>
                <c:pt idx="93">
                  <c:v>3.6</c:v>
                </c:pt>
                <c:pt idx="94">
                  <c:v>3.2</c:v>
                </c:pt>
                <c:pt idx="95">
                  <c:v>1.8</c:v>
                </c:pt>
                <c:pt idx="96">
                  <c:v>0</c:v>
                </c:pt>
                <c:pt idx="97">
                  <c:v>2.2000000000000002</c:v>
                </c:pt>
                <c:pt idx="98">
                  <c:v>2.2000000000000002</c:v>
                </c:pt>
                <c:pt idx="99">
                  <c:v>3.6</c:v>
                </c:pt>
                <c:pt idx="100">
                  <c:v>4</c:v>
                </c:pt>
                <c:pt idx="101">
                  <c:v>4</c:v>
                </c:pt>
                <c:pt idx="102">
                  <c:v>4.7</c:v>
                </c:pt>
                <c:pt idx="103">
                  <c:v>5</c:v>
                </c:pt>
                <c:pt idx="104">
                  <c:v>4</c:v>
                </c:pt>
                <c:pt idx="105">
                  <c:v>4</c:v>
                </c:pt>
                <c:pt idx="106">
                  <c:v>6.1</c:v>
                </c:pt>
                <c:pt idx="107">
                  <c:v>6.1</c:v>
                </c:pt>
                <c:pt idx="108">
                  <c:v>2.9</c:v>
                </c:pt>
                <c:pt idx="109">
                  <c:v>4.7</c:v>
                </c:pt>
                <c:pt idx="110">
                  <c:v>0</c:v>
                </c:pt>
                <c:pt idx="111">
                  <c:v>3.6</c:v>
                </c:pt>
                <c:pt idx="112">
                  <c:v>4.3</c:v>
                </c:pt>
                <c:pt idx="113">
                  <c:v>2.9</c:v>
                </c:pt>
                <c:pt idx="114">
                  <c:v>4</c:v>
                </c:pt>
                <c:pt idx="115">
                  <c:v>3.6</c:v>
                </c:pt>
                <c:pt idx="116">
                  <c:v>2.9</c:v>
                </c:pt>
                <c:pt idx="117">
                  <c:v>2.2000000000000002</c:v>
                </c:pt>
                <c:pt idx="118">
                  <c:v>1.8</c:v>
                </c:pt>
                <c:pt idx="119">
                  <c:v>4.3</c:v>
                </c:pt>
                <c:pt idx="120">
                  <c:v>5</c:v>
                </c:pt>
                <c:pt idx="121">
                  <c:v>5.8</c:v>
                </c:pt>
                <c:pt idx="122">
                  <c:v>3.6</c:v>
                </c:pt>
                <c:pt idx="123">
                  <c:v>2.5</c:v>
                </c:pt>
                <c:pt idx="124">
                  <c:v>3.2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3.2</c:v>
                </c:pt>
                <c:pt idx="131">
                  <c:v>2.5</c:v>
                </c:pt>
                <c:pt idx="132">
                  <c:v>3.2</c:v>
                </c:pt>
                <c:pt idx="133">
                  <c:v>0</c:v>
                </c:pt>
                <c:pt idx="134">
                  <c:v>1.8</c:v>
                </c:pt>
                <c:pt idx="135">
                  <c:v>2.2000000000000002</c:v>
                </c:pt>
                <c:pt idx="136">
                  <c:v>2.9</c:v>
                </c:pt>
                <c:pt idx="137">
                  <c:v>2.5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</c:v>
                </c:pt>
                <c:pt idx="142">
                  <c:v>2.5</c:v>
                </c:pt>
                <c:pt idx="143">
                  <c:v>2.9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2.5</c:v>
                </c:pt>
                <c:pt idx="147">
                  <c:v>2.2000000000000002</c:v>
                </c:pt>
                <c:pt idx="148">
                  <c:v>2.2000000000000002</c:v>
                </c:pt>
                <c:pt idx="149">
                  <c:v>1.8</c:v>
                </c:pt>
                <c:pt idx="150">
                  <c:v>0</c:v>
                </c:pt>
                <c:pt idx="151">
                  <c:v>0</c:v>
                </c:pt>
                <c:pt idx="152">
                  <c:v>1.8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2.5</c:v>
                </c:pt>
                <c:pt idx="156">
                  <c:v>0</c:v>
                </c:pt>
                <c:pt idx="157">
                  <c:v>1.8</c:v>
                </c:pt>
                <c:pt idx="158">
                  <c:v>2.5</c:v>
                </c:pt>
                <c:pt idx="159">
                  <c:v>3.2</c:v>
                </c:pt>
                <c:pt idx="160">
                  <c:v>3.6</c:v>
                </c:pt>
                <c:pt idx="161">
                  <c:v>2.5</c:v>
                </c:pt>
                <c:pt idx="162">
                  <c:v>3.6</c:v>
                </c:pt>
                <c:pt idx="163">
                  <c:v>2.5</c:v>
                </c:pt>
                <c:pt idx="164">
                  <c:v>0</c:v>
                </c:pt>
                <c:pt idx="165">
                  <c:v>3.6</c:v>
                </c:pt>
                <c:pt idx="166">
                  <c:v>2.9</c:v>
                </c:pt>
                <c:pt idx="167">
                  <c:v>2.5</c:v>
                </c:pt>
                <c:pt idx="168">
                  <c:v>4</c:v>
                </c:pt>
                <c:pt idx="169">
                  <c:v>3.6</c:v>
                </c:pt>
                <c:pt idx="170">
                  <c:v>2.5</c:v>
                </c:pt>
                <c:pt idx="171">
                  <c:v>3.2</c:v>
                </c:pt>
                <c:pt idx="172">
                  <c:v>3.2</c:v>
                </c:pt>
                <c:pt idx="173">
                  <c:v>2.2000000000000002</c:v>
                </c:pt>
                <c:pt idx="174">
                  <c:v>2.9</c:v>
                </c:pt>
                <c:pt idx="175">
                  <c:v>2.2000000000000002</c:v>
                </c:pt>
                <c:pt idx="176">
                  <c:v>2.2000000000000002</c:v>
                </c:pt>
                <c:pt idx="177">
                  <c:v>4</c:v>
                </c:pt>
                <c:pt idx="178">
                  <c:v>3.6</c:v>
                </c:pt>
                <c:pt idx="179">
                  <c:v>2.2000000000000002</c:v>
                </c:pt>
                <c:pt idx="180">
                  <c:v>1.8</c:v>
                </c:pt>
                <c:pt idx="181">
                  <c:v>1.8</c:v>
                </c:pt>
                <c:pt idx="182">
                  <c:v>5</c:v>
                </c:pt>
                <c:pt idx="183">
                  <c:v>2.9</c:v>
                </c:pt>
                <c:pt idx="184">
                  <c:v>3.6</c:v>
                </c:pt>
                <c:pt idx="185">
                  <c:v>2.5</c:v>
                </c:pt>
                <c:pt idx="186">
                  <c:v>2.5</c:v>
                </c:pt>
                <c:pt idx="187">
                  <c:v>3.6</c:v>
                </c:pt>
                <c:pt idx="188">
                  <c:v>3.2</c:v>
                </c:pt>
                <c:pt idx="189">
                  <c:v>2.5</c:v>
                </c:pt>
                <c:pt idx="190">
                  <c:v>2.5</c:v>
                </c:pt>
                <c:pt idx="191">
                  <c:v>3.2</c:v>
                </c:pt>
                <c:pt idx="192">
                  <c:v>2.5</c:v>
                </c:pt>
                <c:pt idx="193">
                  <c:v>0</c:v>
                </c:pt>
                <c:pt idx="194">
                  <c:v>3.2</c:v>
                </c:pt>
                <c:pt idx="195">
                  <c:v>4</c:v>
                </c:pt>
                <c:pt idx="196">
                  <c:v>3.6</c:v>
                </c:pt>
                <c:pt idx="197">
                  <c:v>3.6</c:v>
                </c:pt>
                <c:pt idx="198">
                  <c:v>3.6</c:v>
                </c:pt>
                <c:pt idx="199">
                  <c:v>2.5</c:v>
                </c:pt>
                <c:pt idx="200">
                  <c:v>2.9</c:v>
                </c:pt>
                <c:pt idx="201">
                  <c:v>4</c:v>
                </c:pt>
                <c:pt idx="202">
                  <c:v>4.3</c:v>
                </c:pt>
                <c:pt idx="203">
                  <c:v>3.2</c:v>
                </c:pt>
                <c:pt idx="204">
                  <c:v>2.5</c:v>
                </c:pt>
                <c:pt idx="205">
                  <c:v>4.7</c:v>
                </c:pt>
                <c:pt idx="206">
                  <c:v>3.6</c:v>
                </c:pt>
                <c:pt idx="207">
                  <c:v>5.4</c:v>
                </c:pt>
                <c:pt idx="208">
                  <c:v>5.8</c:v>
                </c:pt>
                <c:pt idx="209">
                  <c:v>2.2000000000000002</c:v>
                </c:pt>
                <c:pt idx="210">
                  <c:v>2.9</c:v>
                </c:pt>
                <c:pt idx="211">
                  <c:v>2.9</c:v>
                </c:pt>
                <c:pt idx="212">
                  <c:v>2.9</c:v>
                </c:pt>
                <c:pt idx="213">
                  <c:v>4.3</c:v>
                </c:pt>
                <c:pt idx="214">
                  <c:v>4.3</c:v>
                </c:pt>
                <c:pt idx="215">
                  <c:v>2.5</c:v>
                </c:pt>
                <c:pt idx="216">
                  <c:v>2.9</c:v>
                </c:pt>
                <c:pt idx="217">
                  <c:v>3.2</c:v>
                </c:pt>
                <c:pt idx="218">
                  <c:v>2.2000000000000002</c:v>
                </c:pt>
                <c:pt idx="219">
                  <c:v>1.8</c:v>
                </c:pt>
                <c:pt idx="220">
                  <c:v>0</c:v>
                </c:pt>
                <c:pt idx="221">
                  <c:v>2.5</c:v>
                </c:pt>
                <c:pt idx="222">
                  <c:v>3.2</c:v>
                </c:pt>
                <c:pt idx="223">
                  <c:v>3.2</c:v>
                </c:pt>
                <c:pt idx="224">
                  <c:v>1.8</c:v>
                </c:pt>
                <c:pt idx="225">
                  <c:v>0</c:v>
                </c:pt>
                <c:pt idx="226">
                  <c:v>1.8</c:v>
                </c:pt>
                <c:pt idx="227">
                  <c:v>2.9</c:v>
                </c:pt>
                <c:pt idx="228">
                  <c:v>2.2000000000000002</c:v>
                </c:pt>
                <c:pt idx="229">
                  <c:v>3.6</c:v>
                </c:pt>
                <c:pt idx="230">
                  <c:v>3.6</c:v>
                </c:pt>
                <c:pt idx="231">
                  <c:v>4</c:v>
                </c:pt>
                <c:pt idx="232">
                  <c:v>3.2</c:v>
                </c:pt>
                <c:pt idx="233">
                  <c:v>3.6</c:v>
                </c:pt>
                <c:pt idx="234">
                  <c:v>3.6</c:v>
                </c:pt>
                <c:pt idx="235">
                  <c:v>4.7</c:v>
                </c:pt>
                <c:pt idx="236">
                  <c:v>2.2000000000000002</c:v>
                </c:pt>
                <c:pt idx="237">
                  <c:v>3.2</c:v>
                </c:pt>
                <c:pt idx="238">
                  <c:v>2.9</c:v>
                </c:pt>
                <c:pt idx="239">
                  <c:v>4</c:v>
                </c:pt>
                <c:pt idx="240">
                  <c:v>2.5</c:v>
                </c:pt>
                <c:pt idx="241">
                  <c:v>3.2</c:v>
                </c:pt>
                <c:pt idx="242">
                  <c:v>3.2</c:v>
                </c:pt>
                <c:pt idx="243">
                  <c:v>4.7</c:v>
                </c:pt>
                <c:pt idx="244">
                  <c:v>4.3</c:v>
                </c:pt>
                <c:pt idx="245">
                  <c:v>4</c:v>
                </c:pt>
                <c:pt idx="246">
                  <c:v>2.9</c:v>
                </c:pt>
                <c:pt idx="247">
                  <c:v>4.7</c:v>
                </c:pt>
                <c:pt idx="248">
                  <c:v>2.9</c:v>
                </c:pt>
                <c:pt idx="249">
                  <c:v>4</c:v>
                </c:pt>
                <c:pt idx="250">
                  <c:v>2.9</c:v>
                </c:pt>
                <c:pt idx="251">
                  <c:v>3.6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2.9</c:v>
                </c:pt>
                <c:pt idx="255">
                  <c:v>4</c:v>
                </c:pt>
                <c:pt idx="256">
                  <c:v>4</c:v>
                </c:pt>
                <c:pt idx="257">
                  <c:v>4</c:v>
                </c:pt>
                <c:pt idx="258">
                  <c:v>3.6</c:v>
                </c:pt>
                <c:pt idx="259">
                  <c:v>3.2</c:v>
                </c:pt>
                <c:pt idx="260">
                  <c:v>0</c:v>
                </c:pt>
                <c:pt idx="261">
                  <c:v>0</c:v>
                </c:pt>
                <c:pt idx="262">
                  <c:v>3.2</c:v>
                </c:pt>
                <c:pt idx="263">
                  <c:v>3.6</c:v>
                </c:pt>
                <c:pt idx="264">
                  <c:v>4.3</c:v>
                </c:pt>
                <c:pt idx="265">
                  <c:v>1.8</c:v>
                </c:pt>
                <c:pt idx="266">
                  <c:v>2.9</c:v>
                </c:pt>
                <c:pt idx="267">
                  <c:v>4.7</c:v>
                </c:pt>
                <c:pt idx="268">
                  <c:v>3.2</c:v>
                </c:pt>
                <c:pt idx="269">
                  <c:v>5.4</c:v>
                </c:pt>
                <c:pt idx="270">
                  <c:v>3.2</c:v>
                </c:pt>
                <c:pt idx="271">
                  <c:v>3.6</c:v>
                </c:pt>
                <c:pt idx="272">
                  <c:v>2.5</c:v>
                </c:pt>
                <c:pt idx="273">
                  <c:v>4.3</c:v>
                </c:pt>
                <c:pt idx="274">
                  <c:v>2.9</c:v>
                </c:pt>
                <c:pt idx="275">
                  <c:v>2.5</c:v>
                </c:pt>
                <c:pt idx="276">
                  <c:v>3.6</c:v>
                </c:pt>
                <c:pt idx="277">
                  <c:v>2.2000000000000002</c:v>
                </c:pt>
                <c:pt idx="278">
                  <c:v>4.3</c:v>
                </c:pt>
                <c:pt idx="279">
                  <c:v>3.6</c:v>
                </c:pt>
                <c:pt idx="280">
                  <c:v>3.2</c:v>
                </c:pt>
                <c:pt idx="281">
                  <c:v>4.7</c:v>
                </c:pt>
                <c:pt idx="282">
                  <c:v>2.9</c:v>
                </c:pt>
                <c:pt idx="283">
                  <c:v>3.6</c:v>
                </c:pt>
                <c:pt idx="284">
                  <c:v>4</c:v>
                </c:pt>
                <c:pt idx="285">
                  <c:v>5</c:v>
                </c:pt>
                <c:pt idx="286">
                  <c:v>3.6</c:v>
                </c:pt>
                <c:pt idx="287">
                  <c:v>5</c:v>
                </c:pt>
                <c:pt idx="288">
                  <c:v>4</c:v>
                </c:pt>
                <c:pt idx="289">
                  <c:v>4.7</c:v>
                </c:pt>
                <c:pt idx="290">
                  <c:v>4.7</c:v>
                </c:pt>
                <c:pt idx="291">
                  <c:v>5.8</c:v>
                </c:pt>
                <c:pt idx="292">
                  <c:v>5</c:v>
                </c:pt>
                <c:pt idx="293">
                  <c:v>5.8</c:v>
                </c:pt>
                <c:pt idx="294">
                  <c:v>2.5</c:v>
                </c:pt>
                <c:pt idx="295">
                  <c:v>0</c:v>
                </c:pt>
                <c:pt idx="296">
                  <c:v>2.5</c:v>
                </c:pt>
                <c:pt idx="297">
                  <c:v>2.5</c:v>
                </c:pt>
                <c:pt idx="298">
                  <c:v>0</c:v>
                </c:pt>
                <c:pt idx="299">
                  <c:v>3.6</c:v>
                </c:pt>
                <c:pt idx="300">
                  <c:v>4.7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5.8</c:v>
                </c:pt>
                <c:pt idx="305">
                  <c:v>2.9</c:v>
                </c:pt>
                <c:pt idx="306">
                  <c:v>2.5</c:v>
                </c:pt>
                <c:pt idx="307">
                  <c:v>1.8</c:v>
                </c:pt>
                <c:pt idx="308">
                  <c:v>2.9</c:v>
                </c:pt>
                <c:pt idx="309">
                  <c:v>3.6</c:v>
                </c:pt>
                <c:pt idx="310">
                  <c:v>2.9</c:v>
                </c:pt>
                <c:pt idx="311">
                  <c:v>5.8</c:v>
                </c:pt>
                <c:pt idx="312">
                  <c:v>5.4</c:v>
                </c:pt>
                <c:pt idx="313">
                  <c:v>6.1</c:v>
                </c:pt>
                <c:pt idx="314">
                  <c:v>2.9</c:v>
                </c:pt>
                <c:pt idx="315">
                  <c:v>1.8</c:v>
                </c:pt>
                <c:pt idx="316">
                  <c:v>0</c:v>
                </c:pt>
                <c:pt idx="317">
                  <c:v>1.8</c:v>
                </c:pt>
                <c:pt idx="318">
                  <c:v>3.6</c:v>
                </c:pt>
                <c:pt idx="319">
                  <c:v>2.9</c:v>
                </c:pt>
                <c:pt idx="320">
                  <c:v>2.2000000000000002</c:v>
                </c:pt>
                <c:pt idx="321">
                  <c:v>2.5</c:v>
                </c:pt>
                <c:pt idx="322">
                  <c:v>4</c:v>
                </c:pt>
                <c:pt idx="323">
                  <c:v>3.2</c:v>
                </c:pt>
                <c:pt idx="324">
                  <c:v>5.4</c:v>
                </c:pt>
                <c:pt idx="325">
                  <c:v>3.6</c:v>
                </c:pt>
                <c:pt idx="326">
                  <c:v>4</c:v>
                </c:pt>
                <c:pt idx="327">
                  <c:v>2.2000000000000002</c:v>
                </c:pt>
                <c:pt idx="328">
                  <c:v>3.2</c:v>
                </c:pt>
                <c:pt idx="329">
                  <c:v>4</c:v>
                </c:pt>
                <c:pt idx="330">
                  <c:v>4</c:v>
                </c:pt>
                <c:pt idx="331">
                  <c:v>3.2</c:v>
                </c:pt>
                <c:pt idx="332">
                  <c:v>6.1</c:v>
                </c:pt>
                <c:pt idx="333">
                  <c:v>5</c:v>
                </c:pt>
                <c:pt idx="334">
                  <c:v>2.9</c:v>
                </c:pt>
                <c:pt idx="335">
                  <c:v>4.3</c:v>
                </c:pt>
                <c:pt idx="336">
                  <c:v>4.3</c:v>
                </c:pt>
                <c:pt idx="337">
                  <c:v>2.9</c:v>
                </c:pt>
                <c:pt idx="338">
                  <c:v>2.5</c:v>
                </c:pt>
                <c:pt idx="339">
                  <c:v>4</c:v>
                </c:pt>
                <c:pt idx="340">
                  <c:v>3.2</c:v>
                </c:pt>
                <c:pt idx="341">
                  <c:v>2.5</c:v>
                </c:pt>
                <c:pt idx="342">
                  <c:v>3.6</c:v>
                </c:pt>
                <c:pt idx="343">
                  <c:v>4</c:v>
                </c:pt>
                <c:pt idx="344">
                  <c:v>4.3</c:v>
                </c:pt>
                <c:pt idx="345">
                  <c:v>3.6</c:v>
                </c:pt>
                <c:pt idx="346">
                  <c:v>4</c:v>
                </c:pt>
                <c:pt idx="347">
                  <c:v>4.3</c:v>
                </c:pt>
                <c:pt idx="348">
                  <c:v>5.4</c:v>
                </c:pt>
                <c:pt idx="349">
                  <c:v>6.1</c:v>
                </c:pt>
                <c:pt idx="350">
                  <c:v>4.7</c:v>
                </c:pt>
                <c:pt idx="351">
                  <c:v>2.9</c:v>
                </c:pt>
                <c:pt idx="352">
                  <c:v>3.6</c:v>
                </c:pt>
                <c:pt idx="353">
                  <c:v>2.5</c:v>
                </c:pt>
                <c:pt idx="354">
                  <c:v>3.6</c:v>
                </c:pt>
                <c:pt idx="355">
                  <c:v>5.4</c:v>
                </c:pt>
                <c:pt idx="356">
                  <c:v>4.7</c:v>
                </c:pt>
                <c:pt idx="357">
                  <c:v>5.4</c:v>
                </c:pt>
                <c:pt idx="358">
                  <c:v>5.8</c:v>
                </c:pt>
                <c:pt idx="359">
                  <c:v>3.6</c:v>
                </c:pt>
                <c:pt idx="360">
                  <c:v>3.6</c:v>
                </c:pt>
                <c:pt idx="361">
                  <c:v>4</c:v>
                </c:pt>
                <c:pt idx="362">
                  <c:v>2.5</c:v>
                </c:pt>
                <c:pt idx="363">
                  <c:v>6.5</c:v>
                </c:pt>
                <c:pt idx="364">
                  <c:v>4.3</c:v>
                </c:pt>
                <c:pt idx="365">
                  <c:v>4.3</c:v>
                </c:pt>
                <c:pt idx="366">
                  <c:v>4</c:v>
                </c:pt>
                <c:pt idx="367">
                  <c:v>5</c:v>
                </c:pt>
                <c:pt idx="368">
                  <c:v>3.2</c:v>
                </c:pt>
                <c:pt idx="369">
                  <c:v>5.4</c:v>
                </c:pt>
                <c:pt idx="370">
                  <c:v>4</c:v>
                </c:pt>
                <c:pt idx="371">
                  <c:v>4.3</c:v>
                </c:pt>
                <c:pt idx="372">
                  <c:v>7.6</c:v>
                </c:pt>
                <c:pt idx="373">
                  <c:v>4.3</c:v>
                </c:pt>
                <c:pt idx="374">
                  <c:v>5</c:v>
                </c:pt>
                <c:pt idx="375">
                  <c:v>7.6</c:v>
                </c:pt>
                <c:pt idx="376">
                  <c:v>6.5</c:v>
                </c:pt>
                <c:pt idx="377">
                  <c:v>4.7</c:v>
                </c:pt>
                <c:pt idx="378">
                  <c:v>4.3</c:v>
                </c:pt>
                <c:pt idx="379">
                  <c:v>7.2</c:v>
                </c:pt>
                <c:pt idx="380">
                  <c:v>5</c:v>
                </c:pt>
                <c:pt idx="381">
                  <c:v>3.6</c:v>
                </c:pt>
                <c:pt idx="382">
                  <c:v>3.6</c:v>
                </c:pt>
                <c:pt idx="383">
                  <c:v>3.6</c:v>
                </c:pt>
                <c:pt idx="384">
                  <c:v>2.5</c:v>
                </c:pt>
                <c:pt idx="385">
                  <c:v>4.7</c:v>
                </c:pt>
                <c:pt idx="386">
                  <c:v>3.6</c:v>
                </c:pt>
                <c:pt idx="387">
                  <c:v>3.6</c:v>
                </c:pt>
                <c:pt idx="388">
                  <c:v>3.6</c:v>
                </c:pt>
                <c:pt idx="389">
                  <c:v>3.6</c:v>
                </c:pt>
                <c:pt idx="390">
                  <c:v>4.3</c:v>
                </c:pt>
                <c:pt idx="391">
                  <c:v>4</c:v>
                </c:pt>
                <c:pt idx="392">
                  <c:v>4</c:v>
                </c:pt>
                <c:pt idx="393">
                  <c:v>2.5</c:v>
                </c:pt>
                <c:pt idx="394">
                  <c:v>2.5</c:v>
                </c:pt>
                <c:pt idx="395">
                  <c:v>6.1</c:v>
                </c:pt>
                <c:pt idx="396">
                  <c:v>3.6</c:v>
                </c:pt>
                <c:pt idx="397">
                  <c:v>3.2</c:v>
                </c:pt>
                <c:pt idx="398">
                  <c:v>5</c:v>
                </c:pt>
                <c:pt idx="399">
                  <c:v>5</c:v>
                </c:pt>
                <c:pt idx="400">
                  <c:v>2.5</c:v>
                </c:pt>
                <c:pt idx="401">
                  <c:v>5.8</c:v>
                </c:pt>
                <c:pt idx="402">
                  <c:v>3.6</c:v>
                </c:pt>
                <c:pt idx="403">
                  <c:v>6.1</c:v>
                </c:pt>
                <c:pt idx="404">
                  <c:v>3.6</c:v>
                </c:pt>
                <c:pt idx="405">
                  <c:v>2.9</c:v>
                </c:pt>
                <c:pt idx="406">
                  <c:v>6.1</c:v>
                </c:pt>
                <c:pt idx="407">
                  <c:v>6.1</c:v>
                </c:pt>
                <c:pt idx="408">
                  <c:v>6.5</c:v>
                </c:pt>
                <c:pt idx="409">
                  <c:v>4.3</c:v>
                </c:pt>
                <c:pt idx="410">
                  <c:v>4.3</c:v>
                </c:pt>
                <c:pt idx="411">
                  <c:v>6.8</c:v>
                </c:pt>
                <c:pt idx="412">
                  <c:v>5.4</c:v>
                </c:pt>
                <c:pt idx="413">
                  <c:v>6.5</c:v>
                </c:pt>
                <c:pt idx="414">
                  <c:v>5.4</c:v>
                </c:pt>
                <c:pt idx="415">
                  <c:v>5.8</c:v>
                </c:pt>
                <c:pt idx="416">
                  <c:v>3.6</c:v>
                </c:pt>
                <c:pt idx="417">
                  <c:v>3.6</c:v>
                </c:pt>
                <c:pt idx="418">
                  <c:v>6.5</c:v>
                </c:pt>
                <c:pt idx="419">
                  <c:v>5.4</c:v>
                </c:pt>
                <c:pt idx="420">
                  <c:v>7.2</c:v>
                </c:pt>
                <c:pt idx="421">
                  <c:v>6.5</c:v>
                </c:pt>
                <c:pt idx="422">
                  <c:v>7.6</c:v>
                </c:pt>
                <c:pt idx="423">
                  <c:v>5.8</c:v>
                </c:pt>
                <c:pt idx="424">
                  <c:v>5</c:v>
                </c:pt>
                <c:pt idx="425">
                  <c:v>7.2</c:v>
                </c:pt>
                <c:pt idx="426">
                  <c:v>3.6</c:v>
                </c:pt>
                <c:pt idx="427">
                  <c:v>3.6</c:v>
                </c:pt>
                <c:pt idx="428">
                  <c:v>2.9</c:v>
                </c:pt>
                <c:pt idx="429">
                  <c:v>4</c:v>
                </c:pt>
                <c:pt idx="430">
                  <c:v>2.5</c:v>
                </c:pt>
                <c:pt idx="431">
                  <c:v>2.5</c:v>
                </c:pt>
                <c:pt idx="432">
                  <c:v>3.2</c:v>
                </c:pt>
                <c:pt idx="433">
                  <c:v>3.6</c:v>
                </c:pt>
                <c:pt idx="434">
                  <c:v>2.9</c:v>
                </c:pt>
                <c:pt idx="435">
                  <c:v>6.1</c:v>
                </c:pt>
                <c:pt idx="436">
                  <c:v>5</c:v>
                </c:pt>
                <c:pt idx="437">
                  <c:v>6.1</c:v>
                </c:pt>
                <c:pt idx="438">
                  <c:v>5.4</c:v>
                </c:pt>
                <c:pt idx="439">
                  <c:v>3.2</c:v>
                </c:pt>
                <c:pt idx="440">
                  <c:v>6.1</c:v>
                </c:pt>
                <c:pt idx="441">
                  <c:v>4.3</c:v>
                </c:pt>
                <c:pt idx="442">
                  <c:v>4.7</c:v>
                </c:pt>
                <c:pt idx="443">
                  <c:v>4.3</c:v>
                </c:pt>
                <c:pt idx="444">
                  <c:v>4.7</c:v>
                </c:pt>
                <c:pt idx="445">
                  <c:v>4</c:v>
                </c:pt>
                <c:pt idx="446">
                  <c:v>3.6</c:v>
                </c:pt>
                <c:pt idx="447">
                  <c:v>4.3</c:v>
                </c:pt>
                <c:pt idx="448">
                  <c:v>2.9</c:v>
                </c:pt>
                <c:pt idx="449">
                  <c:v>4</c:v>
                </c:pt>
                <c:pt idx="450">
                  <c:v>3.6</c:v>
                </c:pt>
                <c:pt idx="451">
                  <c:v>2.5</c:v>
                </c:pt>
                <c:pt idx="452">
                  <c:v>2.5</c:v>
                </c:pt>
                <c:pt idx="453">
                  <c:v>2.5</c:v>
                </c:pt>
                <c:pt idx="454">
                  <c:v>2.9</c:v>
                </c:pt>
                <c:pt idx="455">
                  <c:v>3.6</c:v>
                </c:pt>
                <c:pt idx="456">
                  <c:v>2.5</c:v>
                </c:pt>
                <c:pt idx="457">
                  <c:v>4.3</c:v>
                </c:pt>
                <c:pt idx="458">
                  <c:v>3.6</c:v>
                </c:pt>
                <c:pt idx="459">
                  <c:v>4</c:v>
                </c:pt>
                <c:pt idx="460">
                  <c:v>4</c:v>
                </c:pt>
                <c:pt idx="461">
                  <c:v>4.3</c:v>
                </c:pt>
                <c:pt idx="462">
                  <c:v>5.8</c:v>
                </c:pt>
                <c:pt idx="463">
                  <c:v>5.8</c:v>
                </c:pt>
                <c:pt idx="464">
                  <c:v>4.7</c:v>
                </c:pt>
                <c:pt idx="465">
                  <c:v>6.5</c:v>
                </c:pt>
                <c:pt idx="466">
                  <c:v>4.7</c:v>
                </c:pt>
                <c:pt idx="467">
                  <c:v>4</c:v>
                </c:pt>
                <c:pt idx="468">
                  <c:v>5.4</c:v>
                </c:pt>
                <c:pt idx="469">
                  <c:v>4.3</c:v>
                </c:pt>
                <c:pt idx="470">
                  <c:v>4</c:v>
                </c:pt>
                <c:pt idx="471">
                  <c:v>5.8</c:v>
                </c:pt>
                <c:pt idx="472">
                  <c:v>2.9</c:v>
                </c:pt>
                <c:pt idx="473">
                  <c:v>4.3</c:v>
                </c:pt>
                <c:pt idx="474">
                  <c:v>8.3000000000000007</c:v>
                </c:pt>
                <c:pt idx="475">
                  <c:v>4.7</c:v>
                </c:pt>
                <c:pt idx="476">
                  <c:v>5.8</c:v>
                </c:pt>
                <c:pt idx="477">
                  <c:v>4.7</c:v>
                </c:pt>
                <c:pt idx="478">
                  <c:v>4.7</c:v>
                </c:pt>
                <c:pt idx="479">
                  <c:v>4.3</c:v>
                </c:pt>
                <c:pt idx="480">
                  <c:v>4.3</c:v>
                </c:pt>
                <c:pt idx="481">
                  <c:v>3.2</c:v>
                </c:pt>
                <c:pt idx="482">
                  <c:v>4.7</c:v>
                </c:pt>
                <c:pt idx="483">
                  <c:v>6.1</c:v>
                </c:pt>
                <c:pt idx="484">
                  <c:v>2.9</c:v>
                </c:pt>
                <c:pt idx="485">
                  <c:v>5</c:v>
                </c:pt>
                <c:pt idx="486">
                  <c:v>4.7</c:v>
                </c:pt>
                <c:pt idx="487">
                  <c:v>3.2</c:v>
                </c:pt>
                <c:pt idx="488">
                  <c:v>5</c:v>
                </c:pt>
                <c:pt idx="489">
                  <c:v>4.3</c:v>
                </c:pt>
                <c:pt idx="490">
                  <c:v>2.5</c:v>
                </c:pt>
                <c:pt idx="491">
                  <c:v>4.3</c:v>
                </c:pt>
                <c:pt idx="492">
                  <c:v>6.1</c:v>
                </c:pt>
                <c:pt idx="493">
                  <c:v>6.5</c:v>
                </c:pt>
                <c:pt idx="494">
                  <c:v>3.6</c:v>
                </c:pt>
                <c:pt idx="495">
                  <c:v>3.6</c:v>
                </c:pt>
                <c:pt idx="496">
                  <c:v>5.8</c:v>
                </c:pt>
                <c:pt idx="497">
                  <c:v>4.7</c:v>
                </c:pt>
                <c:pt idx="498">
                  <c:v>7.9</c:v>
                </c:pt>
                <c:pt idx="499">
                  <c:v>6.1</c:v>
                </c:pt>
                <c:pt idx="500">
                  <c:v>5.4</c:v>
                </c:pt>
                <c:pt idx="501">
                  <c:v>5.8</c:v>
                </c:pt>
                <c:pt idx="502">
                  <c:v>5.8</c:v>
                </c:pt>
                <c:pt idx="503">
                  <c:v>4.3</c:v>
                </c:pt>
                <c:pt idx="504">
                  <c:v>4.3</c:v>
                </c:pt>
                <c:pt idx="505">
                  <c:v>5</c:v>
                </c:pt>
                <c:pt idx="506">
                  <c:v>6.5</c:v>
                </c:pt>
                <c:pt idx="507">
                  <c:v>6.5</c:v>
                </c:pt>
                <c:pt idx="508">
                  <c:v>5</c:v>
                </c:pt>
                <c:pt idx="509">
                  <c:v>7.2</c:v>
                </c:pt>
                <c:pt idx="510">
                  <c:v>4.3</c:v>
                </c:pt>
                <c:pt idx="511">
                  <c:v>3.6</c:v>
                </c:pt>
                <c:pt idx="512">
                  <c:v>4.7</c:v>
                </c:pt>
                <c:pt idx="513">
                  <c:v>5</c:v>
                </c:pt>
                <c:pt idx="514">
                  <c:v>4.7</c:v>
                </c:pt>
                <c:pt idx="515">
                  <c:v>4</c:v>
                </c:pt>
                <c:pt idx="516">
                  <c:v>2.9</c:v>
                </c:pt>
                <c:pt idx="517">
                  <c:v>4.7</c:v>
                </c:pt>
                <c:pt idx="518">
                  <c:v>2.5</c:v>
                </c:pt>
                <c:pt idx="519">
                  <c:v>6.5</c:v>
                </c:pt>
                <c:pt idx="520">
                  <c:v>4.3</c:v>
                </c:pt>
                <c:pt idx="521">
                  <c:v>3.2</c:v>
                </c:pt>
                <c:pt idx="522">
                  <c:v>5.4</c:v>
                </c:pt>
                <c:pt idx="523">
                  <c:v>5</c:v>
                </c:pt>
                <c:pt idx="524">
                  <c:v>4</c:v>
                </c:pt>
                <c:pt idx="525">
                  <c:v>7.6</c:v>
                </c:pt>
                <c:pt idx="526">
                  <c:v>3.2</c:v>
                </c:pt>
                <c:pt idx="527">
                  <c:v>4.7</c:v>
                </c:pt>
                <c:pt idx="528">
                  <c:v>3.2</c:v>
                </c:pt>
                <c:pt idx="529">
                  <c:v>4.7</c:v>
                </c:pt>
                <c:pt idx="530">
                  <c:v>5.4</c:v>
                </c:pt>
                <c:pt idx="531">
                  <c:v>4.7</c:v>
                </c:pt>
                <c:pt idx="532">
                  <c:v>1.8</c:v>
                </c:pt>
                <c:pt idx="533">
                  <c:v>2.9</c:v>
                </c:pt>
                <c:pt idx="534">
                  <c:v>4.3</c:v>
                </c:pt>
                <c:pt idx="535">
                  <c:v>2.9</c:v>
                </c:pt>
                <c:pt idx="536">
                  <c:v>4</c:v>
                </c:pt>
                <c:pt idx="537">
                  <c:v>2.9</c:v>
                </c:pt>
                <c:pt idx="538">
                  <c:v>7.2</c:v>
                </c:pt>
                <c:pt idx="539">
                  <c:v>5</c:v>
                </c:pt>
                <c:pt idx="540">
                  <c:v>3.6</c:v>
                </c:pt>
                <c:pt idx="541">
                  <c:v>5</c:v>
                </c:pt>
                <c:pt idx="542">
                  <c:v>5.8</c:v>
                </c:pt>
                <c:pt idx="543">
                  <c:v>4.7</c:v>
                </c:pt>
                <c:pt idx="544">
                  <c:v>3.2</c:v>
                </c:pt>
                <c:pt idx="545">
                  <c:v>2.9</c:v>
                </c:pt>
                <c:pt idx="546">
                  <c:v>7.2</c:v>
                </c:pt>
                <c:pt idx="547">
                  <c:v>5</c:v>
                </c:pt>
                <c:pt idx="548">
                  <c:v>2.2000000000000002</c:v>
                </c:pt>
                <c:pt idx="549">
                  <c:v>2.5</c:v>
                </c:pt>
                <c:pt idx="550">
                  <c:v>4.3</c:v>
                </c:pt>
                <c:pt idx="551">
                  <c:v>5</c:v>
                </c:pt>
                <c:pt idx="552">
                  <c:v>5</c:v>
                </c:pt>
                <c:pt idx="553">
                  <c:v>3.6</c:v>
                </c:pt>
                <c:pt idx="554">
                  <c:v>4.7</c:v>
                </c:pt>
                <c:pt idx="555">
                  <c:v>5</c:v>
                </c:pt>
                <c:pt idx="556">
                  <c:v>2.9</c:v>
                </c:pt>
                <c:pt idx="557">
                  <c:v>4.3</c:v>
                </c:pt>
                <c:pt idx="558">
                  <c:v>4</c:v>
                </c:pt>
                <c:pt idx="559">
                  <c:v>2.5</c:v>
                </c:pt>
                <c:pt idx="560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-1.5999999999999996</c:v>
                </c:pt>
                <c:pt idx="361">
                  <c:v>-1.5</c:v>
                </c:pt>
                <c:pt idx="362">
                  <c:v>-1.5999999999999996</c:v>
                </c:pt>
                <c:pt idx="363">
                  <c:v>-1.5999999999999996</c:v>
                </c:pt>
                <c:pt idx="364">
                  <c:v>-1.5</c:v>
                </c:pt>
                <c:pt idx="365">
                  <c:v>-1.5</c:v>
                </c:pt>
                <c:pt idx="366">
                  <c:v>-1.5</c:v>
                </c:pt>
                <c:pt idx="367">
                  <c:v>-1.5</c:v>
                </c:pt>
                <c:pt idx="368">
                  <c:v>-1.5</c:v>
                </c:pt>
                <c:pt idx="369">
                  <c:v>-1.5</c:v>
                </c:pt>
                <c:pt idx="370">
                  <c:v>-1.5</c:v>
                </c:pt>
                <c:pt idx="371">
                  <c:v>-1.5</c:v>
                </c:pt>
                <c:pt idx="372">
                  <c:v>-1.5</c:v>
                </c:pt>
                <c:pt idx="373">
                  <c:v>-1.5</c:v>
                </c:pt>
                <c:pt idx="374">
                  <c:v>-1.5</c:v>
                </c:pt>
                <c:pt idx="375">
                  <c:v>-1.5</c:v>
                </c:pt>
                <c:pt idx="376">
                  <c:v>-1.5</c:v>
                </c:pt>
                <c:pt idx="377">
                  <c:v>-1.5</c:v>
                </c:pt>
                <c:pt idx="378">
                  <c:v>-1.5</c:v>
                </c:pt>
                <c:pt idx="379">
                  <c:v>-1.5</c:v>
                </c:pt>
                <c:pt idx="380">
                  <c:v>-1.6000000000000005</c:v>
                </c:pt>
                <c:pt idx="382">
                  <c:v>-1.6000000000000005</c:v>
                </c:pt>
                <c:pt idx="383">
                  <c:v>-1.6000000000000005</c:v>
                </c:pt>
                <c:pt idx="384">
                  <c:v>-1.6000000000000005</c:v>
                </c:pt>
                <c:pt idx="385">
                  <c:v>-1.6000000000000005</c:v>
                </c:pt>
                <c:pt idx="386">
                  <c:v>-1.6000000000000005</c:v>
                </c:pt>
                <c:pt idx="387">
                  <c:v>-1.6000000000000005</c:v>
                </c:pt>
                <c:pt idx="388">
                  <c:v>-1.6000000000000005</c:v>
                </c:pt>
                <c:pt idx="389">
                  <c:v>-1.6000000000000005</c:v>
                </c:pt>
                <c:pt idx="390">
                  <c:v>-1.6000000000000005</c:v>
                </c:pt>
                <c:pt idx="391">
                  <c:v>-1.6000000000000005</c:v>
                </c:pt>
                <c:pt idx="392">
                  <c:v>-1.6000000000000005</c:v>
                </c:pt>
                <c:pt idx="393">
                  <c:v>-1.6000000000000005</c:v>
                </c:pt>
                <c:pt idx="394">
                  <c:v>-1.6000000000000005</c:v>
                </c:pt>
                <c:pt idx="395">
                  <c:v>-1.6000000000000005</c:v>
                </c:pt>
                <c:pt idx="396">
                  <c:v>-1.6000000000000005</c:v>
                </c:pt>
                <c:pt idx="397">
                  <c:v>-1.6000000000000005</c:v>
                </c:pt>
                <c:pt idx="398">
                  <c:v>-1.7000000000000002</c:v>
                </c:pt>
                <c:pt idx="399">
                  <c:v>-1.7000000000000002</c:v>
                </c:pt>
                <c:pt idx="400">
                  <c:v>-1.7000000000000002</c:v>
                </c:pt>
                <c:pt idx="401">
                  <c:v>-1.7000000000000002</c:v>
                </c:pt>
                <c:pt idx="402">
                  <c:v>-1.7000000000000002</c:v>
                </c:pt>
                <c:pt idx="403">
                  <c:v>-1.7000000000000002</c:v>
                </c:pt>
                <c:pt idx="404">
                  <c:v>-1.5999999999999996</c:v>
                </c:pt>
                <c:pt idx="405">
                  <c:v>-1.7000000000000002</c:v>
                </c:pt>
                <c:pt idx="406">
                  <c:v>-1.5999999999999996</c:v>
                </c:pt>
                <c:pt idx="407">
                  <c:v>-1.5999999999999996</c:v>
                </c:pt>
                <c:pt idx="408">
                  <c:v>-1.5999999999999996</c:v>
                </c:pt>
                <c:pt idx="409">
                  <c:v>-1.5999999999999996</c:v>
                </c:pt>
                <c:pt idx="410">
                  <c:v>-1.5999999999999996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-1.5999999999999996</c:v>
                </c:pt>
                <c:pt idx="414">
                  <c:v>-1.5999999999999996</c:v>
                </c:pt>
                <c:pt idx="415">
                  <c:v>-1.5999999999999996</c:v>
                </c:pt>
                <c:pt idx="416">
                  <c:v>-1.5999999999999996</c:v>
                </c:pt>
                <c:pt idx="417">
                  <c:v>-1.5999999999999996</c:v>
                </c:pt>
                <c:pt idx="418">
                  <c:v>-1.5999999999999996</c:v>
                </c:pt>
                <c:pt idx="419">
                  <c:v>-1.5999999999999996</c:v>
                </c:pt>
                <c:pt idx="420">
                  <c:v>-1.5999999999999996</c:v>
                </c:pt>
                <c:pt idx="421">
                  <c:v>-1.5999999999999996</c:v>
                </c:pt>
                <c:pt idx="422">
                  <c:v>-1.5999999999999996</c:v>
                </c:pt>
                <c:pt idx="423">
                  <c:v>-1.5999999999999996</c:v>
                </c:pt>
                <c:pt idx="424">
                  <c:v>-1.5999999999999996</c:v>
                </c:pt>
                <c:pt idx="425">
                  <c:v>-1.5999999999999996</c:v>
                </c:pt>
                <c:pt idx="426">
                  <c:v>-1.5999999999999996</c:v>
                </c:pt>
                <c:pt idx="427">
                  <c:v>-1.5999999999999996</c:v>
                </c:pt>
                <c:pt idx="428">
                  <c:v>-1.7000000000000002</c:v>
                </c:pt>
                <c:pt idx="429">
                  <c:v>-1.7000000000000002</c:v>
                </c:pt>
                <c:pt idx="430">
                  <c:v>-1.7000000000000002</c:v>
                </c:pt>
                <c:pt idx="431">
                  <c:v>-1.7000000000000002</c:v>
                </c:pt>
                <c:pt idx="432">
                  <c:v>-1.7000000000000002</c:v>
                </c:pt>
                <c:pt idx="433">
                  <c:v>-1.7000000000000002</c:v>
                </c:pt>
                <c:pt idx="434">
                  <c:v>-1.7000000000000002</c:v>
                </c:pt>
                <c:pt idx="435">
                  <c:v>-1.6000000000000005</c:v>
                </c:pt>
                <c:pt idx="436">
                  <c:v>-1.7000000000000002</c:v>
                </c:pt>
                <c:pt idx="437">
                  <c:v>-1.7000000000000002</c:v>
                </c:pt>
                <c:pt idx="438">
                  <c:v>-1.6000000000000005</c:v>
                </c:pt>
                <c:pt idx="439">
                  <c:v>-1.6000000000000005</c:v>
                </c:pt>
                <c:pt idx="440">
                  <c:v>-1.7000000000000002</c:v>
                </c:pt>
                <c:pt idx="441">
                  <c:v>-1.6000000000000005</c:v>
                </c:pt>
                <c:pt idx="442">
                  <c:v>-1.7000000000000002</c:v>
                </c:pt>
                <c:pt idx="443">
                  <c:v>-1.7000000000000002</c:v>
                </c:pt>
                <c:pt idx="444">
                  <c:v>-1.7000000000000002</c:v>
                </c:pt>
                <c:pt idx="445">
                  <c:v>-1.6000000000000005</c:v>
                </c:pt>
                <c:pt idx="446">
                  <c:v>-1.6000000000000005</c:v>
                </c:pt>
                <c:pt idx="447">
                  <c:v>-1.6000000000000005</c:v>
                </c:pt>
                <c:pt idx="448">
                  <c:v>-1.6000000000000005</c:v>
                </c:pt>
                <c:pt idx="449">
                  <c:v>-1.6000000000000005</c:v>
                </c:pt>
                <c:pt idx="450">
                  <c:v>-2.6000000000000005</c:v>
                </c:pt>
                <c:pt idx="451">
                  <c:v>-2.6000000000000005</c:v>
                </c:pt>
                <c:pt idx="452">
                  <c:v>-3.6000000000000005</c:v>
                </c:pt>
                <c:pt idx="453">
                  <c:v>-3.6000000000000005</c:v>
                </c:pt>
                <c:pt idx="454">
                  <c:v>-3.6000000000000005</c:v>
                </c:pt>
                <c:pt idx="455">
                  <c:v>-3.6000000000000005</c:v>
                </c:pt>
                <c:pt idx="456">
                  <c:v>-3.6000000000000005</c:v>
                </c:pt>
                <c:pt idx="457">
                  <c:v>-3.7</c:v>
                </c:pt>
                <c:pt idx="458">
                  <c:v>-3.7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-3.7</c:v>
                </c:pt>
                <c:pt idx="466">
                  <c:v>-3.7</c:v>
                </c:pt>
                <c:pt idx="467">
                  <c:v>-3.6000000000000005</c:v>
                </c:pt>
                <c:pt idx="468">
                  <c:v>-3.7</c:v>
                </c:pt>
                <c:pt idx="469">
                  <c:v>-3.7</c:v>
                </c:pt>
                <c:pt idx="470">
                  <c:v>-3.7</c:v>
                </c:pt>
                <c:pt idx="471">
                  <c:v>-3.7</c:v>
                </c:pt>
                <c:pt idx="472">
                  <c:v>-3.7</c:v>
                </c:pt>
                <c:pt idx="473">
                  <c:v>-3.7</c:v>
                </c:pt>
                <c:pt idx="474">
                  <c:v>-3.7</c:v>
                </c:pt>
                <c:pt idx="475">
                  <c:v>-3.5</c:v>
                </c:pt>
                <c:pt idx="476">
                  <c:v>-3.5999999999999996</c:v>
                </c:pt>
                <c:pt idx="477">
                  <c:v>-3.5999999999999996</c:v>
                </c:pt>
                <c:pt idx="478">
                  <c:v>-3.5999999999999996</c:v>
                </c:pt>
                <c:pt idx="479">
                  <c:v>-3.7</c:v>
                </c:pt>
                <c:pt idx="480">
                  <c:v>-3.5999999999999996</c:v>
                </c:pt>
                <c:pt idx="481">
                  <c:v>-3.7</c:v>
                </c:pt>
                <c:pt idx="482">
                  <c:v>-3.7</c:v>
                </c:pt>
                <c:pt idx="483">
                  <c:v>-3.5999999999999996</c:v>
                </c:pt>
                <c:pt idx="484">
                  <c:v>-3.7</c:v>
                </c:pt>
                <c:pt idx="485">
                  <c:v>-3.5999999999999996</c:v>
                </c:pt>
                <c:pt idx="486">
                  <c:v>-3.7</c:v>
                </c:pt>
                <c:pt idx="487">
                  <c:v>-3.5999999999999996</c:v>
                </c:pt>
                <c:pt idx="488">
                  <c:v>-3.5999999999999996</c:v>
                </c:pt>
                <c:pt idx="489">
                  <c:v>-3.7</c:v>
                </c:pt>
                <c:pt idx="490">
                  <c:v>-3.7</c:v>
                </c:pt>
                <c:pt idx="491">
                  <c:v>-3.5999999999999996</c:v>
                </c:pt>
                <c:pt idx="492">
                  <c:v>-3.5999999999999996</c:v>
                </c:pt>
                <c:pt idx="493">
                  <c:v>-3.5999999999999996</c:v>
                </c:pt>
                <c:pt idx="494">
                  <c:v>-3.5999999999999996</c:v>
                </c:pt>
                <c:pt idx="495">
                  <c:v>-3.7</c:v>
                </c:pt>
                <c:pt idx="496">
                  <c:v>-3.5999999999999996</c:v>
                </c:pt>
                <c:pt idx="497">
                  <c:v>-3.5999999999999996</c:v>
                </c:pt>
                <c:pt idx="498">
                  <c:v>-3.5999999999999996</c:v>
                </c:pt>
                <c:pt idx="499">
                  <c:v>-3.5999999999999996</c:v>
                </c:pt>
                <c:pt idx="500">
                  <c:v>-3.7</c:v>
                </c:pt>
                <c:pt idx="501">
                  <c:v>-3.5999999999999996</c:v>
                </c:pt>
                <c:pt idx="502">
                  <c:v>-3.5999999999999996</c:v>
                </c:pt>
                <c:pt idx="503">
                  <c:v>-3.5999999999999996</c:v>
                </c:pt>
                <c:pt idx="504">
                  <c:v>-3.5999999999999996</c:v>
                </c:pt>
                <c:pt idx="505">
                  <c:v>-3.5999999999999996</c:v>
                </c:pt>
                <c:pt idx="506">
                  <c:v>-3.5999999999999996</c:v>
                </c:pt>
                <c:pt idx="507">
                  <c:v>-3.5999999999999996</c:v>
                </c:pt>
                <c:pt idx="508">
                  <c:v>-3.5999999999999996</c:v>
                </c:pt>
                <c:pt idx="509">
                  <c:v>-3.7</c:v>
                </c:pt>
                <c:pt idx="510">
                  <c:v>-3.5999999999999996</c:v>
                </c:pt>
                <c:pt idx="511">
                  <c:v>-3.7</c:v>
                </c:pt>
                <c:pt idx="512">
                  <c:v>-3.7</c:v>
                </c:pt>
                <c:pt idx="513">
                  <c:v>-3.5999999999999996</c:v>
                </c:pt>
                <c:pt idx="514">
                  <c:v>-3.7</c:v>
                </c:pt>
                <c:pt idx="515">
                  <c:v>-3.7</c:v>
                </c:pt>
                <c:pt idx="516">
                  <c:v>-3.7</c:v>
                </c:pt>
                <c:pt idx="517">
                  <c:v>-3.5999999999999996</c:v>
                </c:pt>
                <c:pt idx="518">
                  <c:v>-3.7</c:v>
                </c:pt>
                <c:pt idx="519">
                  <c:v>-3.7</c:v>
                </c:pt>
                <c:pt idx="520">
                  <c:v>-3.7</c:v>
                </c:pt>
                <c:pt idx="521">
                  <c:v>-3.7</c:v>
                </c:pt>
                <c:pt idx="522">
                  <c:v>-3.5999999999999996</c:v>
                </c:pt>
                <c:pt idx="523">
                  <c:v>-3.7</c:v>
                </c:pt>
                <c:pt idx="524">
                  <c:v>-3.7</c:v>
                </c:pt>
                <c:pt idx="525">
                  <c:v>-3.7</c:v>
                </c:pt>
                <c:pt idx="526">
                  <c:v>-3.7</c:v>
                </c:pt>
                <c:pt idx="527">
                  <c:v>-3.7</c:v>
                </c:pt>
                <c:pt idx="528">
                  <c:v>-3.7</c:v>
                </c:pt>
                <c:pt idx="529">
                  <c:v>-3.7</c:v>
                </c:pt>
                <c:pt idx="530">
                  <c:v>-3.7</c:v>
                </c:pt>
                <c:pt idx="531">
                  <c:v>-3.7</c:v>
                </c:pt>
                <c:pt idx="532">
                  <c:v>-3.7</c:v>
                </c:pt>
                <c:pt idx="533">
                  <c:v>-3.7</c:v>
                </c:pt>
                <c:pt idx="534">
                  <c:v>-3.7</c:v>
                </c:pt>
                <c:pt idx="535">
                  <c:v>-3.7</c:v>
                </c:pt>
                <c:pt idx="536">
                  <c:v>-3.7</c:v>
                </c:pt>
                <c:pt idx="537">
                  <c:v>-3.7</c:v>
                </c:pt>
                <c:pt idx="538">
                  <c:v>-3.8</c:v>
                </c:pt>
                <c:pt idx="539">
                  <c:v>-3.7</c:v>
                </c:pt>
                <c:pt idx="540">
                  <c:v>-3.7</c:v>
                </c:pt>
                <c:pt idx="541">
                  <c:v>-3.7</c:v>
                </c:pt>
                <c:pt idx="542">
                  <c:v>-3.7</c:v>
                </c:pt>
                <c:pt idx="543">
                  <c:v>-3.7</c:v>
                </c:pt>
                <c:pt idx="544">
                  <c:v>-3.7</c:v>
                </c:pt>
                <c:pt idx="545">
                  <c:v>-3.7</c:v>
                </c:pt>
                <c:pt idx="546">
                  <c:v>-3.5999999999999996</c:v>
                </c:pt>
                <c:pt idx="547">
                  <c:v>-3.7</c:v>
                </c:pt>
                <c:pt idx="548">
                  <c:v>-3.5999999999999996</c:v>
                </c:pt>
                <c:pt idx="549">
                  <c:v>-3.5999999999999996</c:v>
                </c:pt>
                <c:pt idx="550">
                  <c:v>-3.5999999999999996</c:v>
                </c:pt>
                <c:pt idx="551">
                  <c:v>-3.5999999999999996</c:v>
                </c:pt>
                <c:pt idx="552">
                  <c:v>-1.5999999999999996</c:v>
                </c:pt>
                <c:pt idx="553">
                  <c:v>-1.5999999999999996</c:v>
                </c:pt>
                <c:pt idx="554">
                  <c:v>-1.6999999999999993</c:v>
                </c:pt>
                <c:pt idx="555">
                  <c:v>-1.5999999999999996</c:v>
                </c:pt>
                <c:pt idx="556">
                  <c:v>-1.5999999999999996</c:v>
                </c:pt>
                <c:pt idx="557">
                  <c:v>-1.5999999999999996</c:v>
                </c:pt>
                <c:pt idx="558">
                  <c:v>-1.5999999999999996</c:v>
                </c:pt>
                <c:pt idx="559">
                  <c:v>-1.5999999999999996</c:v>
                </c:pt>
                <c:pt idx="560">
                  <c:v>-1.5999999999999996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  <c:pt idx="50" formatCode="0.0\ &quot;°C&quot;">
                  <c:v>2.4</c:v>
                </c:pt>
                <c:pt idx="52" formatCode="0.0\ &quot;°C&quot;">
                  <c:v>0.8</c:v>
                </c:pt>
                <c:pt idx="54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  <c:pt idx="50" formatCode="0.0\ &quot;°C&quot;">
                  <c:v>9.6</c:v>
                </c:pt>
                <c:pt idx="52" formatCode="0.0\ &quot;°C&quot;">
                  <c:v>5.0999999999999996</c:v>
                </c:pt>
                <c:pt idx="54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  <c:pt idx="50" formatCode="0.0\ &quot;km/h&quot;">
                  <c:v>23.8</c:v>
                </c:pt>
                <c:pt idx="52" formatCode="0.0\ &quot;km/h&quot;">
                  <c:v>16.899999999999999</c:v>
                </c:pt>
                <c:pt idx="54" formatCode="0.0\ &quot;km/h&quot;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0.66</c:v>
                </c:pt>
                <c:pt idx="22" formatCode="0.0\ &quot;mm&quot;">
                  <c:v>0</c:v>
                </c:pt>
                <c:pt idx="24" formatCode="0.0\ &quot;mm&quot;">
                  <c:v>0.3</c:v>
                </c:pt>
                <c:pt idx="26" formatCode="0.0\ &quot;mm&quot;">
                  <c:v>1.5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10.4</c:v>
                </c:pt>
                <c:pt idx="36" formatCode="0.0\ &quot;mm&quot;">
                  <c:v>11</c:v>
                </c:pt>
                <c:pt idx="38" formatCode="0.0\ &quot;mm&quot;">
                  <c:v>1.9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0.3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  <c:pt idx="50" formatCode="0.0\ &quot;mm&quot;">
                  <c:v>0</c:v>
                </c:pt>
                <c:pt idx="52" formatCode="0.0\ &quot;mm&quot;">
                  <c:v>0</c:v>
                </c:pt>
                <c:pt idx="54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  <c:pt idx="50" formatCode="h\ &quot;h&quot;\ mm\ &quot;mn&quot;">
                  <c:v>0.19305555555555556</c:v>
                </c:pt>
                <c:pt idx="52" formatCode="h\ &quot;h&quot;\ mm\ &quot;mn&quot;">
                  <c:v>0</c:v>
                </c:pt>
                <c:pt idx="54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10</c:v>
                </c:pt>
                <c:pt idx="511">
                  <c:v>10</c:v>
                </c:pt>
                <c:pt idx="512">
                  <c:v>10</c:v>
                </c:pt>
                <c:pt idx="513">
                  <c:v>10</c:v>
                </c:pt>
                <c:pt idx="514">
                  <c:v>20</c:v>
                </c:pt>
                <c:pt idx="515">
                  <c:v>20</c:v>
                </c:pt>
                <c:pt idx="516">
                  <c:v>20</c:v>
                </c:pt>
                <c:pt idx="517">
                  <c:v>30</c:v>
                </c:pt>
                <c:pt idx="518">
                  <c:v>30</c:v>
                </c:pt>
                <c:pt idx="519">
                  <c:v>30</c:v>
                </c:pt>
                <c:pt idx="520">
                  <c:v>40</c:v>
                </c:pt>
                <c:pt idx="521">
                  <c:v>50</c:v>
                </c:pt>
                <c:pt idx="522">
                  <c:v>50</c:v>
                </c:pt>
                <c:pt idx="523">
                  <c:v>60</c:v>
                </c:pt>
                <c:pt idx="524">
                  <c:v>70</c:v>
                </c:pt>
                <c:pt idx="525">
                  <c:v>70</c:v>
                </c:pt>
                <c:pt idx="526">
                  <c:v>80</c:v>
                </c:pt>
                <c:pt idx="527">
                  <c:v>90</c:v>
                </c:pt>
                <c:pt idx="528">
                  <c:v>100</c:v>
                </c:pt>
                <c:pt idx="529">
                  <c:v>110</c:v>
                </c:pt>
                <c:pt idx="530">
                  <c:v>130</c:v>
                </c:pt>
                <c:pt idx="531">
                  <c:v>140</c:v>
                </c:pt>
                <c:pt idx="532">
                  <c:v>150</c:v>
                </c:pt>
                <c:pt idx="533">
                  <c:v>170</c:v>
                </c:pt>
                <c:pt idx="534">
                  <c:v>180</c:v>
                </c:pt>
                <c:pt idx="535">
                  <c:v>200</c:v>
                </c:pt>
                <c:pt idx="536">
                  <c:v>210</c:v>
                </c:pt>
                <c:pt idx="537">
                  <c:v>220</c:v>
                </c:pt>
                <c:pt idx="538">
                  <c:v>230</c:v>
                </c:pt>
                <c:pt idx="539">
                  <c:v>250</c:v>
                </c:pt>
                <c:pt idx="540">
                  <c:v>260</c:v>
                </c:pt>
                <c:pt idx="541">
                  <c:v>270</c:v>
                </c:pt>
                <c:pt idx="542">
                  <c:v>290</c:v>
                </c:pt>
                <c:pt idx="543">
                  <c:v>310</c:v>
                </c:pt>
                <c:pt idx="544">
                  <c:v>340</c:v>
                </c:pt>
                <c:pt idx="545">
                  <c:v>360</c:v>
                </c:pt>
                <c:pt idx="546">
                  <c:v>370</c:v>
                </c:pt>
                <c:pt idx="547">
                  <c:v>360</c:v>
                </c:pt>
                <c:pt idx="548">
                  <c:v>350</c:v>
                </c:pt>
                <c:pt idx="549">
                  <c:v>360</c:v>
                </c:pt>
                <c:pt idx="550">
                  <c:v>400</c:v>
                </c:pt>
                <c:pt idx="551">
                  <c:v>460</c:v>
                </c:pt>
                <c:pt idx="552">
                  <c:v>530</c:v>
                </c:pt>
                <c:pt idx="553">
                  <c:v>590</c:v>
                </c:pt>
                <c:pt idx="554">
                  <c:v>640</c:v>
                </c:pt>
                <c:pt idx="555">
                  <c:v>680</c:v>
                </c:pt>
                <c:pt idx="556">
                  <c:v>720</c:v>
                </c:pt>
                <c:pt idx="557">
                  <c:v>750</c:v>
                </c:pt>
                <c:pt idx="558">
                  <c:v>790</c:v>
                </c:pt>
                <c:pt idx="559">
                  <c:v>810</c:v>
                </c:pt>
                <c:pt idx="560">
                  <c:v>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4.5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30 décembre 2024 à 09:29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04:05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10:15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16:29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22:35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59.0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489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490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4.5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815 h 10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4.5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238125</xdr:colOff>
      <xdr:row>34</xdr:row>
      <xdr:rowOff>9525</xdr:rowOff>
    </xdr:from>
    <xdr:to>
      <xdr:col>17</xdr:col>
      <xdr:colOff>141328</xdr:colOff>
      <xdr:row>38</xdr:row>
      <xdr:rowOff>126467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4100" y="66579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53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210D4B3-CEE5-42E8-88A5-129086EA8D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30 décembre 2024 à 09:29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30 décembre 2024 à 09:29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95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2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5"/>
      <c r="P1" s="101"/>
      <c r="Q1" s="101" t="s">
        <v>19</v>
      </c>
      <c r="R1" s="424"/>
      <c r="S1" s="101"/>
      <c r="T1" s="101"/>
      <c r="U1" s="101"/>
      <c r="V1"/>
      <c r="W1"/>
      <c r="X1"/>
      <c r="Y1"/>
      <c r="Z1"/>
      <c r="AA1"/>
      <c r="AB1" s="324"/>
      <c r="AC1" s="324"/>
      <c r="AD1" s="324"/>
      <c r="AE1" s="324"/>
      <c r="AF1" s="324"/>
      <c r="AG1" s="324"/>
      <c r="AH1" s="325"/>
      <c r="AI1" s="324"/>
      <c r="AJ1"/>
      <c r="AK1" s="698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3" t="s">
        <v>34</v>
      </c>
      <c r="O2" s="693"/>
      <c r="P2" s="694"/>
      <c r="Q2" s="703"/>
      <c r="R2" s="704"/>
      <c r="S2" s="704"/>
      <c r="T2" s="704"/>
      <c r="U2" s="705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6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8"/>
      <c r="AH3" s="390">
        <f>$W$1450/60/24</f>
        <v>0</v>
      </c>
      <c r="AI3" s="390">
        <f>Décembre_2024!BA5</f>
        <v>3.5173611111111116</v>
      </c>
      <c r="AK3" s="306"/>
    </row>
    <row r="4" spans="2:54" s="5" customFormat="1" ht="15.75" thickBot="1" x14ac:dyDescent="0.3">
      <c r="B4" s="219"/>
      <c r="C4" s="331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4"/>
      <c r="R4" s="424">
        <v>9.6999999999999993</v>
      </c>
      <c r="S4" s="249"/>
      <c r="T4" s="406"/>
      <c r="U4" s="249"/>
      <c r="V4" s="26"/>
      <c r="W4" s="277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5" t="s">
        <v>25</v>
      </c>
      <c r="AH4" s="405">
        <f>$W$1450</f>
        <v>0</v>
      </c>
      <c r="AI4" s="434">
        <f>$W$1450/60/24</f>
        <v>0</v>
      </c>
      <c r="AK4" s="361"/>
    </row>
    <row r="5" spans="2:54" s="6" customFormat="1" ht="15.75" thickBot="1" x14ac:dyDescent="0.3">
      <c r="B5" s="220">
        <f>MIN(H9:H1448)</f>
        <v>1028.5999999999999</v>
      </c>
      <c r="C5" s="331">
        <f>MAX(C9:C1448)/100</f>
        <v>0.92</v>
      </c>
      <c r="D5" s="225">
        <f>VLOOKUP($B5,$H$9:$R$1448,11,0)</f>
        <v>0.24374999999999999</v>
      </c>
      <c r="E5" s="229">
        <f>MAX(H9:H1448)</f>
        <v>1030.8</v>
      </c>
      <c r="F5" s="31"/>
      <c r="G5" s="233">
        <f>VLOOKUP($E5,$H$9:$R$1448,11,0)</f>
        <v>2.1527777777777798E-2</v>
      </c>
      <c r="H5" s="200">
        <f>MIN($E$9:$E$1448)</f>
        <v>1.5</v>
      </c>
      <c r="I5" s="201"/>
      <c r="J5" s="202">
        <f>VLOOKUP($H5,$E$9:$R$3327,14,0)</f>
        <v>3.8194444444444399E-2</v>
      </c>
      <c r="K5" s="454">
        <f>MIN($B$9:$B$1448)</f>
        <v>3</v>
      </c>
      <c r="L5" s="32"/>
      <c r="M5" s="373">
        <f>VLOOKUP($K5,$B$9:$R$1448,17,0)</f>
        <v>0</v>
      </c>
      <c r="N5" s="455">
        <f>MAX($B$9:$B$1448)</f>
        <v>4.5999999999999996</v>
      </c>
      <c r="O5" s="33"/>
      <c r="P5" s="252">
        <f>VLOOKUP($N5,$B$9:$R$1448,17,0)</f>
        <v>0.37361111111111101</v>
      </c>
      <c r="Q5" s="687">
        <f>MAX($F$9:$G$1448)</f>
        <v>8.3000000000000007</v>
      </c>
      <c r="R5" s="191"/>
      <c r="S5" s="425">
        <f>VLOOKUP($Q5,$G$9:$R$1448,12,0)</f>
        <v>0.329166666666667</v>
      </c>
      <c r="T5" s="406"/>
      <c r="U5" s="687">
        <f>AVERAGE($F$9:$G$1448)</f>
        <v>3.0977718360071287</v>
      </c>
      <c r="V5" s="88" t="s">
        <v>49</v>
      </c>
      <c r="W5" s="277">
        <f>MAX($L$9:$L$1448)</f>
        <v>0</v>
      </c>
      <c r="X5" s="216"/>
      <c r="Y5" s="332">
        <f>V1450/60/24</f>
        <v>0</v>
      </c>
      <c r="Z5" s="83"/>
      <c r="AA5" s="242"/>
      <c r="AB5" s="329">
        <f>AA6+AC6</f>
        <v>0</v>
      </c>
      <c r="AC5" s="328"/>
      <c r="AD5" s="216"/>
      <c r="AE5" s="242"/>
      <c r="AF5" s="329">
        <f>AE6+AG6</f>
        <v>0</v>
      </c>
      <c r="AG5" s="485">
        <f>AB5+AF5</f>
        <v>0</v>
      </c>
      <c r="AH5" s="390">
        <f>$W$1450/60/24</f>
        <v>0</v>
      </c>
      <c r="AI5"/>
      <c r="AK5" s="699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1"/>
      <c r="D6" s="224"/>
      <c r="E6" s="228"/>
      <c r="F6" s="30"/>
      <c r="G6" s="232"/>
      <c r="H6" s="84"/>
      <c r="I6" s="85"/>
      <c r="J6" s="86"/>
      <c r="K6" s="50"/>
      <c r="L6" s="29"/>
      <c r="M6" s="407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4"/>
      <c r="X6" s="3"/>
      <c r="Y6" s="211"/>
      <c r="Z6" s="3"/>
      <c r="AA6" s="243">
        <f>SUM(V9:V428)/60/24</f>
        <v>0</v>
      </c>
      <c r="AB6" s="344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6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2">
        <f>$C$5</f>
        <v>0.92</v>
      </c>
      <c r="D7" s="44"/>
      <c r="E7" s="305"/>
      <c r="F7" s="45"/>
      <c r="G7" s="44"/>
      <c r="H7" s="291"/>
      <c r="I7" s="58"/>
      <c r="J7" s="45"/>
      <c r="K7" s="45"/>
      <c r="L7" s="76"/>
      <c r="M7" s="463">
        <f>AVERAGE($B$9:$B$1448)</f>
        <v>3.8370766488413586</v>
      </c>
      <c r="N7" s="696"/>
      <c r="O7" s="45"/>
      <c r="P7" s="45"/>
      <c r="Q7" s="46"/>
      <c r="R7" s="47"/>
      <c r="S7" s="48"/>
      <c r="U7" s="461"/>
      <c r="W7" s="88" t="s">
        <v>6</v>
      </c>
      <c r="AA7" s="484"/>
      <c r="AB7" s="484"/>
      <c r="AG7" s="483">
        <f>$AB$5+$AF$5</f>
        <v>0</v>
      </c>
      <c r="AH7" s="484"/>
      <c r="AJ7" s="255"/>
      <c r="AK7" s="700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59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1" t="s">
        <v>43</v>
      </c>
      <c r="N8" s="701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4"/>
      <c r="AE8" s="236"/>
      <c r="AK8" s="306"/>
      <c r="AL8" s="61" t="s">
        <v>28</v>
      </c>
      <c r="AM8" s="61" t="s">
        <v>29</v>
      </c>
      <c r="AN8" s="359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1" t="s">
        <v>43</v>
      </c>
      <c r="AX8" s="701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3</v>
      </c>
      <c r="C9" s="5">
        <v>87</v>
      </c>
      <c r="D9" s="5">
        <v>1</v>
      </c>
      <c r="E9" s="5">
        <v>3</v>
      </c>
      <c r="F9" s="5">
        <v>4.7</v>
      </c>
      <c r="G9" s="5">
        <v>5</v>
      </c>
      <c r="H9" s="5">
        <v>1030.5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232</v>
      </c>
      <c r="O9">
        <v>1088</v>
      </c>
      <c r="P9">
        <v>3.4</v>
      </c>
      <c r="Q9">
        <v>3.5</v>
      </c>
      <c r="R9" s="54">
        <v>0</v>
      </c>
      <c r="S9" s="414" t="s">
        <v>261</v>
      </c>
      <c r="T9" s="384"/>
      <c r="U9" s="94"/>
      <c r="V9" s="42" t="str">
        <f>IF($K9&gt;0,1,"")</f>
        <v/>
      </c>
      <c r="W9" s="94"/>
      <c r="X9" s="415"/>
      <c r="Y9" s="5"/>
      <c r="Z9" s="692"/>
      <c r="AA9"/>
      <c r="AC9" s="5">
        <v>1</v>
      </c>
      <c r="AD9" s="54">
        <v>0</v>
      </c>
      <c r="AK9" s="306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3</v>
      </c>
      <c r="C10" s="5">
        <v>87</v>
      </c>
      <c r="D10" s="5">
        <v>1</v>
      </c>
      <c r="E10" s="5">
        <v>3</v>
      </c>
      <c r="F10" s="5">
        <v>2.2000000000000002</v>
      </c>
      <c r="G10" s="5">
        <v>3.6</v>
      </c>
      <c r="H10" s="5">
        <v>1030.5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232</v>
      </c>
      <c r="O10">
        <v>1088</v>
      </c>
      <c r="P10">
        <v>3.3</v>
      </c>
      <c r="Q10">
        <v>3.5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6" t="s">
        <v>72</v>
      </c>
      <c r="AG10" s="707"/>
      <c r="AH10" s="707"/>
      <c r="AI10" s="707"/>
      <c r="AJ10" s="708"/>
      <c r="AK10" s="306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3</v>
      </c>
      <c r="C11" s="5">
        <v>87</v>
      </c>
      <c r="D11" s="5">
        <v>1</v>
      </c>
      <c r="E11" s="5">
        <v>3</v>
      </c>
      <c r="F11" s="5">
        <v>0</v>
      </c>
      <c r="G11" s="5">
        <v>4.3</v>
      </c>
      <c r="H11" s="5">
        <v>1030.5999999999999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232</v>
      </c>
      <c r="O11">
        <v>1088</v>
      </c>
      <c r="P11">
        <v>3.4</v>
      </c>
      <c r="Q11">
        <v>3.5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0">
        <v>45627</v>
      </c>
      <c r="Z11" s="307">
        <v>175</v>
      </c>
      <c r="AA11"/>
      <c r="AC11" s="5">
        <v>2</v>
      </c>
      <c r="AD11" s="54">
        <v>1.38888888888889E-3</v>
      </c>
      <c r="AF11" s="306" t="s">
        <v>19</v>
      </c>
      <c r="AG11" s="337" t="s">
        <v>5</v>
      </c>
      <c r="AH11" s="338"/>
      <c r="AI11" s="339" t="s">
        <v>68</v>
      </c>
      <c r="AJ11" s="697"/>
      <c r="AK11" s="306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3</v>
      </c>
      <c r="C12" s="5">
        <v>87</v>
      </c>
      <c r="D12" s="5">
        <v>1</v>
      </c>
      <c r="E12" s="5">
        <v>3</v>
      </c>
      <c r="F12" s="5">
        <v>0</v>
      </c>
      <c r="G12" s="5">
        <v>4.7</v>
      </c>
      <c r="H12" s="5">
        <v>1030.5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232</v>
      </c>
      <c r="O12">
        <v>1088</v>
      </c>
      <c r="P12">
        <v>3.4</v>
      </c>
      <c r="Q12">
        <v>3.5</v>
      </c>
      <c r="R12" s="54">
        <v>2.0833333333333298E-3</v>
      </c>
      <c r="T12" s="91"/>
      <c r="U12" s="94"/>
      <c r="V12" s="90" t="str">
        <f t="shared" si="0"/>
        <v/>
      </c>
      <c r="W12" s="94"/>
      <c r="X12" s="416"/>
      <c r="Y12" s="290">
        <v>45629</v>
      </c>
      <c r="Z12" s="307">
        <v>179</v>
      </c>
      <c r="AA12" s="5">
        <f t="shared" ref="AA12:AA20" si="1">Z12-Z11</f>
        <v>4</v>
      </c>
      <c r="AC12" s="5"/>
      <c r="AD12" s="54">
        <v>2.0833333333333298E-3</v>
      </c>
      <c r="AF12" s="306"/>
      <c r="AG12" s="337"/>
      <c r="AH12" s="338"/>
      <c r="AI12" s="339" t="s">
        <v>133</v>
      </c>
      <c r="AJ12" s="338"/>
      <c r="AK12" s="306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3</v>
      </c>
      <c r="C13" s="5">
        <v>87</v>
      </c>
      <c r="D13" s="5">
        <v>1</v>
      </c>
      <c r="E13" s="5">
        <v>3</v>
      </c>
      <c r="F13" s="5">
        <v>2.2000000000000002</v>
      </c>
      <c r="G13" s="5">
        <v>3.2</v>
      </c>
      <c r="H13" s="5">
        <v>1030.5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232</v>
      </c>
      <c r="O13">
        <v>1088</v>
      </c>
      <c r="P13">
        <v>3.4</v>
      </c>
      <c r="Q13">
        <v>3.5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7"/>
      <c r="Y13" s="290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6"/>
      <c r="AG13" s="337"/>
      <c r="AH13" s="338"/>
      <c r="AI13" s="343" t="s">
        <v>109</v>
      </c>
      <c r="AJ13" s="338"/>
      <c r="AK13" s="306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3</v>
      </c>
      <c r="C14" s="5">
        <v>87</v>
      </c>
      <c r="D14" s="5">
        <v>1</v>
      </c>
      <c r="E14" s="5">
        <v>3</v>
      </c>
      <c r="F14" s="5">
        <v>1.8</v>
      </c>
      <c r="G14" s="5">
        <v>2.5</v>
      </c>
      <c r="H14" s="5">
        <v>1030.4000000000001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232</v>
      </c>
      <c r="O14">
        <v>1088</v>
      </c>
      <c r="P14">
        <v>3.4</v>
      </c>
      <c r="Q14">
        <v>3.5</v>
      </c>
      <c r="R14" s="54">
        <v>3.4722222222222199E-3</v>
      </c>
      <c r="T14" s="91"/>
      <c r="U14" s="94"/>
      <c r="V14" s="90" t="str">
        <f t="shared" si="0"/>
        <v/>
      </c>
      <c r="W14" s="94"/>
      <c r="X14" s="417"/>
      <c r="Y14" s="290">
        <v>45634</v>
      </c>
      <c r="Z14" s="307">
        <v>198</v>
      </c>
      <c r="AA14" s="5">
        <f t="shared" si="1"/>
        <v>9</v>
      </c>
      <c r="AB14" s="53"/>
      <c r="AC14" s="5"/>
      <c r="AD14" s="54">
        <v>3.4722222222222199E-3</v>
      </c>
      <c r="AF14" s="306"/>
      <c r="AG14" s="340" t="s">
        <v>69</v>
      </c>
      <c r="AH14" s="341"/>
      <c r="AI14" s="342" t="s">
        <v>70</v>
      </c>
      <c r="AJ14" s="341"/>
      <c r="AK14" s="306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3</v>
      </c>
      <c r="C15" s="5">
        <v>87</v>
      </c>
      <c r="D15" s="5">
        <v>1</v>
      </c>
      <c r="E15" s="5">
        <v>3</v>
      </c>
      <c r="F15" s="5">
        <v>2.5</v>
      </c>
      <c r="G15" s="5">
        <v>2.9</v>
      </c>
      <c r="H15" s="5">
        <v>1030.4000000000001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232</v>
      </c>
      <c r="O15">
        <v>1088</v>
      </c>
      <c r="P15">
        <v>3.4</v>
      </c>
      <c r="Q15">
        <v>3.5</v>
      </c>
      <c r="R15" s="54">
        <v>4.1666666666666701E-3</v>
      </c>
      <c r="T15" s="91"/>
      <c r="U15" s="94"/>
      <c r="V15" s="90" t="str">
        <f t="shared" si="0"/>
        <v/>
      </c>
      <c r="W15" s="94"/>
      <c r="X15" s="418"/>
      <c r="Y15" s="689">
        <v>45575</v>
      </c>
      <c r="Z15" s="307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6"/>
      <c r="AG15" s="326" t="s">
        <v>6</v>
      </c>
      <c r="AH15" s="333"/>
      <c r="AI15" s="334" t="s">
        <v>71</v>
      </c>
      <c r="AJ15" s="333"/>
      <c r="AK15" s="306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3.1</v>
      </c>
      <c r="C16" s="5">
        <v>87</v>
      </c>
      <c r="D16" s="5">
        <v>1.1000000000000001</v>
      </c>
      <c r="E16" s="5">
        <v>3.1</v>
      </c>
      <c r="F16" s="5">
        <v>4.3</v>
      </c>
      <c r="G16" s="5">
        <v>5.8</v>
      </c>
      <c r="H16" s="5">
        <v>1030.4000000000001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232</v>
      </c>
      <c r="O16">
        <v>1088</v>
      </c>
      <c r="P16">
        <v>3.4</v>
      </c>
      <c r="Q16">
        <v>3.5</v>
      </c>
      <c r="R16" s="54">
        <v>4.8611111111111103E-3</v>
      </c>
      <c r="T16" s="91"/>
      <c r="U16" s="94"/>
      <c r="V16" s="90" t="str">
        <f t="shared" si="0"/>
        <v/>
      </c>
      <c r="W16" s="94"/>
      <c r="X16" s="418"/>
      <c r="Y16" s="290">
        <v>45638</v>
      </c>
      <c r="Z16" s="307">
        <v>203</v>
      </c>
      <c r="AA16" s="5">
        <f t="shared" si="1"/>
        <v>3</v>
      </c>
      <c r="AB16" s="53"/>
      <c r="AC16" s="5"/>
      <c r="AD16" s="54">
        <v>4.8611111111111103E-3</v>
      </c>
      <c r="AF16" s="308" t="s">
        <v>110</v>
      </c>
      <c r="AG16" s="327" t="s">
        <v>6</v>
      </c>
      <c r="AH16" s="335"/>
      <c r="AI16" s="336" t="s">
        <v>157</v>
      </c>
      <c r="AJ16" s="335"/>
      <c r="AK16" s="306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3</v>
      </c>
      <c r="C17" s="5">
        <v>87</v>
      </c>
      <c r="D17" s="5">
        <v>1</v>
      </c>
      <c r="E17" s="5">
        <v>3</v>
      </c>
      <c r="F17" s="5">
        <v>0</v>
      </c>
      <c r="G17" s="5">
        <v>2.5</v>
      </c>
      <c r="H17" s="5">
        <v>1030.5999999999999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232</v>
      </c>
      <c r="O17">
        <v>1088</v>
      </c>
      <c r="P17">
        <v>3.4</v>
      </c>
      <c r="Q17">
        <v>3.5</v>
      </c>
      <c r="R17" s="54">
        <v>5.5555555555555601E-3</v>
      </c>
      <c r="T17" s="91"/>
      <c r="U17" s="94"/>
      <c r="V17" s="90" t="str">
        <f t="shared" si="0"/>
        <v/>
      </c>
      <c r="W17" s="94"/>
      <c r="X17" s="418"/>
      <c r="Y17" s="290">
        <v>45640</v>
      </c>
      <c r="Z17" s="307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8" t="s">
        <v>19</v>
      </c>
      <c r="AG17" s="327" t="s">
        <v>6</v>
      </c>
      <c r="AH17" s="335"/>
      <c r="AI17" s="336" t="s">
        <v>158</v>
      </c>
      <c r="AJ17" s="335"/>
      <c r="AK17" s="306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3</v>
      </c>
      <c r="C18" s="5">
        <v>87</v>
      </c>
      <c r="D18" s="5">
        <v>1</v>
      </c>
      <c r="E18" s="5">
        <v>3</v>
      </c>
      <c r="F18" s="5">
        <v>0</v>
      </c>
      <c r="G18" s="5">
        <v>1.8</v>
      </c>
      <c r="H18" s="5">
        <v>1030.7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232</v>
      </c>
      <c r="O18">
        <v>1088</v>
      </c>
      <c r="P18">
        <v>3.4</v>
      </c>
      <c r="Q18">
        <v>3.5</v>
      </c>
      <c r="R18" s="54">
        <v>6.2500000000000003E-3</v>
      </c>
      <c r="T18" s="91"/>
      <c r="U18" s="94"/>
      <c r="V18" s="90" t="str">
        <f t="shared" si="0"/>
        <v/>
      </c>
      <c r="W18" s="94"/>
      <c r="X18" s="418"/>
      <c r="Y18" s="290">
        <v>45642</v>
      </c>
      <c r="Z18" s="307">
        <v>208</v>
      </c>
      <c r="AA18" s="5">
        <f t="shared" si="1"/>
        <v>3</v>
      </c>
      <c r="AC18" s="5"/>
      <c r="AD18" s="54">
        <v>6.2500000000000003E-3</v>
      </c>
      <c r="AK18" s="306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3.1</v>
      </c>
      <c r="C19" s="5">
        <v>87</v>
      </c>
      <c r="D19" s="5">
        <v>1.1000000000000001</v>
      </c>
      <c r="E19" s="5">
        <v>3.1</v>
      </c>
      <c r="F19" s="5">
        <v>1.8</v>
      </c>
      <c r="G19" s="5">
        <v>2.2000000000000002</v>
      </c>
      <c r="H19" s="5">
        <v>1030.7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232</v>
      </c>
      <c r="O19">
        <v>1088</v>
      </c>
      <c r="P19">
        <v>3.4</v>
      </c>
      <c r="Q19">
        <v>3.5</v>
      </c>
      <c r="R19" s="54">
        <v>6.9444444444444397E-3</v>
      </c>
      <c r="T19" s="91"/>
      <c r="U19" s="94"/>
      <c r="V19" s="90" t="str">
        <f t="shared" si="0"/>
        <v/>
      </c>
      <c r="W19" s="94"/>
      <c r="X19" s="418"/>
      <c r="Y19" s="290">
        <v>45646</v>
      </c>
      <c r="Z19" s="307">
        <v>212</v>
      </c>
      <c r="AA19" s="5">
        <f t="shared" si="1"/>
        <v>4</v>
      </c>
      <c r="AC19" s="5">
        <v>6</v>
      </c>
      <c r="AD19" s="54">
        <v>6.9444444444444397E-3</v>
      </c>
      <c r="AG19" s="309"/>
      <c r="AH19" s="309" t="s">
        <v>98</v>
      </c>
      <c r="AK19" s="306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3.1</v>
      </c>
      <c r="C20" s="5">
        <v>87</v>
      </c>
      <c r="D20" s="5">
        <v>1.1000000000000001</v>
      </c>
      <c r="E20" s="5">
        <v>3.1</v>
      </c>
      <c r="F20" s="5">
        <v>1.8</v>
      </c>
      <c r="G20" s="5">
        <v>2.9</v>
      </c>
      <c r="H20" s="5">
        <v>1030.5999999999999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232</v>
      </c>
      <c r="O20">
        <v>1088</v>
      </c>
      <c r="P20">
        <v>3.4</v>
      </c>
      <c r="Q20">
        <v>3.5</v>
      </c>
      <c r="R20" s="54">
        <v>7.6388888888888904E-3</v>
      </c>
      <c r="T20" s="91"/>
      <c r="U20" s="94"/>
      <c r="V20" s="90" t="str">
        <f t="shared" si="0"/>
        <v/>
      </c>
      <c r="W20" s="94"/>
      <c r="X20" s="418"/>
      <c r="Y20" s="254">
        <v>45650</v>
      </c>
      <c r="Z20" s="307">
        <v>228</v>
      </c>
      <c r="AA20" s="5">
        <f t="shared" si="1"/>
        <v>16</v>
      </c>
      <c r="AC20" s="5"/>
      <c r="AD20" s="54">
        <v>7.6388888888888904E-3</v>
      </c>
      <c r="AF20" s="309" t="s">
        <v>26</v>
      </c>
      <c r="AG20" s="321" t="s">
        <v>90</v>
      </c>
      <c r="AH20" s="309">
        <v>60</v>
      </c>
      <c r="AK20" s="306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3.1</v>
      </c>
      <c r="C21" s="5">
        <v>87</v>
      </c>
      <c r="D21" s="5">
        <v>1.1000000000000001</v>
      </c>
      <c r="E21" s="5">
        <v>3.1</v>
      </c>
      <c r="F21" s="5">
        <v>2.2000000000000002</v>
      </c>
      <c r="G21" s="5">
        <v>3.6</v>
      </c>
      <c r="H21" s="5">
        <v>1030.7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232</v>
      </c>
      <c r="O21">
        <v>1088</v>
      </c>
      <c r="P21">
        <v>3.4</v>
      </c>
      <c r="Q21">
        <v>3.5</v>
      </c>
      <c r="R21" s="54">
        <v>8.3333333333333297E-3</v>
      </c>
      <c r="T21" s="91"/>
      <c r="U21" s="94"/>
      <c r="V21" s="90" t="str">
        <f t="shared" si="0"/>
        <v/>
      </c>
      <c r="W21" s="94"/>
      <c r="X21" s="419"/>
      <c r="Y21" s="330">
        <v>45652</v>
      </c>
      <c r="Z21" s="307">
        <v>232</v>
      </c>
      <c r="AC21" s="5">
        <v>7</v>
      </c>
      <c r="AD21" s="54">
        <v>8.3333333333333297E-3</v>
      </c>
      <c r="AF21" s="322"/>
      <c r="AG21" s="321" t="s">
        <v>91</v>
      </c>
      <c r="AH21" s="309">
        <f>60+AH20</f>
        <v>120</v>
      </c>
      <c r="AK21" s="306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3.1</v>
      </c>
      <c r="C22" s="5">
        <v>87</v>
      </c>
      <c r="D22" s="5">
        <v>1.1000000000000001</v>
      </c>
      <c r="E22" s="5">
        <v>3.1</v>
      </c>
      <c r="F22" s="5">
        <v>4.7</v>
      </c>
      <c r="G22" s="5">
        <v>4.7</v>
      </c>
      <c r="H22" s="5">
        <v>1030.7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232</v>
      </c>
      <c r="O22">
        <v>1088</v>
      </c>
      <c r="P22">
        <v>3.4</v>
      </c>
      <c r="Q22">
        <v>3.5</v>
      </c>
      <c r="R22" s="54">
        <v>9.0277777777777804E-3</v>
      </c>
      <c r="T22" s="91"/>
      <c r="U22" s="94"/>
      <c r="V22" s="90" t="str">
        <f t="shared" si="0"/>
        <v/>
      </c>
      <c r="W22" s="94"/>
      <c r="X22" s="419"/>
      <c r="Y22" s="330">
        <v>45654</v>
      </c>
      <c r="Z22" s="307">
        <v>234</v>
      </c>
      <c r="AC22" s="5"/>
      <c r="AD22" s="54">
        <v>9.0277777777777804E-3</v>
      </c>
      <c r="AF22" s="322"/>
      <c r="AG22" s="321" t="s">
        <v>92</v>
      </c>
      <c r="AH22" s="309">
        <f t="shared" ref="AH22:AH34" si="2">AH21+$AH$20</f>
        <v>180</v>
      </c>
      <c r="AK22" s="306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3</v>
      </c>
      <c r="C23" s="5">
        <v>87</v>
      </c>
      <c r="D23" s="5">
        <v>1</v>
      </c>
      <c r="E23" s="5">
        <v>3</v>
      </c>
      <c r="F23" s="5">
        <v>2.9</v>
      </c>
      <c r="G23" s="5">
        <v>4.3</v>
      </c>
      <c r="H23" s="5">
        <v>1030.5999999999999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232</v>
      </c>
      <c r="O23">
        <v>1088</v>
      </c>
      <c r="P23">
        <v>3.4</v>
      </c>
      <c r="Q23">
        <v>3.5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0"/>
      <c r="Z23" s="307"/>
      <c r="AA23"/>
      <c r="AC23" s="5">
        <v>8</v>
      </c>
      <c r="AD23" s="54">
        <v>9.7222222222222206E-3</v>
      </c>
      <c r="AF23" s="322"/>
      <c r="AG23" s="321" t="s">
        <v>93</v>
      </c>
      <c r="AH23" s="309">
        <f t="shared" si="2"/>
        <v>240</v>
      </c>
      <c r="AK23" s="306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3.1</v>
      </c>
      <c r="C24" s="5">
        <v>87</v>
      </c>
      <c r="D24" s="5">
        <v>1.1000000000000001</v>
      </c>
      <c r="E24" s="5">
        <v>3.1</v>
      </c>
      <c r="F24" s="5">
        <v>0</v>
      </c>
      <c r="G24" s="5">
        <v>2.5</v>
      </c>
      <c r="H24" s="5">
        <v>1030.7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232</v>
      </c>
      <c r="O24">
        <v>1088</v>
      </c>
      <c r="P24">
        <v>3.4</v>
      </c>
      <c r="Q24">
        <v>3.5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0"/>
      <c r="Z24" s="307"/>
      <c r="AA24"/>
      <c r="AC24" s="5"/>
      <c r="AD24" s="54">
        <v>1.0416666666666701E-2</v>
      </c>
      <c r="AF24" s="322"/>
      <c r="AG24" s="321" t="s">
        <v>94</v>
      </c>
      <c r="AH24" s="309">
        <f t="shared" si="2"/>
        <v>300</v>
      </c>
      <c r="AK24" s="306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3.1</v>
      </c>
      <c r="C25" s="5">
        <v>87</v>
      </c>
      <c r="D25" s="5">
        <v>1.1000000000000001</v>
      </c>
      <c r="E25" s="5">
        <v>3.1</v>
      </c>
      <c r="F25" s="5">
        <v>1.8</v>
      </c>
      <c r="G25" s="5">
        <v>2.5</v>
      </c>
      <c r="H25" s="5">
        <v>1030.5999999999999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232</v>
      </c>
      <c r="O25">
        <v>1088</v>
      </c>
      <c r="P25">
        <v>3.4</v>
      </c>
      <c r="Q25">
        <v>3.5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7"/>
      <c r="AA25"/>
      <c r="AC25" s="5">
        <v>9</v>
      </c>
      <c r="AD25" s="54">
        <v>1.1111111111111099E-2</v>
      </c>
      <c r="AF25" s="322"/>
      <c r="AG25" s="321" t="s">
        <v>95</v>
      </c>
      <c r="AH25" s="309">
        <f t="shared" si="2"/>
        <v>360</v>
      </c>
      <c r="AK25" s="306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3.1</v>
      </c>
      <c r="C26" s="5">
        <v>87</v>
      </c>
      <c r="D26" s="5">
        <v>1.1000000000000001</v>
      </c>
      <c r="E26" s="5">
        <v>3.1</v>
      </c>
      <c r="F26" s="5">
        <v>4.7</v>
      </c>
      <c r="G26" s="5">
        <v>5.4</v>
      </c>
      <c r="H26" s="5">
        <v>1030.7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232</v>
      </c>
      <c r="O26">
        <v>1088</v>
      </c>
      <c r="P26">
        <v>3.4</v>
      </c>
      <c r="Q26">
        <v>3.5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0"/>
      <c r="Z26" s="307"/>
      <c r="AA26"/>
      <c r="AC26" s="5"/>
      <c r="AD26" s="54">
        <v>1.18055555555556E-2</v>
      </c>
      <c r="AF26" s="322"/>
      <c r="AG26" s="321" t="s">
        <v>96</v>
      </c>
      <c r="AH26" s="309">
        <f t="shared" si="2"/>
        <v>420</v>
      </c>
      <c r="AK26" s="306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3.1</v>
      </c>
      <c r="C27" s="5">
        <v>87</v>
      </c>
      <c r="D27" s="5">
        <v>1.1000000000000001</v>
      </c>
      <c r="E27" s="5">
        <v>3.1</v>
      </c>
      <c r="F27" s="5">
        <v>4</v>
      </c>
      <c r="G27" s="5">
        <v>4.3</v>
      </c>
      <c r="H27" s="5">
        <v>1030.5999999999999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232</v>
      </c>
      <c r="O27">
        <v>1088</v>
      </c>
      <c r="P27">
        <v>3.4</v>
      </c>
      <c r="Q27">
        <v>3.5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0"/>
      <c r="Z27" s="307"/>
      <c r="AA27"/>
      <c r="AC27" s="5">
        <v>10</v>
      </c>
      <c r="AD27" s="54">
        <v>1.2500000000000001E-2</v>
      </c>
      <c r="AF27" s="322"/>
      <c r="AG27" s="321" t="s">
        <v>97</v>
      </c>
      <c r="AH27" s="309">
        <f t="shared" si="2"/>
        <v>480</v>
      </c>
      <c r="AK27" s="306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3</v>
      </c>
      <c r="C28" s="5">
        <v>87</v>
      </c>
      <c r="D28" s="5">
        <v>1</v>
      </c>
      <c r="E28" s="5">
        <v>3</v>
      </c>
      <c r="F28" s="5">
        <v>0</v>
      </c>
      <c r="G28" s="5">
        <v>0</v>
      </c>
      <c r="H28" s="5">
        <v>1030.7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232</v>
      </c>
      <c r="O28">
        <v>1088</v>
      </c>
      <c r="P28">
        <v>3.4</v>
      </c>
      <c r="Q28">
        <v>3.5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0"/>
      <c r="Z28" s="307"/>
      <c r="AA28"/>
      <c r="AC28" s="5"/>
      <c r="AD28" s="54">
        <v>1.3194444444444399E-2</v>
      </c>
      <c r="AF28" s="322"/>
      <c r="AG28" s="321" t="s">
        <v>102</v>
      </c>
      <c r="AH28" s="309">
        <f t="shared" si="2"/>
        <v>540</v>
      </c>
      <c r="AK28" s="306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3.1</v>
      </c>
      <c r="C29" s="5">
        <v>87</v>
      </c>
      <c r="D29" s="5">
        <v>1.1000000000000001</v>
      </c>
      <c r="E29" s="5">
        <v>3.1</v>
      </c>
      <c r="F29" s="5">
        <v>0</v>
      </c>
      <c r="G29" s="5">
        <v>2.5</v>
      </c>
      <c r="H29" s="5">
        <v>1030.7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232</v>
      </c>
      <c r="O29">
        <v>1088</v>
      </c>
      <c r="P29">
        <v>3.4</v>
      </c>
      <c r="Q29">
        <v>3.5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0"/>
      <c r="Z29" s="307"/>
      <c r="AA29"/>
      <c r="AC29" s="5">
        <v>11</v>
      </c>
      <c r="AD29" s="54">
        <v>1.38888888888889E-2</v>
      </c>
      <c r="AF29" s="322"/>
      <c r="AG29" s="321" t="s">
        <v>103</v>
      </c>
      <c r="AH29" s="309">
        <f t="shared" si="2"/>
        <v>600</v>
      </c>
      <c r="AK29" s="306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3.1</v>
      </c>
      <c r="C30" s="5">
        <v>87</v>
      </c>
      <c r="D30" s="5">
        <v>1.1000000000000001</v>
      </c>
      <c r="E30" s="5">
        <v>3.1</v>
      </c>
      <c r="F30" s="5">
        <v>1.8</v>
      </c>
      <c r="G30" s="5">
        <v>2.2000000000000002</v>
      </c>
      <c r="H30" s="5">
        <v>1030.5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232</v>
      </c>
      <c r="O30">
        <v>1088</v>
      </c>
      <c r="P30">
        <v>3.4</v>
      </c>
      <c r="Q30">
        <v>3.5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0"/>
      <c r="Z30" s="307"/>
      <c r="AA30"/>
      <c r="AC30" s="5"/>
      <c r="AD30" s="54">
        <v>1.4583333333333301E-2</v>
      </c>
      <c r="AF30" s="322"/>
      <c r="AG30" s="321" t="s">
        <v>104</v>
      </c>
      <c r="AH30" s="309">
        <f t="shared" si="2"/>
        <v>660</v>
      </c>
      <c r="AK30" s="306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3.1</v>
      </c>
      <c r="C31" s="5">
        <v>87</v>
      </c>
      <c r="D31" s="5">
        <v>1.1000000000000001</v>
      </c>
      <c r="E31" s="5">
        <v>3.1</v>
      </c>
      <c r="F31" s="5">
        <v>2.2000000000000002</v>
      </c>
      <c r="G31" s="5">
        <v>3.2</v>
      </c>
      <c r="H31" s="5">
        <v>1030.5999999999999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232</v>
      </c>
      <c r="O31">
        <v>1088</v>
      </c>
      <c r="P31">
        <v>3.4</v>
      </c>
      <c r="Q31">
        <v>3.5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0" t="s">
        <v>244</v>
      </c>
      <c r="Z31" s="307">
        <v>11</v>
      </c>
      <c r="AA31"/>
      <c r="AC31" s="5">
        <v>12</v>
      </c>
      <c r="AD31" s="54">
        <v>1.52777777777778E-2</v>
      </c>
      <c r="AF31" s="322"/>
      <c r="AG31" s="321" t="s">
        <v>105</v>
      </c>
      <c r="AH31" s="309">
        <f t="shared" si="2"/>
        <v>720</v>
      </c>
      <c r="AK31" s="306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3.1</v>
      </c>
      <c r="C32" s="5">
        <v>87</v>
      </c>
      <c r="D32" s="5">
        <v>1.1000000000000001</v>
      </c>
      <c r="E32" s="5">
        <v>3.1</v>
      </c>
      <c r="F32" s="5">
        <v>1.8</v>
      </c>
      <c r="G32" s="5">
        <v>3.6</v>
      </c>
      <c r="H32" s="5">
        <v>1030.5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232</v>
      </c>
      <c r="O32">
        <v>1088</v>
      </c>
      <c r="P32">
        <v>3.4</v>
      </c>
      <c r="Q32">
        <v>3.5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0"/>
      <c r="Z32" s="307"/>
      <c r="AA32"/>
      <c r="AC32" s="5"/>
      <c r="AD32" s="54">
        <v>1.59722222222222E-2</v>
      </c>
      <c r="AF32" s="322"/>
      <c r="AG32" s="321" t="s">
        <v>106</v>
      </c>
      <c r="AH32" s="309">
        <f t="shared" si="2"/>
        <v>780</v>
      </c>
      <c r="AK32" s="306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3.1</v>
      </c>
      <c r="C33" s="5">
        <v>87</v>
      </c>
      <c r="D33" s="5">
        <v>1.1000000000000001</v>
      </c>
      <c r="E33" s="5">
        <v>3.1</v>
      </c>
      <c r="F33" s="5">
        <v>2.9</v>
      </c>
      <c r="G33" s="5">
        <v>3.6</v>
      </c>
      <c r="H33" s="5">
        <v>1030.5999999999999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232</v>
      </c>
      <c r="O33">
        <v>1088</v>
      </c>
      <c r="P33">
        <v>3.4</v>
      </c>
      <c r="Q33">
        <v>3.5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0"/>
      <c r="Z33" s="307"/>
      <c r="AA33"/>
      <c r="AC33" s="5">
        <v>13</v>
      </c>
      <c r="AD33" s="54">
        <v>1.6666666666666701E-2</v>
      </c>
      <c r="AF33" s="322"/>
      <c r="AG33" s="321" t="s">
        <v>107</v>
      </c>
      <c r="AH33" s="309">
        <f t="shared" si="2"/>
        <v>840</v>
      </c>
      <c r="AI33" s="37"/>
      <c r="AJ33" s="5"/>
      <c r="AK33" s="306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3.1</v>
      </c>
      <c r="C34" s="5">
        <v>87</v>
      </c>
      <c r="D34" s="5">
        <v>1.1000000000000001</v>
      </c>
      <c r="E34" s="5">
        <v>3.1</v>
      </c>
      <c r="F34" s="5">
        <v>4.3</v>
      </c>
      <c r="G34" s="5">
        <v>4.3</v>
      </c>
      <c r="H34" s="5">
        <v>1030.5999999999999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232</v>
      </c>
      <c r="O34">
        <v>1088</v>
      </c>
      <c r="P34">
        <v>3.4</v>
      </c>
      <c r="Q34">
        <v>3.5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0"/>
      <c r="Z34" s="307"/>
      <c r="AA34"/>
      <c r="AC34" s="5"/>
      <c r="AD34" s="54">
        <v>1.7361111111111101E-2</v>
      </c>
      <c r="AF34" s="322"/>
      <c r="AG34" s="321" t="s">
        <v>153</v>
      </c>
      <c r="AH34" s="309">
        <f t="shared" si="2"/>
        <v>900</v>
      </c>
      <c r="AK34" s="306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3.1</v>
      </c>
      <c r="C35" s="5">
        <v>87</v>
      </c>
      <c r="D35" s="5">
        <v>1.1000000000000001</v>
      </c>
      <c r="E35" s="5">
        <v>3.1</v>
      </c>
      <c r="F35" s="5">
        <v>2.5</v>
      </c>
      <c r="G35" s="5">
        <v>2.9</v>
      </c>
      <c r="H35" s="5">
        <v>1030.5999999999999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232</v>
      </c>
      <c r="O35">
        <v>1088</v>
      </c>
      <c r="P35">
        <v>3.4</v>
      </c>
      <c r="Q35">
        <v>3.5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0"/>
      <c r="Z35" s="307"/>
      <c r="AA35"/>
      <c r="AC35" s="5">
        <v>14</v>
      </c>
      <c r="AD35" s="54">
        <v>1.8055555555555599E-2</v>
      </c>
      <c r="AH35" s="290"/>
      <c r="AJ35" s="53"/>
      <c r="AK35" s="306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3.1</v>
      </c>
      <c r="C36" s="5">
        <v>87</v>
      </c>
      <c r="D36" s="5">
        <v>1.1000000000000001</v>
      </c>
      <c r="E36" s="5">
        <v>3.1</v>
      </c>
      <c r="F36" s="5">
        <v>2.2000000000000002</v>
      </c>
      <c r="G36" s="5">
        <v>2.2000000000000002</v>
      </c>
      <c r="H36" s="5">
        <v>1030.5999999999999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232</v>
      </c>
      <c r="O36">
        <v>1088</v>
      </c>
      <c r="P36">
        <v>3.4</v>
      </c>
      <c r="Q36">
        <v>3.5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0"/>
      <c r="Z36" s="307"/>
      <c r="AA36" s="53"/>
      <c r="AC36" s="5"/>
      <c r="AD36" s="54">
        <v>1.8749999999999999E-2</v>
      </c>
      <c r="AH36" s="290"/>
      <c r="AJ36" s="53"/>
      <c r="AK36" s="306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3.1</v>
      </c>
      <c r="C37" s="5">
        <v>87</v>
      </c>
      <c r="D37" s="5">
        <v>1.1000000000000001</v>
      </c>
      <c r="E37" s="5">
        <v>3.1</v>
      </c>
      <c r="F37" s="5">
        <v>2.9</v>
      </c>
      <c r="G37" s="5">
        <v>2.9</v>
      </c>
      <c r="H37" s="5">
        <v>1030.5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232</v>
      </c>
      <c r="O37">
        <v>1088</v>
      </c>
      <c r="P37">
        <v>3.4</v>
      </c>
      <c r="Q37">
        <v>3.6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0"/>
      <c r="Z37" s="53"/>
      <c r="AA37"/>
      <c r="AC37" s="5">
        <v>15</v>
      </c>
      <c r="AD37" s="54">
        <v>1.94444444444444E-2</v>
      </c>
      <c r="AH37" s="290"/>
      <c r="AJ37" s="53"/>
      <c r="AK37" s="306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3.1</v>
      </c>
      <c r="C38" s="5">
        <v>87</v>
      </c>
      <c r="D38" s="5">
        <v>1.1000000000000001</v>
      </c>
      <c r="E38" s="5">
        <v>3.1</v>
      </c>
      <c r="F38" s="5">
        <v>0</v>
      </c>
      <c r="G38" s="5">
        <v>2.9</v>
      </c>
      <c r="H38" s="5">
        <v>1030.7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232</v>
      </c>
      <c r="O38">
        <v>1088</v>
      </c>
      <c r="P38">
        <v>3.4</v>
      </c>
      <c r="Q38">
        <v>3.5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0"/>
      <c r="Z38" s="53"/>
      <c r="AA38"/>
      <c r="AC38" s="5"/>
      <c r="AD38" s="54">
        <v>2.0138888888888901E-2</v>
      </c>
      <c r="AH38" s="290"/>
      <c r="AJ38" s="53"/>
      <c r="AK38" s="306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3.1</v>
      </c>
      <c r="C39" s="5">
        <v>87</v>
      </c>
      <c r="D39" s="5">
        <v>1.1000000000000001</v>
      </c>
      <c r="E39" s="5">
        <v>3.1</v>
      </c>
      <c r="F39" s="5">
        <v>0</v>
      </c>
      <c r="G39" s="5">
        <v>2.9</v>
      </c>
      <c r="H39" s="5">
        <v>1030.5999999999999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232</v>
      </c>
      <c r="O39">
        <v>1088</v>
      </c>
      <c r="P39">
        <v>3.4</v>
      </c>
      <c r="Q39">
        <v>3.5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0"/>
      <c r="AJ39" s="53"/>
      <c r="AK39" s="306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3.1</v>
      </c>
      <c r="C40" s="5">
        <v>87</v>
      </c>
      <c r="D40" s="5">
        <v>1.1000000000000001</v>
      </c>
      <c r="E40" s="5">
        <v>3.1</v>
      </c>
      <c r="F40" s="5">
        <v>2.2000000000000002</v>
      </c>
      <c r="G40" s="5">
        <v>2.5</v>
      </c>
      <c r="H40" s="5">
        <v>1030.8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232</v>
      </c>
      <c r="O40">
        <v>1088</v>
      </c>
      <c r="P40">
        <v>3.4</v>
      </c>
      <c r="Q40">
        <v>3.6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6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3.1</v>
      </c>
      <c r="C41" s="5">
        <v>87</v>
      </c>
      <c r="D41" s="5">
        <v>1.1000000000000001</v>
      </c>
      <c r="E41" s="5">
        <v>3.1</v>
      </c>
      <c r="F41" s="5">
        <v>3.2</v>
      </c>
      <c r="G41" s="5">
        <v>4.3</v>
      </c>
      <c r="H41" s="5">
        <v>1030.5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232</v>
      </c>
      <c r="O41">
        <v>1088</v>
      </c>
      <c r="P41">
        <v>3.4</v>
      </c>
      <c r="Q41">
        <v>3.5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6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3.1</v>
      </c>
      <c r="C42" s="5">
        <v>87</v>
      </c>
      <c r="D42" s="5">
        <v>1.1000000000000001</v>
      </c>
      <c r="E42" s="5">
        <v>1.8</v>
      </c>
      <c r="F42" s="5">
        <v>5.4</v>
      </c>
      <c r="G42" s="5">
        <v>5.8</v>
      </c>
      <c r="H42" s="5">
        <v>1030.5999999999999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232</v>
      </c>
      <c r="O42">
        <v>1088</v>
      </c>
      <c r="P42">
        <v>3.4</v>
      </c>
      <c r="Q42">
        <v>3.5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6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3.1</v>
      </c>
      <c r="C43" s="5">
        <v>87</v>
      </c>
      <c r="D43" s="5">
        <v>1.1000000000000001</v>
      </c>
      <c r="E43" s="5">
        <v>3.1</v>
      </c>
      <c r="F43" s="5">
        <v>0</v>
      </c>
      <c r="G43" s="5">
        <v>3.6</v>
      </c>
      <c r="H43" s="5">
        <v>1030.5999999999999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232</v>
      </c>
      <c r="O43">
        <v>1088</v>
      </c>
      <c r="P43">
        <v>3.4</v>
      </c>
      <c r="Q43">
        <v>3.6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6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3.1</v>
      </c>
      <c r="C44" s="5">
        <v>87</v>
      </c>
      <c r="D44" s="5">
        <v>1.1000000000000001</v>
      </c>
      <c r="E44" s="5">
        <v>3.1</v>
      </c>
      <c r="F44" s="5">
        <v>0</v>
      </c>
      <c r="G44" s="5">
        <v>0</v>
      </c>
      <c r="H44" s="5">
        <v>1030.5999999999999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232</v>
      </c>
      <c r="O44">
        <v>1088</v>
      </c>
      <c r="P44">
        <v>3.4</v>
      </c>
      <c r="Q44">
        <v>3.6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6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3.1</v>
      </c>
      <c r="C45" s="5">
        <v>87</v>
      </c>
      <c r="D45" s="5">
        <v>1.1000000000000001</v>
      </c>
      <c r="E45" s="5">
        <v>3.1</v>
      </c>
      <c r="F45" s="5">
        <v>0</v>
      </c>
      <c r="G45" s="5">
        <v>0</v>
      </c>
      <c r="H45" s="5">
        <v>1030.5999999999999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232</v>
      </c>
      <c r="O45">
        <v>1088</v>
      </c>
      <c r="P45">
        <v>3.4</v>
      </c>
      <c r="Q45">
        <v>3.6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6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3.1</v>
      </c>
      <c r="C46" s="5">
        <v>87</v>
      </c>
      <c r="D46" s="5">
        <v>1.1000000000000001</v>
      </c>
      <c r="E46" s="5">
        <v>3.1</v>
      </c>
      <c r="F46" s="5">
        <v>2.9</v>
      </c>
      <c r="G46" s="5">
        <v>3.2</v>
      </c>
      <c r="H46" s="5">
        <v>1030.5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232</v>
      </c>
      <c r="O46">
        <v>1088</v>
      </c>
      <c r="P46">
        <v>3.4</v>
      </c>
      <c r="Q46">
        <v>3.6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6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3.1</v>
      </c>
      <c r="C47" s="5">
        <v>87</v>
      </c>
      <c r="D47" s="5">
        <v>1.1000000000000001</v>
      </c>
      <c r="E47" s="5">
        <v>3.1</v>
      </c>
      <c r="F47" s="5">
        <v>4</v>
      </c>
      <c r="G47" s="5">
        <v>5</v>
      </c>
      <c r="H47" s="5">
        <v>1030.5999999999999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232</v>
      </c>
      <c r="O47">
        <v>1088</v>
      </c>
      <c r="P47">
        <v>3.4</v>
      </c>
      <c r="Q47">
        <v>3.6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6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3.1</v>
      </c>
      <c r="C48" s="5">
        <v>87</v>
      </c>
      <c r="D48" s="5">
        <v>1.1000000000000001</v>
      </c>
      <c r="E48" s="5">
        <v>3.1</v>
      </c>
      <c r="F48" s="5">
        <v>3.6</v>
      </c>
      <c r="G48" s="5">
        <v>5</v>
      </c>
      <c r="H48" s="5">
        <v>1030.4000000000001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232</v>
      </c>
      <c r="O48">
        <v>1088</v>
      </c>
      <c r="P48">
        <v>3.4</v>
      </c>
      <c r="Q48">
        <v>3.6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6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3.1</v>
      </c>
      <c r="C49" s="5">
        <v>87</v>
      </c>
      <c r="D49" s="5">
        <v>1.1000000000000001</v>
      </c>
      <c r="E49" s="5">
        <v>3.1</v>
      </c>
      <c r="F49" s="5">
        <v>3.2</v>
      </c>
      <c r="G49" s="5">
        <v>3.6</v>
      </c>
      <c r="H49" s="5">
        <v>1030.3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232</v>
      </c>
      <c r="O49">
        <v>1088</v>
      </c>
      <c r="P49">
        <v>3.5</v>
      </c>
      <c r="Q49">
        <v>3.6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6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3.1</v>
      </c>
      <c r="C50" s="5">
        <v>87</v>
      </c>
      <c r="D50" s="5">
        <v>1.1000000000000001</v>
      </c>
      <c r="E50" s="5">
        <v>3.1</v>
      </c>
      <c r="F50" s="5">
        <v>0</v>
      </c>
      <c r="G50" s="5">
        <v>2.5</v>
      </c>
      <c r="H50" s="5">
        <v>1030.4000000000001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232</v>
      </c>
      <c r="O50">
        <v>1088</v>
      </c>
      <c r="P50">
        <v>3.4</v>
      </c>
      <c r="Q50">
        <v>3.6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6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3.1</v>
      </c>
      <c r="C51" s="5">
        <v>87</v>
      </c>
      <c r="D51" s="5">
        <v>1.1000000000000001</v>
      </c>
      <c r="E51" s="5">
        <v>3.1</v>
      </c>
      <c r="F51" s="5">
        <v>2.9</v>
      </c>
      <c r="G51" s="5">
        <v>2.9</v>
      </c>
      <c r="H51" s="5">
        <v>1030.3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232</v>
      </c>
      <c r="O51">
        <v>1088</v>
      </c>
      <c r="P51">
        <v>3.4</v>
      </c>
      <c r="Q51">
        <v>3.6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6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3.1</v>
      </c>
      <c r="C52" s="5">
        <v>87</v>
      </c>
      <c r="D52" s="5">
        <v>1.1000000000000001</v>
      </c>
      <c r="E52" s="5">
        <v>3.1</v>
      </c>
      <c r="F52" s="5">
        <v>2.5</v>
      </c>
      <c r="G52" s="5">
        <v>2.5</v>
      </c>
      <c r="H52" s="5">
        <v>1030.5999999999999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232</v>
      </c>
      <c r="O52">
        <v>1088</v>
      </c>
      <c r="P52">
        <v>3.4</v>
      </c>
      <c r="Q52">
        <v>3.6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6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3.1</v>
      </c>
      <c r="C53" s="5">
        <v>87</v>
      </c>
      <c r="D53" s="5">
        <v>1.1000000000000001</v>
      </c>
      <c r="E53" s="5">
        <v>3.1</v>
      </c>
      <c r="F53" s="5">
        <v>1.8</v>
      </c>
      <c r="G53" s="5">
        <v>1.8</v>
      </c>
      <c r="H53" s="5">
        <v>1030.5999999999999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232</v>
      </c>
      <c r="O53">
        <v>1088</v>
      </c>
      <c r="P53">
        <v>3.5</v>
      </c>
      <c r="Q53">
        <v>3.6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6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3.2</v>
      </c>
      <c r="C54" s="5">
        <v>87</v>
      </c>
      <c r="D54" s="5">
        <v>1.2</v>
      </c>
      <c r="E54" s="5">
        <v>3.2</v>
      </c>
      <c r="F54" s="5">
        <v>1.8</v>
      </c>
      <c r="G54" s="5">
        <v>2.5</v>
      </c>
      <c r="H54" s="5">
        <v>1030.5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232</v>
      </c>
      <c r="O54">
        <v>1088</v>
      </c>
      <c r="P54">
        <v>3.4</v>
      </c>
      <c r="Q54">
        <v>3.6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6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3.2</v>
      </c>
      <c r="C55" s="5">
        <v>87</v>
      </c>
      <c r="D55" s="5">
        <v>1.2</v>
      </c>
      <c r="E55" s="5">
        <v>3.2</v>
      </c>
      <c r="F55" s="5">
        <v>0</v>
      </c>
      <c r="G55" s="5">
        <v>1.8</v>
      </c>
      <c r="H55" s="5">
        <v>1030.5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232</v>
      </c>
      <c r="O55">
        <v>1088</v>
      </c>
      <c r="P55">
        <v>3.5</v>
      </c>
      <c r="Q55">
        <v>3.6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6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3.1</v>
      </c>
      <c r="C56" s="5">
        <v>87</v>
      </c>
      <c r="D56" s="5">
        <v>1.1000000000000001</v>
      </c>
      <c r="E56" s="5">
        <v>3.1</v>
      </c>
      <c r="F56" s="5">
        <v>3.6</v>
      </c>
      <c r="G56" s="5">
        <v>5</v>
      </c>
      <c r="H56" s="5">
        <v>1030.5999999999999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232</v>
      </c>
      <c r="O56">
        <v>1088</v>
      </c>
      <c r="P56">
        <v>3.5</v>
      </c>
      <c r="Q56">
        <v>3.6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6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3.1</v>
      </c>
      <c r="C57" s="5">
        <v>87</v>
      </c>
      <c r="D57" s="5">
        <v>1.1000000000000001</v>
      </c>
      <c r="E57" s="5">
        <v>3.1</v>
      </c>
      <c r="F57" s="5">
        <v>3.6</v>
      </c>
      <c r="G57" s="5">
        <v>4.3</v>
      </c>
      <c r="H57" s="5">
        <v>1030.5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232</v>
      </c>
      <c r="O57">
        <v>1088</v>
      </c>
      <c r="P57">
        <v>3.5</v>
      </c>
      <c r="Q57">
        <v>3.6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6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3.1</v>
      </c>
      <c r="C58" s="5">
        <v>87</v>
      </c>
      <c r="D58" s="5">
        <v>1.1000000000000001</v>
      </c>
      <c r="E58" s="5">
        <v>3.1</v>
      </c>
      <c r="F58" s="5">
        <v>2.5</v>
      </c>
      <c r="G58" s="5">
        <v>3.2</v>
      </c>
      <c r="H58" s="5">
        <v>1030.4000000000001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232</v>
      </c>
      <c r="O58">
        <v>1088</v>
      </c>
      <c r="P58">
        <v>3.5</v>
      </c>
      <c r="Q58">
        <v>3.6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6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3.1</v>
      </c>
      <c r="C59" s="5">
        <v>87</v>
      </c>
      <c r="D59" s="5">
        <v>1.1000000000000001</v>
      </c>
      <c r="E59" s="5">
        <v>3.1</v>
      </c>
      <c r="F59" s="5">
        <v>2.9</v>
      </c>
      <c r="G59" s="5">
        <v>4</v>
      </c>
      <c r="H59" s="5">
        <v>1030.5999999999999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232</v>
      </c>
      <c r="O59">
        <v>1088</v>
      </c>
      <c r="P59">
        <v>3.5</v>
      </c>
      <c r="Q59">
        <v>3.6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6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3.1</v>
      </c>
      <c r="C60" s="5">
        <v>87</v>
      </c>
      <c r="D60" s="5">
        <v>1.1000000000000001</v>
      </c>
      <c r="E60" s="5">
        <v>3.1</v>
      </c>
      <c r="F60" s="5">
        <v>0</v>
      </c>
      <c r="G60" s="5">
        <v>0</v>
      </c>
      <c r="H60" s="5">
        <v>1030.5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232</v>
      </c>
      <c r="O60">
        <v>1088</v>
      </c>
      <c r="P60">
        <v>3.4</v>
      </c>
      <c r="Q60">
        <v>3.6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6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3.1</v>
      </c>
      <c r="C61" s="5">
        <v>87</v>
      </c>
      <c r="D61" s="5">
        <v>1.1000000000000001</v>
      </c>
      <c r="E61" s="5">
        <v>3.1</v>
      </c>
      <c r="F61" s="5">
        <v>2.5</v>
      </c>
      <c r="G61" s="5">
        <v>2.5</v>
      </c>
      <c r="H61" s="5">
        <v>1030.4000000000001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232</v>
      </c>
      <c r="O61">
        <v>1088</v>
      </c>
      <c r="P61">
        <v>3.5</v>
      </c>
      <c r="Q61">
        <v>3.6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6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3.1</v>
      </c>
      <c r="C62" s="5">
        <v>87</v>
      </c>
      <c r="D62" s="5">
        <v>1.1000000000000001</v>
      </c>
      <c r="E62" s="5">
        <v>3.1</v>
      </c>
      <c r="F62" s="5">
        <v>3.2</v>
      </c>
      <c r="G62" s="5">
        <v>3.6</v>
      </c>
      <c r="H62" s="5">
        <v>1030.4000000000001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232</v>
      </c>
      <c r="O62">
        <v>1088</v>
      </c>
      <c r="P62">
        <v>3.5</v>
      </c>
      <c r="Q62">
        <v>3.6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6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3.1</v>
      </c>
      <c r="C63" s="5">
        <v>87</v>
      </c>
      <c r="D63" s="5">
        <v>1.1000000000000001</v>
      </c>
      <c r="E63" s="5">
        <v>3.1</v>
      </c>
      <c r="F63" s="5">
        <v>2.9</v>
      </c>
      <c r="G63" s="5">
        <v>2.9</v>
      </c>
      <c r="H63" s="5">
        <v>1030.5999999999999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232</v>
      </c>
      <c r="O63">
        <v>1088</v>
      </c>
      <c r="P63">
        <v>3.5</v>
      </c>
      <c r="Q63">
        <v>3.6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6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3.1</v>
      </c>
      <c r="C64" s="5">
        <v>87</v>
      </c>
      <c r="D64" s="5">
        <v>1.1000000000000001</v>
      </c>
      <c r="E64" s="5">
        <v>1.5</v>
      </c>
      <c r="F64" s="5">
        <v>6.1</v>
      </c>
      <c r="G64" s="5">
        <v>6.5</v>
      </c>
      <c r="H64" s="5">
        <v>1030.5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232</v>
      </c>
      <c r="O64">
        <v>1088</v>
      </c>
      <c r="P64">
        <v>3.5</v>
      </c>
      <c r="Q64">
        <v>3.6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6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3.1</v>
      </c>
      <c r="C65" s="5">
        <v>87</v>
      </c>
      <c r="D65" s="5">
        <v>1.1000000000000001</v>
      </c>
      <c r="E65" s="5">
        <v>3.1</v>
      </c>
      <c r="F65" s="5">
        <v>2.2000000000000002</v>
      </c>
      <c r="G65" s="5">
        <v>3.6</v>
      </c>
      <c r="H65" s="5">
        <v>1030.4000000000001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232</v>
      </c>
      <c r="O65">
        <v>1088</v>
      </c>
      <c r="P65">
        <v>3.5</v>
      </c>
      <c r="Q65">
        <v>3.6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6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3.1</v>
      </c>
      <c r="C66" s="5">
        <v>87</v>
      </c>
      <c r="D66" s="5">
        <v>1.1000000000000001</v>
      </c>
      <c r="E66" s="5">
        <v>3.1</v>
      </c>
      <c r="F66" s="5">
        <v>1.8</v>
      </c>
      <c r="G66" s="5">
        <v>1.8</v>
      </c>
      <c r="H66" s="5">
        <v>1030.4000000000001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232</v>
      </c>
      <c r="O66">
        <v>1088</v>
      </c>
      <c r="P66">
        <v>3.5</v>
      </c>
      <c r="Q66">
        <v>3.6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6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3.1</v>
      </c>
      <c r="C67" s="5">
        <v>87</v>
      </c>
      <c r="D67" s="5">
        <v>1.1000000000000001</v>
      </c>
      <c r="E67" s="5">
        <v>3.1</v>
      </c>
      <c r="F67" s="5">
        <v>0</v>
      </c>
      <c r="G67" s="5">
        <v>1.8</v>
      </c>
      <c r="H67" s="5">
        <v>1030.5999999999999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232</v>
      </c>
      <c r="O67">
        <v>1088</v>
      </c>
      <c r="P67">
        <v>3.5</v>
      </c>
      <c r="Q67">
        <v>3.6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6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3.2</v>
      </c>
      <c r="C68" s="5">
        <v>87</v>
      </c>
      <c r="D68" s="5">
        <v>1.2</v>
      </c>
      <c r="E68" s="5">
        <v>3.2</v>
      </c>
      <c r="F68" s="5">
        <v>0</v>
      </c>
      <c r="G68" s="5">
        <v>0</v>
      </c>
      <c r="H68" s="5">
        <v>1030.4000000000001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232</v>
      </c>
      <c r="O68">
        <v>1088</v>
      </c>
      <c r="P68">
        <v>3.4</v>
      </c>
      <c r="Q68">
        <v>3.6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6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3.2</v>
      </c>
      <c r="C69" s="5">
        <v>87</v>
      </c>
      <c r="D69" s="5">
        <v>1.2</v>
      </c>
      <c r="E69" s="5">
        <v>3.2</v>
      </c>
      <c r="F69" s="5">
        <v>0</v>
      </c>
      <c r="G69" s="5">
        <v>1.8</v>
      </c>
      <c r="H69" s="5">
        <v>1030.4000000000001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232</v>
      </c>
      <c r="O69">
        <v>1088</v>
      </c>
      <c r="P69">
        <v>3.5</v>
      </c>
      <c r="Q69">
        <v>3.6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6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3.2</v>
      </c>
      <c r="C70" s="5">
        <v>87</v>
      </c>
      <c r="D70" s="5">
        <v>1.2</v>
      </c>
      <c r="E70" s="5">
        <v>3.2</v>
      </c>
      <c r="F70" s="5">
        <v>0</v>
      </c>
      <c r="G70" s="5">
        <v>1.8</v>
      </c>
      <c r="H70" s="5">
        <v>1030.5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232</v>
      </c>
      <c r="O70">
        <v>1088</v>
      </c>
      <c r="P70">
        <v>3.5</v>
      </c>
      <c r="Q70">
        <v>3.6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6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3.2</v>
      </c>
      <c r="C71" s="5">
        <v>87</v>
      </c>
      <c r="D71" s="5">
        <v>1.2</v>
      </c>
      <c r="E71" s="5">
        <v>3.2</v>
      </c>
      <c r="F71" s="5">
        <v>4</v>
      </c>
      <c r="G71" s="5">
        <v>4.7</v>
      </c>
      <c r="H71" s="5">
        <v>1030.3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232</v>
      </c>
      <c r="O71">
        <v>1088</v>
      </c>
      <c r="P71">
        <v>3.5</v>
      </c>
      <c r="Q71">
        <v>3.6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6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3.1</v>
      </c>
      <c r="C72" s="5">
        <v>87</v>
      </c>
      <c r="D72" s="5">
        <v>1.1000000000000001</v>
      </c>
      <c r="E72" s="5">
        <v>3.1</v>
      </c>
      <c r="F72" s="5">
        <v>3.2</v>
      </c>
      <c r="G72" s="5">
        <v>3.6</v>
      </c>
      <c r="H72" s="5">
        <v>1030.5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232</v>
      </c>
      <c r="O72">
        <v>1088</v>
      </c>
      <c r="P72">
        <v>3.5</v>
      </c>
      <c r="Q72">
        <v>3.6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2"/>
      <c r="AD72" s="54">
        <v>4.3749999999999997E-2</v>
      </c>
      <c r="AK72" s="306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3.2</v>
      </c>
      <c r="C73" s="5">
        <v>87</v>
      </c>
      <c r="D73" s="5">
        <v>1.2</v>
      </c>
      <c r="E73" s="5">
        <v>3.2</v>
      </c>
      <c r="F73" s="5">
        <v>2.5</v>
      </c>
      <c r="G73" s="5">
        <v>3.2</v>
      </c>
      <c r="H73" s="5">
        <v>1030.5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232</v>
      </c>
      <c r="O73">
        <v>1088</v>
      </c>
      <c r="P73">
        <v>3.5</v>
      </c>
      <c r="Q73">
        <v>3.6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2"/>
      <c r="AD73" s="54">
        <v>4.4444444444444398E-2</v>
      </c>
      <c r="AK73" s="306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3.2</v>
      </c>
      <c r="C74" s="5">
        <v>87</v>
      </c>
      <c r="D74" s="5">
        <v>1.2</v>
      </c>
      <c r="E74" s="5">
        <v>3.2</v>
      </c>
      <c r="F74" s="5">
        <v>1.8</v>
      </c>
      <c r="G74" s="5">
        <v>1.8</v>
      </c>
      <c r="H74" s="5">
        <v>1030.5999999999999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232</v>
      </c>
      <c r="O74">
        <v>1088</v>
      </c>
      <c r="P74">
        <v>3.5</v>
      </c>
      <c r="Q74">
        <v>3.6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2"/>
      <c r="AD74" s="54">
        <v>4.5138888888888902E-2</v>
      </c>
      <c r="AK74" s="306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3.2</v>
      </c>
      <c r="C75" s="5">
        <v>87</v>
      </c>
      <c r="D75" s="5">
        <v>1.2</v>
      </c>
      <c r="E75" s="5">
        <v>3.2</v>
      </c>
      <c r="F75" s="5">
        <v>0</v>
      </c>
      <c r="G75" s="5">
        <v>1.8</v>
      </c>
      <c r="H75" s="5">
        <v>1030.4000000000001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232</v>
      </c>
      <c r="O75">
        <v>1088</v>
      </c>
      <c r="P75">
        <v>3.5</v>
      </c>
      <c r="Q75">
        <v>3.6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2"/>
      <c r="AD75" s="54">
        <v>4.5833333333333302E-2</v>
      </c>
      <c r="AK75" s="306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3.2</v>
      </c>
      <c r="C76" s="5">
        <v>87</v>
      </c>
      <c r="D76" s="5">
        <v>1.2</v>
      </c>
      <c r="E76" s="5">
        <v>3.2</v>
      </c>
      <c r="F76" s="5">
        <v>1.8</v>
      </c>
      <c r="G76" s="5">
        <v>2.5</v>
      </c>
      <c r="H76" s="5">
        <v>1030.4000000000001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232</v>
      </c>
      <c r="O76">
        <v>1088</v>
      </c>
      <c r="P76">
        <v>3.5</v>
      </c>
      <c r="Q76">
        <v>3.6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2"/>
      <c r="AD76" s="54">
        <v>4.65277777777778E-2</v>
      </c>
      <c r="AK76" s="306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3.2</v>
      </c>
      <c r="C77" s="5">
        <v>87</v>
      </c>
      <c r="D77" s="5">
        <v>1.2</v>
      </c>
      <c r="E77" s="5">
        <v>3.2</v>
      </c>
      <c r="F77" s="5">
        <v>2.2000000000000002</v>
      </c>
      <c r="G77" s="5">
        <v>2.2000000000000002</v>
      </c>
      <c r="H77" s="5">
        <v>1030.5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232</v>
      </c>
      <c r="O77">
        <v>1088</v>
      </c>
      <c r="P77">
        <v>3.4</v>
      </c>
      <c r="Q77">
        <v>3.6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2"/>
      <c r="AD77" s="54">
        <v>4.72222222222222E-2</v>
      </c>
      <c r="AK77" s="306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3.2</v>
      </c>
      <c r="C78" s="5">
        <v>87</v>
      </c>
      <c r="D78" s="5">
        <v>1.2</v>
      </c>
      <c r="E78" s="5">
        <v>3.2</v>
      </c>
      <c r="F78" s="5">
        <v>0</v>
      </c>
      <c r="G78" s="5">
        <v>2.2000000000000002</v>
      </c>
      <c r="H78" s="5">
        <v>1030.4000000000001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232</v>
      </c>
      <c r="O78">
        <v>1088</v>
      </c>
      <c r="P78">
        <v>3.5</v>
      </c>
      <c r="Q78">
        <v>3.6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2"/>
      <c r="AD78" s="54">
        <v>4.7916666666666698E-2</v>
      </c>
      <c r="AK78" s="306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3.2</v>
      </c>
      <c r="C79" s="5">
        <v>87</v>
      </c>
      <c r="D79" s="5">
        <v>1.2</v>
      </c>
      <c r="E79" s="5">
        <v>3.2</v>
      </c>
      <c r="F79" s="5">
        <v>0</v>
      </c>
      <c r="G79" s="5">
        <v>0</v>
      </c>
      <c r="H79" s="5">
        <v>1030.4000000000001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232</v>
      </c>
      <c r="O79">
        <v>1088</v>
      </c>
      <c r="P79">
        <v>3.5</v>
      </c>
      <c r="Q79">
        <v>3.6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2"/>
      <c r="AD79" s="54">
        <v>4.8611111111111098E-2</v>
      </c>
      <c r="AK79" s="306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3.2</v>
      </c>
      <c r="C80" s="5">
        <v>87</v>
      </c>
      <c r="D80" s="5">
        <v>1.2</v>
      </c>
      <c r="E80" s="5">
        <v>3.2</v>
      </c>
      <c r="F80" s="5">
        <v>0</v>
      </c>
      <c r="G80" s="5">
        <v>0</v>
      </c>
      <c r="H80" s="5">
        <v>1030.4000000000001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232</v>
      </c>
      <c r="O80">
        <v>1088</v>
      </c>
      <c r="P80">
        <v>3.5</v>
      </c>
      <c r="Q80">
        <v>3.7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2"/>
      <c r="AD80" s="54">
        <v>4.9305555555555602E-2</v>
      </c>
      <c r="AK80" s="306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3.2</v>
      </c>
      <c r="C81" s="5">
        <v>87</v>
      </c>
      <c r="D81" s="5">
        <v>1.2</v>
      </c>
      <c r="E81" s="5">
        <v>3.2</v>
      </c>
      <c r="F81" s="5">
        <v>2.5</v>
      </c>
      <c r="G81" s="5">
        <v>2.5</v>
      </c>
      <c r="H81" s="5">
        <v>1030.5999999999999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232</v>
      </c>
      <c r="O81">
        <v>1088</v>
      </c>
      <c r="P81">
        <v>3.5</v>
      </c>
      <c r="Q81">
        <v>3.7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2"/>
      <c r="AD81" s="54">
        <v>0.05</v>
      </c>
      <c r="AK81" s="306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3.2</v>
      </c>
      <c r="C82" s="5">
        <v>87</v>
      </c>
      <c r="D82" s="5">
        <v>1.2</v>
      </c>
      <c r="E82" s="5">
        <v>3.2</v>
      </c>
      <c r="F82" s="5">
        <v>2.9</v>
      </c>
      <c r="G82" s="5">
        <v>4</v>
      </c>
      <c r="H82" s="5">
        <v>1030.4000000000001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232</v>
      </c>
      <c r="O82">
        <v>1088</v>
      </c>
      <c r="P82">
        <v>3.5</v>
      </c>
      <c r="Q82">
        <v>3.7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2"/>
      <c r="AD82" s="54">
        <v>5.0694444444444403E-2</v>
      </c>
      <c r="AK82" s="306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3.2</v>
      </c>
      <c r="C83" s="5">
        <v>87</v>
      </c>
      <c r="D83" s="5">
        <v>1.2</v>
      </c>
      <c r="E83" s="5">
        <v>3.2</v>
      </c>
      <c r="F83" s="5">
        <v>1.8</v>
      </c>
      <c r="G83" s="5">
        <v>3.2</v>
      </c>
      <c r="H83" s="5">
        <v>1030.3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232</v>
      </c>
      <c r="O83">
        <v>1088</v>
      </c>
      <c r="P83">
        <v>3.5</v>
      </c>
      <c r="Q83">
        <v>3.7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2"/>
      <c r="AD83" s="54">
        <v>5.1388888888888901E-2</v>
      </c>
      <c r="AK83" s="306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3.2</v>
      </c>
      <c r="C84" s="5">
        <v>87</v>
      </c>
      <c r="D84" s="5">
        <v>1.2</v>
      </c>
      <c r="E84" s="5">
        <v>3.2</v>
      </c>
      <c r="F84" s="5">
        <v>3.6</v>
      </c>
      <c r="G84" s="5">
        <v>5.8</v>
      </c>
      <c r="H84" s="5">
        <v>1030.4000000000001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232</v>
      </c>
      <c r="O84">
        <v>1088</v>
      </c>
      <c r="P84">
        <v>3.5</v>
      </c>
      <c r="Q84">
        <v>3.7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2"/>
      <c r="AD84" s="54">
        <v>5.2083333333333301E-2</v>
      </c>
      <c r="AK84" s="306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3.1</v>
      </c>
      <c r="C85" s="5">
        <v>87</v>
      </c>
      <c r="D85" s="5">
        <v>1.1000000000000001</v>
      </c>
      <c r="E85" s="5">
        <v>3.1</v>
      </c>
      <c r="F85" s="5">
        <v>4</v>
      </c>
      <c r="G85" s="5">
        <v>6.1</v>
      </c>
      <c r="H85" s="5">
        <v>1030.5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232</v>
      </c>
      <c r="O85">
        <v>1088</v>
      </c>
      <c r="P85">
        <v>3.5</v>
      </c>
      <c r="Q85">
        <v>3.7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2"/>
      <c r="AD85" s="54">
        <v>5.2777777777777798E-2</v>
      </c>
      <c r="AK85" s="306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3.1</v>
      </c>
      <c r="C86" s="5">
        <v>87</v>
      </c>
      <c r="D86" s="5">
        <v>1.1000000000000001</v>
      </c>
      <c r="E86" s="5">
        <v>3.1</v>
      </c>
      <c r="F86" s="5">
        <v>0</v>
      </c>
      <c r="G86" s="5">
        <v>3.2</v>
      </c>
      <c r="H86" s="5">
        <v>1030.3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232</v>
      </c>
      <c r="O86">
        <v>1088</v>
      </c>
      <c r="P86">
        <v>3.5</v>
      </c>
      <c r="Q86">
        <v>3.7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2"/>
      <c r="AD86" s="54">
        <v>5.3472222222222199E-2</v>
      </c>
      <c r="AK86" s="306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3.1</v>
      </c>
      <c r="C87" s="5">
        <v>87</v>
      </c>
      <c r="D87" s="5">
        <v>1.1000000000000001</v>
      </c>
      <c r="E87" s="5">
        <v>3.1</v>
      </c>
      <c r="F87" s="5">
        <v>0</v>
      </c>
      <c r="G87" s="5">
        <v>2.5</v>
      </c>
      <c r="H87" s="5">
        <v>1030.5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232</v>
      </c>
      <c r="O87">
        <v>1088</v>
      </c>
      <c r="P87">
        <v>3.5</v>
      </c>
      <c r="Q87">
        <v>3.7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2"/>
      <c r="AD87" s="54">
        <v>5.4166666666666703E-2</v>
      </c>
      <c r="AK87" s="306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3.1</v>
      </c>
      <c r="C88" s="5">
        <v>87</v>
      </c>
      <c r="D88" s="5">
        <v>1.1000000000000001</v>
      </c>
      <c r="E88" s="5">
        <v>3.1</v>
      </c>
      <c r="F88" s="5">
        <v>0</v>
      </c>
      <c r="G88" s="5">
        <v>2.9</v>
      </c>
      <c r="H88" s="5">
        <v>1030.2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232</v>
      </c>
      <c r="O88">
        <v>1088</v>
      </c>
      <c r="P88">
        <v>3.5</v>
      </c>
      <c r="Q88">
        <v>3.7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2"/>
      <c r="AD88" s="54">
        <v>5.4861111111111097E-2</v>
      </c>
      <c r="AK88" s="306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3.1</v>
      </c>
      <c r="C89" s="5">
        <v>87</v>
      </c>
      <c r="D89" s="5">
        <v>1.1000000000000001</v>
      </c>
      <c r="E89" s="5">
        <v>3.1</v>
      </c>
      <c r="F89" s="5">
        <v>2.5</v>
      </c>
      <c r="G89" s="5">
        <v>2.9</v>
      </c>
      <c r="H89" s="5">
        <v>1030.3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232</v>
      </c>
      <c r="O89">
        <v>1088</v>
      </c>
      <c r="P89">
        <v>3.5</v>
      </c>
      <c r="Q89">
        <v>3.7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2"/>
      <c r="AD89" s="54">
        <v>5.5555555555555601E-2</v>
      </c>
      <c r="AK89" s="306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3.1</v>
      </c>
      <c r="C90" s="5">
        <v>87</v>
      </c>
      <c r="D90" s="5">
        <v>1.1000000000000001</v>
      </c>
      <c r="E90" s="5">
        <v>3.1</v>
      </c>
      <c r="F90" s="5">
        <v>2.9</v>
      </c>
      <c r="G90" s="5">
        <v>2.9</v>
      </c>
      <c r="H90" s="5">
        <v>1030.4000000000001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232</v>
      </c>
      <c r="O90">
        <v>1088</v>
      </c>
      <c r="P90">
        <v>3.5</v>
      </c>
      <c r="Q90">
        <v>3.7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2"/>
      <c r="AD90" s="54">
        <v>5.6250000000000001E-2</v>
      </c>
      <c r="AK90" s="306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3.1</v>
      </c>
      <c r="C91" s="5">
        <v>87</v>
      </c>
      <c r="D91" s="5">
        <v>1.1000000000000001</v>
      </c>
      <c r="E91" s="5">
        <v>3.1</v>
      </c>
      <c r="F91" s="5">
        <v>2.5</v>
      </c>
      <c r="G91" s="5">
        <v>3.2</v>
      </c>
      <c r="H91" s="5">
        <v>1030.4000000000001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232</v>
      </c>
      <c r="O91">
        <v>1088</v>
      </c>
      <c r="P91">
        <v>3.5</v>
      </c>
      <c r="Q91">
        <v>3.6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2"/>
      <c r="AD91" s="54">
        <v>5.6944444444444402E-2</v>
      </c>
      <c r="AK91" s="306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3.1</v>
      </c>
      <c r="C92" s="5">
        <v>87</v>
      </c>
      <c r="D92" s="5">
        <v>1.1000000000000001</v>
      </c>
      <c r="E92" s="5">
        <v>3.1</v>
      </c>
      <c r="F92" s="5">
        <v>3.2</v>
      </c>
      <c r="G92" s="5">
        <v>3.2</v>
      </c>
      <c r="H92" s="5">
        <v>1030.4000000000001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232</v>
      </c>
      <c r="O92">
        <v>1088</v>
      </c>
      <c r="P92">
        <v>3.5</v>
      </c>
      <c r="Q92">
        <v>3.7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2"/>
      <c r="AD92" s="54">
        <v>5.7638888888888899E-2</v>
      </c>
      <c r="AK92" s="306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3.1</v>
      </c>
      <c r="C93" s="5">
        <v>87</v>
      </c>
      <c r="D93" s="5">
        <v>1.1000000000000001</v>
      </c>
      <c r="E93" s="5">
        <v>3.1</v>
      </c>
      <c r="F93" s="5">
        <v>0</v>
      </c>
      <c r="G93" s="5">
        <v>2.5</v>
      </c>
      <c r="H93" s="5">
        <v>1030.0999999999999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232</v>
      </c>
      <c r="O93">
        <v>1088</v>
      </c>
      <c r="P93">
        <v>3.5</v>
      </c>
      <c r="Q93">
        <v>3.6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2"/>
      <c r="AD93" s="54">
        <v>5.83333333333333E-2</v>
      </c>
      <c r="AK93" s="306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3.2</v>
      </c>
      <c r="C94" s="5">
        <v>87</v>
      </c>
      <c r="D94" s="5">
        <v>1.2</v>
      </c>
      <c r="E94" s="5">
        <v>3.2</v>
      </c>
      <c r="F94" s="5">
        <v>2.9</v>
      </c>
      <c r="G94" s="5">
        <v>3.6</v>
      </c>
      <c r="H94" s="5">
        <v>1030.5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232</v>
      </c>
      <c r="O94">
        <v>1088</v>
      </c>
      <c r="P94">
        <v>3.5</v>
      </c>
      <c r="Q94">
        <v>3.6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2"/>
      <c r="AD94" s="54">
        <v>5.9027777777777797E-2</v>
      </c>
      <c r="AK94" s="306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3.2</v>
      </c>
      <c r="C95" s="5">
        <v>87</v>
      </c>
      <c r="D95" s="5">
        <v>1.2</v>
      </c>
      <c r="E95" s="5">
        <v>3.2</v>
      </c>
      <c r="F95" s="5">
        <v>1.8</v>
      </c>
      <c r="G95" s="5">
        <v>2.9</v>
      </c>
      <c r="H95" s="5">
        <v>1030.4000000000001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232</v>
      </c>
      <c r="O95">
        <v>1088</v>
      </c>
      <c r="P95">
        <v>3.5</v>
      </c>
      <c r="Q95">
        <v>3.7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2"/>
      <c r="AD95" s="54">
        <v>5.9722222222222197E-2</v>
      </c>
      <c r="AK95" s="306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3.2</v>
      </c>
      <c r="C96" s="5">
        <v>87</v>
      </c>
      <c r="D96" s="5">
        <v>1.2</v>
      </c>
      <c r="E96" s="5">
        <v>3.2</v>
      </c>
      <c r="F96" s="5">
        <v>0</v>
      </c>
      <c r="G96" s="5">
        <v>2.9</v>
      </c>
      <c r="H96" s="5">
        <v>1030.2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232</v>
      </c>
      <c r="O96">
        <v>1088</v>
      </c>
      <c r="P96">
        <v>3.5</v>
      </c>
      <c r="Q96">
        <v>3.7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2"/>
      <c r="AD96" s="54">
        <v>6.0416666666666702E-2</v>
      </c>
      <c r="AK96" s="306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3.2</v>
      </c>
      <c r="C97" s="5">
        <v>87</v>
      </c>
      <c r="D97" s="5">
        <v>1.2</v>
      </c>
      <c r="E97" s="5">
        <v>3.2</v>
      </c>
      <c r="F97" s="5">
        <v>0</v>
      </c>
      <c r="G97" s="5">
        <v>2.5</v>
      </c>
      <c r="H97" s="5">
        <v>1030.3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232</v>
      </c>
      <c r="O97">
        <v>1088</v>
      </c>
      <c r="P97">
        <v>3.5</v>
      </c>
      <c r="Q97">
        <v>3.7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2"/>
      <c r="AD97" s="54">
        <v>6.1111111111111102E-2</v>
      </c>
      <c r="AK97" s="306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3.2</v>
      </c>
      <c r="C98" s="5">
        <v>87</v>
      </c>
      <c r="D98" s="5">
        <v>1.2</v>
      </c>
      <c r="E98" s="5">
        <v>3.2</v>
      </c>
      <c r="F98" s="5">
        <v>2.9</v>
      </c>
      <c r="G98" s="5">
        <v>2.9</v>
      </c>
      <c r="H98" s="5">
        <v>1030.3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232</v>
      </c>
      <c r="O98">
        <v>1088</v>
      </c>
      <c r="P98">
        <v>3.5</v>
      </c>
      <c r="Q98">
        <v>3.7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2"/>
      <c r="AD98" s="54">
        <v>6.18055555555556E-2</v>
      </c>
      <c r="AK98" s="306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3.1</v>
      </c>
      <c r="C99" s="5">
        <v>87</v>
      </c>
      <c r="D99" s="5">
        <v>1.1000000000000001</v>
      </c>
      <c r="E99" s="5">
        <v>3.1</v>
      </c>
      <c r="F99" s="5">
        <v>1.8</v>
      </c>
      <c r="G99" s="5">
        <v>2.5</v>
      </c>
      <c r="H99" s="5">
        <v>1030.4000000000001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232</v>
      </c>
      <c r="O99">
        <v>1088</v>
      </c>
      <c r="P99">
        <v>3.5</v>
      </c>
      <c r="Q99">
        <v>3.7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2"/>
      <c r="AD99" s="54">
        <v>6.25E-2</v>
      </c>
      <c r="AK99" s="306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3.2</v>
      </c>
      <c r="C100" s="5">
        <v>87</v>
      </c>
      <c r="D100" s="5">
        <v>1.2</v>
      </c>
      <c r="E100" s="5">
        <v>3.2</v>
      </c>
      <c r="F100" s="5">
        <v>0</v>
      </c>
      <c r="G100" s="5">
        <v>3.2</v>
      </c>
      <c r="H100" s="5">
        <v>1030.3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232</v>
      </c>
      <c r="O100">
        <v>1088</v>
      </c>
      <c r="P100">
        <v>3.5</v>
      </c>
      <c r="Q100">
        <v>3.7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2"/>
      <c r="AD100" s="54">
        <v>6.31944444444444E-2</v>
      </c>
      <c r="AK100" s="306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3.2</v>
      </c>
      <c r="C101" s="5">
        <v>87</v>
      </c>
      <c r="D101" s="5">
        <v>1.2</v>
      </c>
      <c r="E101" s="5">
        <v>3.2</v>
      </c>
      <c r="F101" s="5">
        <v>3.2</v>
      </c>
      <c r="G101" s="5">
        <v>3.6</v>
      </c>
      <c r="H101" s="5">
        <v>1030.3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232</v>
      </c>
      <c r="O101">
        <v>1088</v>
      </c>
      <c r="P101">
        <v>3.5</v>
      </c>
      <c r="Q101">
        <v>3.7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2"/>
      <c r="AD101" s="54">
        <v>6.3888888888888898E-2</v>
      </c>
      <c r="AK101" s="306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3.2</v>
      </c>
      <c r="C102" s="5">
        <v>87</v>
      </c>
      <c r="D102" s="5">
        <v>1.2</v>
      </c>
      <c r="E102" s="5">
        <v>3.2</v>
      </c>
      <c r="F102" s="5">
        <v>3.2</v>
      </c>
      <c r="G102" s="5">
        <v>3.6</v>
      </c>
      <c r="H102" s="5">
        <v>1030.0999999999999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232</v>
      </c>
      <c r="O102">
        <v>1088</v>
      </c>
      <c r="P102">
        <v>3.5</v>
      </c>
      <c r="Q102">
        <v>3.7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2"/>
      <c r="AD102" s="54">
        <v>6.4583333333333298E-2</v>
      </c>
      <c r="AK102" s="306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3.2</v>
      </c>
      <c r="C103" s="5">
        <v>88</v>
      </c>
      <c r="D103" s="5">
        <v>1.3</v>
      </c>
      <c r="E103" s="5">
        <v>3.2</v>
      </c>
      <c r="F103" s="5">
        <v>2.5</v>
      </c>
      <c r="G103" s="5">
        <v>3.2</v>
      </c>
      <c r="H103" s="5">
        <v>1030.0999999999999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232</v>
      </c>
      <c r="O103">
        <v>1088</v>
      </c>
      <c r="P103">
        <v>3.5</v>
      </c>
      <c r="Q103">
        <v>3.7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2"/>
      <c r="AD103" s="54">
        <v>6.5277777777777796E-2</v>
      </c>
      <c r="AK103" s="306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3.2</v>
      </c>
      <c r="C104" s="5">
        <v>88</v>
      </c>
      <c r="D104" s="5">
        <v>1.3</v>
      </c>
      <c r="E104" s="5">
        <v>3.2</v>
      </c>
      <c r="F104" s="5">
        <v>0</v>
      </c>
      <c r="G104" s="5">
        <v>1.8</v>
      </c>
      <c r="H104" s="5">
        <v>1030.3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232</v>
      </c>
      <c r="O104">
        <v>1088</v>
      </c>
      <c r="P104">
        <v>3.5</v>
      </c>
      <c r="Q104">
        <v>3.7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8"/>
      <c r="Z104" s="5"/>
      <c r="AA104"/>
      <c r="AC104" s="372"/>
      <c r="AD104" s="54">
        <v>6.5972222222222196E-2</v>
      </c>
      <c r="AK104" s="306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3.2</v>
      </c>
      <c r="C105" s="5">
        <v>88</v>
      </c>
      <c r="D105" s="5">
        <v>1.3</v>
      </c>
      <c r="E105" s="5">
        <v>3.2</v>
      </c>
      <c r="F105" s="5">
        <v>0</v>
      </c>
      <c r="G105" s="5">
        <v>0</v>
      </c>
      <c r="H105" s="5">
        <v>1030.3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232</v>
      </c>
      <c r="O105">
        <v>1088</v>
      </c>
      <c r="P105">
        <v>3.5</v>
      </c>
      <c r="Q105">
        <v>3.7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8"/>
      <c r="Z105" s="5"/>
      <c r="AA105"/>
      <c r="AC105" s="372"/>
      <c r="AD105" s="54">
        <v>6.6666666666666693E-2</v>
      </c>
      <c r="AK105" s="306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3.2</v>
      </c>
      <c r="C106" s="5">
        <v>88</v>
      </c>
      <c r="D106" s="5">
        <v>1.3</v>
      </c>
      <c r="E106" s="5">
        <v>3.2</v>
      </c>
      <c r="F106" s="5">
        <v>0</v>
      </c>
      <c r="G106" s="5">
        <v>2.2000000000000002</v>
      </c>
      <c r="H106" s="5">
        <v>1030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232</v>
      </c>
      <c r="O106">
        <v>1088</v>
      </c>
      <c r="P106">
        <v>3.5</v>
      </c>
      <c r="Q106">
        <v>3.7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2"/>
      <c r="AD106" s="54">
        <v>6.7361111111111094E-2</v>
      </c>
      <c r="AK106" s="306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3.2</v>
      </c>
      <c r="C107" s="5">
        <v>88</v>
      </c>
      <c r="D107" s="5">
        <v>1.3</v>
      </c>
      <c r="E107" s="5">
        <v>3.2</v>
      </c>
      <c r="F107" s="5">
        <v>1.8</v>
      </c>
      <c r="G107" s="5">
        <v>2.2000000000000002</v>
      </c>
      <c r="H107" s="5">
        <v>1030.0999999999999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232</v>
      </c>
      <c r="O107">
        <v>1088</v>
      </c>
      <c r="P107">
        <v>3.5</v>
      </c>
      <c r="Q107">
        <v>3.7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2"/>
      <c r="AD107" s="54">
        <v>6.8055555555555605E-2</v>
      </c>
      <c r="AK107" s="306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3.2</v>
      </c>
      <c r="C108" s="5">
        <v>88</v>
      </c>
      <c r="D108" s="5">
        <v>1.3</v>
      </c>
      <c r="E108" s="5">
        <v>3.2</v>
      </c>
      <c r="F108" s="5">
        <v>2.9</v>
      </c>
      <c r="G108" s="5">
        <v>3.6</v>
      </c>
      <c r="H108" s="5">
        <v>1030.2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232</v>
      </c>
      <c r="O108">
        <v>1088</v>
      </c>
      <c r="P108">
        <v>3.5</v>
      </c>
      <c r="Q108">
        <v>3.7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2"/>
      <c r="AD108" s="54">
        <v>6.8750000000000006E-2</v>
      </c>
      <c r="AK108" s="306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3.2</v>
      </c>
      <c r="C109" s="5">
        <v>88</v>
      </c>
      <c r="D109" s="5">
        <v>1.3</v>
      </c>
      <c r="E109" s="5">
        <v>3.2</v>
      </c>
      <c r="F109" s="5">
        <v>2.9</v>
      </c>
      <c r="G109" s="5">
        <v>4</v>
      </c>
      <c r="H109" s="5">
        <v>1030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232</v>
      </c>
      <c r="O109">
        <v>1088</v>
      </c>
      <c r="P109">
        <v>3.5</v>
      </c>
      <c r="Q109">
        <v>3.7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2"/>
      <c r="AD109" s="54">
        <v>6.9444444444444406E-2</v>
      </c>
      <c r="AK109" s="306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3.2</v>
      </c>
      <c r="C110" s="5">
        <v>88</v>
      </c>
      <c r="D110" s="5">
        <v>1.3</v>
      </c>
      <c r="E110" s="5">
        <v>3.2</v>
      </c>
      <c r="F110" s="5">
        <v>4</v>
      </c>
      <c r="G110" s="5">
        <v>4</v>
      </c>
      <c r="H110" s="5">
        <v>1030.0999999999999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232</v>
      </c>
      <c r="O110">
        <v>1088</v>
      </c>
      <c r="P110">
        <v>3.5</v>
      </c>
      <c r="Q110">
        <v>3.7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2"/>
      <c r="AD110" s="54">
        <v>7.0138888888888903E-2</v>
      </c>
      <c r="AK110" s="306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3.2</v>
      </c>
      <c r="C111" s="5">
        <v>88</v>
      </c>
      <c r="D111" s="5">
        <v>1.3</v>
      </c>
      <c r="E111" s="5">
        <v>3.2</v>
      </c>
      <c r="F111" s="5">
        <v>4.3</v>
      </c>
      <c r="G111" s="5">
        <v>4.7</v>
      </c>
      <c r="H111" s="5">
        <v>1030.2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232</v>
      </c>
      <c r="O111">
        <v>1088</v>
      </c>
      <c r="P111">
        <v>3.5</v>
      </c>
      <c r="Q111">
        <v>3.7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2"/>
      <c r="AD111" s="54">
        <v>7.0833333333333304E-2</v>
      </c>
      <c r="AK111" s="306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3.2</v>
      </c>
      <c r="C112" s="5">
        <v>88</v>
      </c>
      <c r="D112" s="5">
        <v>1.3</v>
      </c>
      <c r="E112" s="5">
        <v>3.2</v>
      </c>
      <c r="F112" s="5">
        <v>2.2000000000000002</v>
      </c>
      <c r="G112" s="5">
        <v>5</v>
      </c>
      <c r="H112" s="5">
        <v>1030.0999999999999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232</v>
      </c>
      <c r="O112">
        <v>1088</v>
      </c>
      <c r="P112">
        <v>3.5</v>
      </c>
      <c r="Q112">
        <v>3.7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2"/>
      <c r="AD112" s="54">
        <v>7.1527777777777801E-2</v>
      </c>
      <c r="AK112" s="306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3.2</v>
      </c>
      <c r="C113" s="5">
        <v>88</v>
      </c>
      <c r="D113" s="5">
        <v>1.3</v>
      </c>
      <c r="E113" s="5">
        <v>3.2</v>
      </c>
      <c r="F113" s="5">
        <v>4</v>
      </c>
      <c r="G113" s="5">
        <v>4</v>
      </c>
      <c r="H113" s="5">
        <v>1030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232</v>
      </c>
      <c r="O113">
        <v>1088</v>
      </c>
      <c r="P113">
        <v>3.5</v>
      </c>
      <c r="Q113">
        <v>3.7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2"/>
      <c r="AD113" s="54">
        <v>7.2222222222222202E-2</v>
      </c>
      <c r="AK113" s="306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3.2</v>
      </c>
      <c r="C114" s="5">
        <v>88</v>
      </c>
      <c r="D114" s="5">
        <v>1.3</v>
      </c>
      <c r="E114" s="5">
        <v>3.2</v>
      </c>
      <c r="F114" s="5">
        <v>4</v>
      </c>
      <c r="G114" s="5">
        <v>4</v>
      </c>
      <c r="H114" s="5">
        <v>1030.0999999999999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232</v>
      </c>
      <c r="O114">
        <v>1088</v>
      </c>
      <c r="P114">
        <v>3.5</v>
      </c>
      <c r="Q114">
        <v>3.7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2"/>
      <c r="AD114" s="54">
        <v>7.2916666666666699E-2</v>
      </c>
      <c r="AK114" s="306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3.2</v>
      </c>
      <c r="C115" s="5">
        <v>88</v>
      </c>
      <c r="D115" s="5">
        <v>1.3</v>
      </c>
      <c r="E115" s="5">
        <v>2</v>
      </c>
      <c r="F115" s="5">
        <v>5</v>
      </c>
      <c r="G115" s="5">
        <v>6.1</v>
      </c>
      <c r="H115" s="5">
        <v>1029.9000000000001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232</v>
      </c>
      <c r="O115">
        <v>1088</v>
      </c>
      <c r="P115">
        <v>3.5</v>
      </c>
      <c r="Q115">
        <v>3.7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2"/>
      <c r="AD115" s="54">
        <v>7.3611111111111099E-2</v>
      </c>
      <c r="AK115" s="306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3.2</v>
      </c>
      <c r="C116" s="5">
        <v>88</v>
      </c>
      <c r="D116" s="5">
        <v>1.3</v>
      </c>
      <c r="E116" s="5">
        <v>3.2</v>
      </c>
      <c r="F116" s="5">
        <v>4.7</v>
      </c>
      <c r="G116" s="5">
        <v>6.1</v>
      </c>
      <c r="H116" s="5">
        <v>1029.8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232</v>
      </c>
      <c r="O116">
        <v>1088</v>
      </c>
      <c r="P116">
        <v>3.5</v>
      </c>
      <c r="Q116">
        <v>3.7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2"/>
      <c r="AD116" s="54">
        <v>7.4305555555555597E-2</v>
      </c>
      <c r="AK116" s="306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3.2</v>
      </c>
      <c r="C117" s="5">
        <v>88</v>
      </c>
      <c r="D117" s="5">
        <v>1.3</v>
      </c>
      <c r="E117" s="5">
        <v>3.2</v>
      </c>
      <c r="F117" s="5">
        <v>2.5</v>
      </c>
      <c r="G117" s="5">
        <v>2.9</v>
      </c>
      <c r="H117" s="5">
        <v>1030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232</v>
      </c>
      <c r="O117">
        <v>1088</v>
      </c>
      <c r="P117">
        <v>3.5</v>
      </c>
      <c r="Q117">
        <v>3.7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2"/>
      <c r="AD117" s="54">
        <v>7.4999999999999997E-2</v>
      </c>
      <c r="AK117" s="306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3.2</v>
      </c>
      <c r="C118" s="5">
        <v>88</v>
      </c>
      <c r="D118" s="5">
        <v>1.3</v>
      </c>
      <c r="E118" s="5">
        <v>3.2</v>
      </c>
      <c r="F118" s="5">
        <v>3.2</v>
      </c>
      <c r="G118" s="5">
        <v>4.7</v>
      </c>
      <c r="H118" s="5">
        <v>1030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232</v>
      </c>
      <c r="O118">
        <v>1088</v>
      </c>
      <c r="P118">
        <v>3.5</v>
      </c>
      <c r="Q118">
        <v>3.7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2"/>
      <c r="AD118" s="54">
        <v>7.5694444444444495E-2</v>
      </c>
      <c r="AK118" s="306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3.2</v>
      </c>
      <c r="C119" s="5">
        <v>88</v>
      </c>
      <c r="D119" s="5">
        <v>1.3</v>
      </c>
      <c r="E119" s="5">
        <v>3.2</v>
      </c>
      <c r="F119" s="5">
        <v>0</v>
      </c>
      <c r="G119" s="5">
        <v>0</v>
      </c>
      <c r="H119" s="5">
        <v>1030.0999999999999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232</v>
      </c>
      <c r="O119">
        <v>1088</v>
      </c>
      <c r="P119">
        <v>3.5</v>
      </c>
      <c r="Q119">
        <v>3.7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2"/>
      <c r="AD119" s="54">
        <v>7.6388888888888895E-2</v>
      </c>
      <c r="AK119" s="306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3.3</v>
      </c>
      <c r="C120" s="5">
        <v>88</v>
      </c>
      <c r="D120" s="5">
        <v>1.4</v>
      </c>
      <c r="E120" s="5">
        <v>3.3</v>
      </c>
      <c r="F120" s="5">
        <v>3.6</v>
      </c>
      <c r="G120" s="5">
        <v>3.6</v>
      </c>
      <c r="H120" s="5">
        <v>1029.9000000000001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232</v>
      </c>
      <c r="O120">
        <v>1088</v>
      </c>
      <c r="P120">
        <v>3.5</v>
      </c>
      <c r="Q120">
        <v>3.7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2"/>
      <c r="AD120" s="54">
        <v>7.7083333333333295E-2</v>
      </c>
      <c r="AK120" s="306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3.3</v>
      </c>
      <c r="C121" s="5">
        <v>88</v>
      </c>
      <c r="D121" s="5">
        <v>1.4</v>
      </c>
      <c r="E121" s="5">
        <v>3.3</v>
      </c>
      <c r="F121" s="5">
        <v>4.3</v>
      </c>
      <c r="G121" s="5">
        <v>4.3</v>
      </c>
      <c r="H121" s="5">
        <v>1029.9000000000001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232</v>
      </c>
      <c r="O121">
        <v>1088</v>
      </c>
      <c r="P121">
        <v>3.5</v>
      </c>
      <c r="Q121">
        <v>3.7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2"/>
      <c r="AD121" s="54">
        <v>7.7777777777777807E-2</v>
      </c>
      <c r="AK121" s="306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3.3</v>
      </c>
      <c r="C122" s="5">
        <v>88</v>
      </c>
      <c r="D122" s="5">
        <v>1.4</v>
      </c>
      <c r="E122" s="5">
        <v>3.3</v>
      </c>
      <c r="F122" s="5">
        <v>2.2000000000000002</v>
      </c>
      <c r="G122" s="5">
        <v>2.9</v>
      </c>
      <c r="H122" s="5">
        <v>1030.2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232</v>
      </c>
      <c r="O122">
        <v>1088</v>
      </c>
      <c r="P122">
        <v>3.5</v>
      </c>
      <c r="Q122">
        <v>3.7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2"/>
      <c r="AD122" s="54">
        <v>7.8472222222222193E-2</v>
      </c>
      <c r="AK122" s="306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3.3</v>
      </c>
      <c r="C123" s="5">
        <v>88</v>
      </c>
      <c r="D123" s="5">
        <v>1.4</v>
      </c>
      <c r="E123" s="5">
        <v>3.3</v>
      </c>
      <c r="F123" s="5">
        <v>2.9</v>
      </c>
      <c r="G123" s="5">
        <v>4</v>
      </c>
      <c r="H123" s="5">
        <v>1030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232</v>
      </c>
      <c r="O123">
        <v>1088</v>
      </c>
      <c r="P123">
        <v>3.5</v>
      </c>
      <c r="Q123">
        <v>3.7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2"/>
      <c r="AD123" s="54">
        <v>7.9166666666666705E-2</v>
      </c>
      <c r="AK123" s="306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3.3</v>
      </c>
      <c r="C124" s="5">
        <v>88</v>
      </c>
      <c r="D124" s="5">
        <v>1.4</v>
      </c>
      <c r="E124" s="5">
        <v>3.3</v>
      </c>
      <c r="F124" s="5">
        <v>2.9</v>
      </c>
      <c r="G124" s="5">
        <v>3.6</v>
      </c>
      <c r="H124" s="5">
        <v>1029.8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232</v>
      </c>
      <c r="O124">
        <v>1088</v>
      </c>
      <c r="P124">
        <v>3.5</v>
      </c>
      <c r="Q124">
        <v>3.7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2"/>
      <c r="AD124" s="54">
        <v>7.9861111111111105E-2</v>
      </c>
      <c r="AK124" s="306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3.3</v>
      </c>
      <c r="C125" s="5">
        <v>88</v>
      </c>
      <c r="D125" s="5">
        <v>1.4</v>
      </c>
      <c r="E125" s="5">
        <v>3.3</v>
      </c>
      <c r="F125" s="5">
        <v>1.8</v>
      </c>
      <c r="G125" s="5">
        <v>2.9</v>
      </c>
      <c r="H125" s="5">
        <v>1030.0999999999999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232</v>
      </c>
      <c r="O125">
        <v>1088</v>
      </c>
      <c r="P125">
        <v>3.5</v>
      </c>
      <c r="Q125">
        <v>3.7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2"/>
      <c r="AD125" s="54">
        <v>8.0555555555555602E-2</v>
      </c>
      <c r="AK125" s="306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3.3</v>
      </c>
      <c r="C126" s="5">
        <v>88</v>
      </c>
      <c r="D126" s="5">
        <v>1.4</v>
      </c>
      <c r="E126" s="5">
        <v>3.3</v>
      </c>
      <c r="F126" s="5">
        <v>1.8</v>
      </c>
      <c r="G126" s="5">
        <v>2.2000000000000002</v>
      </c>
      <c r="H126" s="5">
        <v>1030.0999999999999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232</v>
      </c>
      <c r="O126">
        <v>1088</v>
      </c>
      <c r="P126">
        <v>3.5</v>
      </c>
      <c r="Q126">
        <v>3.7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2"/>
      <c r="AD126" s="54">
        <v>8.1250000000000003E-2</v>
      </c>
      <c r="AK126" s="306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3.3</v>
      </c>
      <c r="C127" s="5">
        <v>88</v>
      </c>
      <c r="D127" s="5">
        <v>1.4</v>
      </c>
      <c r="E127" s="5">
        <v>3.3</v>
      </c>
      <c r="F127" s="5">
        <v>0</v>
      </c>
      <c r="G127" s="5">
        <v>1.8</v>
      </c>
      <c r="H127" s="5">
        <v>1029.9000000000001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232</v>
      </c>
      <c r="O127">
        <v>1088</v>
      </c>
      <c r="P127">
        <v>3.5</v>
      </c>
      <c r="Q127">
        <v>3.7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2"/>
      <c r="AD127" s="54">
        <v>8.1944444444444403E-2</v>
      </c>
      <c r="AK127" s="306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3.3</v>
      </c>
      <c r="C128" s="5">
        <v>88</v>
      </c>
      <c r="D128" s="5">
        <v>1.4</v>
      </c>
      <c r="E128" s="5">
        <v>3.3</v>
      </c>
      <c r="F128" s="5">
        <v>4</v>
      </c>
      <c r="G128" s="5">
        <v>4.3</v>
      </c>
      <c r="H128" s="5">
        <v>1030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232</v>
      </c>
      <c r="O128">
        <v>1088</v>
      </c>
      <c r="P128">
        <v>3.5</v>
      </c>
      <c r="Q128">
        <v>3.7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2"/>
      <c r="AD128" s="54">
        <v>8.2638888888888901E-2</v>
      </c>
      <c r="AK128" s="306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3.3</v>
      </c>
      <c r="C129" s="5">
        <v>88</v>
      </c>
      <c r="D129" s="5">
        <v>1.4</v>
      </c>
      <c r="E129" s="5">
        <v>3.3</v>
      </c>
      <c r="F129" s="5">
        <v>3.6</v>
      </c>
      <c r="G129" s="5">
        <v>5</v>
      </c>
      <c r="H129" s="5">
        <v>1030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232</v>
      </c>
      <c r="O129">
        <v>1088</v>
      </c>
      <c r="P129">
        <v>3.5</v>
      </c>
      <c r="Q129">
        <v>3.7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2"/>
      <c r="AD129" s="54">
        <v>8.3333333333333301E-2</v>
      </c>
      <c r="AK129" s="306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3.3</v>
      </c>
      <c r="C130" s="5">
        <v>88</v>
      </c>
      <c r="D130" s="5">
        <v>1.4</v>
      </c>
      <c r="E130" s="5">
        <v>2</v>
      </c>
      <c r="F130" s="5">
        <v>5.4</v>
      </c>
      <c r="G130" s="5">
        <v>5.8</v>
      </c>
      <c r="H130" s="5">
        <v>1030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232</v>
      </c>
      <c r="O130">
        <v>1088</v>
      </c>
      <c r="P130">
        <v>3.5</v>
      </c>
      <c r="Q130">
        <v>3.7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2"/>
      <c r="AD130" s="54">
        <v>8.4027777777777798E-2</v>
      </c>
      <c r="AK130" s="306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3.3</v>
      </c>
      <c r="C131" s="5">
        <v>88</v>
      </c>
      <c r="D131" s="5">
        <v>1.4</v>
      </c>
      <c r="E131" s="5">
        <v>3.3</v>
      </c>
      <c r="F131" s="5">
        <v>3.2</v>
      </c>
      <c r="G131" s="5">
        <v>3.6</v>
      </c>
      <c r="H131" s="5">
        <v>1029.8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232</v>
      </c>
      <c r="O131">
        <v>1088</v>
      </c>
      <c r="P131">
        <v>3.5</v>
      </c>
      <c r="Q131">
        <v>3.7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2"/>
      <c r="AD131" s="54">
        <v>8.4722222222222199E-2</v>
      </c>
      <c r="AK131" s="306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3.3</v>
      </c>
      <c r="C132" s="5">
        <v>88</v>
      </c>
      <c r="D132" s="5">
        <v>1.4</v>
      </c>
      <c r="E132" s="5">
        <v>3.3</v>
      </c>
      <c r="F132" s="5">
        <v>1.8</v>
      </c>
      <c r="G132" s="5">
        <v>2.5</v>
      </c>
      <c r="H132" s="5">
        <v>1030.2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232</v>
      </c>
      <c r="O132">
        <v>1088</v>
      </c>
      <c r="P132">
        <v>3.6</v>
      </c>
      <c r="Q132">
        <v>3.7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2"/>
      <c r="AD132" s="54">
        <v>8.5416666666666696E-2</v>
      </c>
      <c r="AK132" s="306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3.4</v>
      </c>
      <c r="C133" s="5">
        <v>88</v>
      </c>
      <c r="D133" s="5">
        <v>1.5</v>
      </c>
      <c r="E133" s="5">
        <v>3.4</v>
      </c>
      <c r="F133" s="5">
        <v>1.8</v>
      </c>
      <c r="G133" s="5">
        <v>3.2</v>
      </c>
      <c r="H133" s="5">
        <v>1029.9000000000001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232</v>
      </c>
      <c r="O133">
        <v>1088</v>
      </c>
      <c r="P133">
        <v>3.6</v>
      </c>
      <c r="Q133">
        <v>3.7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2"/>
      <c r="AD133" s="54">
        <v>8.6111111111111097E-2</v>
      </c>
      <c r="AK133" s="306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3.4</v>
      </c>
      <c r="C134" s="5">
        <v>88</v>
      </c>
      <c r="D134" s="5">
        <v>1.5</v>
      </c>
      <c r="E134" s="5">
        <v>3.4</v>
      </c>
      <c r="F134" s="5">
        <v>0</v>
      </c>
      <c r="G134" s="5">
        <v>0</v>
      </c>
      <c r="H134" s="5">
        <v>1029.9000000000001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232</v>
      </c>
      <c r="O134">
        <v>1088</v>
      </c>
      <c r="P134">
        <v>3.6</v>
      </c>
      <c r="Q134">
        <v>3.8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2"/>
      <c r="AD134" s="54">
        <v>8.6805555555555594E-2</v>
      </c>
      <c r="AK134" s="306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3.4</v>
      </c>
      <c r="C135" s="5">
        <v>88</v>
      </c>
      <c r="D135" s="5">
        <v>1.5</v>
      </c>
      <c r="E135" s="5">
        <v>3.4</v>
      </c>
      <c r="F135" s="5">
        <v>0</v>
      </c>
      <c r="G135" s="5">
        <v>0</v>
      </c>
      <c r="H135" s="5">
        <v>1029.5999999999999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232</v>
      </c>
      <c r="O135">
        <v>1088</v>
      </c>
      <c r="P135">
        <v>3.6</v>
      </c>
      <c r="Q135">
        <v>3.8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2"/>
      <c r="AD135" s="54">
        <v>8.7499999999999994E-2</v>
      </c>
      <c r="AK135" s="306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3.4</v>
      </c>
      <c r="C136" s="5">
        <v>88</v>
      </c>
      <c r="D136" s="5">
        <v>1.5</v>
      </c>
      <c r="E136" s="5">
        <v>3.4</v>
      </c>
      <c r="F136" s="5">
        <v>0</v>
      </c>
      <c r="G136" s="5">
        <v>0</v>
      </c>
      <c r="H136" s="5">
        <v>1029.7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232</v>
      </c>
      <c r="O136">
        <v>1088</v>
      </c>
      <c r="P136">
        <v>3.6</v>
      </c>
      <c r="Q136">
        <v>3.7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2"/>
      <c r="AD136" s="54">
        <v>8.8194444444444506E-2</v>
      </c>
      <c r="AK136" s="306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3.4</v>
      </c>
      <c r="C137" s="5">
        <v>88</v>
      </c>
      <c r="D137" s="5">
        <v>1.5</v>
      </c>
      <c r="E137" s="5">
        <v>3.4</v>
      </c>
      <c r="F137" s="5">
        <v>0</v>
      </c>
      <c r="G137" s="5">
        <v>0</v>
      </c>
      <c r="H137" s="5">
        <v>1029.9000000000001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232</v>
      </c>
      <c r="O137">
        <v>1088</v>
      </c>
      <c r="P137">
        <v>3.6</v>
      </c>
      <c r="Q137">
        <v>3.8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2"/>
      <c r="AD137" s="54">
        <v>8.8888888888888906E-2</v>
      </c>
      <c r="AK137" s="306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3.4</v>
      </c>
      <c r="C138" s="5">
        <v>88</v>
      </c>
      <c r="D138" s="5">
        <v>1.5</v>
      </c>
      <c r="E138" s="5">
        <v>3.4</v>
      </c>
      <c r="F138" s="5">
        <v>0</v>
      </c>
      <c r="G138" s="5">
        <v>0</v>
      </c>
      <c r="H138" s="5">
        <v>1029.9000000000001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232</v>
      </c>
      <c r="O138">
        <v>1088</v>
      </c>
      <c r="P138">
        <v>3.6</v>
      </c>
      <c r="Q138">
        <v>3.8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2"/>
      <c r="AD138" s="54">
        <v>8.9583333333333307E-2</v>
      </c>
      <c r="AK138" s="306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3.4</v>
      </c>
      <c r="C139" s="5">
        <v>88</v>
      </c>
      <c r="D139" s="5">
        <v>1.5</v>
      </c>
      <c r="E139" s="5">
        <v>3.4</v>
      </c>
      <c r="F139" s="5">
        <v>3.2</v>
      </c>
      <c r="G139" s="5">
        <v>3.2</v>
      </c>
      <c r="H139" s="5">
        <v>1030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232</v>
      </c>
      <c r="O139">
        <v>1088</v>
      </c>
      <c r="P139">
        <v>3.6</v>
      </c>
      <c r="Q139">
        <v>3.8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2"/>
      <c r="AD139" s="54">
        <v>9.0277777777777804E-2</v>
      </c>
      <c r="AK139" s="306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3.4</v>
      </c>
      <c r="C140" s="5">
        <v>88</v>
      </c>
      <c r="D140" s="5">
        <v>1.5</v>
      </c>
      <c r="E140" s="5">
        <v>3.4</v>
      </c>
      <c r="F140" s="5">
        <v>2.2000000000000002</v>
      </c>
      <c r="G140" s="5">
        <v>2.5</v>
      </c>
      <c r="H140" s="5">
        <v>1029.9000000000001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232</v>
      </c>
      <c r="O140">
        <v>1088</v>
      </c>
      <c r="P140">
        <v>3.6</v>
      </c>
      <c r="Q140">
        <v>3.8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2"/>
      <c r="AD140" s="54">
        <v>9.0972222222222204E-2</v>
      </c>
      <c r="AK140" s="306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3.5</v>
      </c>
      <c r="C141" s="5">
        <v>88</v>
      </c>
      <c r="D141" s="5">
        <v>1.6</v>
      </c>
      <c r="E141" s="5">
        <v>3.5</v>
      </c>
      <c r="F141" s="5">
        <v>2.5</v>
      </c>
      <c r="G141" s="5">
        <v>3.2</v>
      </c>
      <c r="H141" s="5">
        <v>1029.7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232</v>
      </c>
      <c r="O141">
        <v>1088</v>
      </c>
      <c r="P141">
        <v>3.6</v>
      </c>
      <c r="Q141">
        <v>3.8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2"/>
      <c r="AD141" s="54">
        <v>9.1666666666666702E-2</v>
      </c>
      <c r="AK141" s="306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3.5</v>
      </c>
      <c r="C142" s="5">
        <v>88</v>
      </c>
      <c r="D142" s="5">
        <v>1.6</v>
      </c>
      <c r="E142" s="5">
        <v>3.5</v>
      </c>
      <c r="F142" s="5">
        <v>0</v>
      </c>
      <c r="G142" s="5">
        <v>0</v>
      </c>
      <c r="H142" s="5">
        <v>1029.9000000000001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232</v>
      </c>
      <c r="O142">
        <v>1088</v>
      </c>
      <c r="P142">
        <v>3.6</v>
      </c>
      <c r="Q142">
        <v>3.8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2"/>
      <c r="AD142" s="54">
        <v>9.2361111111111102E-2</v>
      </c>
      <c r="AK142" s="306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3.5</v>
      </c>
      <c r="C143" s="5">
        <v>88</v>
      </c>
      <c r="D143" s="5">
        <v>1.6</v>
      </c>
      <c r="E143" s="5">
        <v>3.5</v>
      </c>
      <c r="F143" s="5">
        <v>1.8</v>
      </c>
      <c r="G143" s="5">
        <v>1.8</v>
      </c>
      <c r="H143" s="5">
        <v>1029.5999999999999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232</v>
      </c>
      <c r="O143">
        <v>1088</v>
      </c>
      <c r="P143">
        <v>3.6</v>
      </c>
      <c r="Q143">
        <v>3.8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2"/>
      <c r="AD143" s="54">
        <v>9.30555555555556E-2</v>
      </c>
      <c r="AK143" s="306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3.5</v>
      </c>
      <c r="C144" s="5">
        <v>88</v>
      </c>
      <c r="D144" s="5">
        <v>1.6</v>
      </c>
      <c r="E144" s="5">
        <v>3.5</v>
      </c>
      <c r="F144" s="5">
        <v>0</v>
      </c>
      <c r="G144" s="5">
        <v>2.2000000000000002</v>
      </c>
      <c r="H144" s="5">
        <v>1029.5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232</v>
      </c>
      <c r="O144">
        <v>1088</v>
      </c>
      <c r="P144">
        <v>3.7</v>
      </c>
      <c r="Q144">
        <v>3.8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2"/>
      <c r="AD144" s="54">
        <v>9.375E-2</v>
      </c>
      <c r="AK144" s="306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3.5</v>
      </c>
      <c r="C145" s="5">
        <v>88</v>
      </c>
      <c r="D145" s="5">
        <v>1.6</v>
      </c>
      <c r="E145" s="5">
        <v>3.5</v>
      </c>
      <c r="F145" s="5">
        <v>2.2000000000000002</v>
      </c>
      <c r="G145" s="5">
        <v>2.9</v>
      </c>
      <c r="H145" s="5">
        <v>1029.9000000000001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232</v>
      </c>
      <c r="O145">
        <v>1088</v>
      </c>
      <c r="P145">
        <v>3.7</v>
      </c>
      <c r="Q145">
        <v>3.8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2"/>
      <c r="AD145" s="54">
        <v>9.44444444444444E-2</v>
      </c>
      <c r="AK145" s="306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3.5</v>
      </c>
      <c r="C146" s="5">
        <v>88</v>
      </c>
      <c r="D146" s="5">
        <v>1.6</v>
      </c>
      <c r="E146" s="5">
        <v>3.5</v>
      </c>
      <c r="F146" s="5">
        <v>2.5</v>
      </c>
      <c r="G146" s="5">
        <v>2.5</v>
      </c>
      <c r="H146" s="5">
        <v>1029.5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232</v>
      </c>
      <c r="O146">
        <v>1088</v>
      </c>
      <c r="P146">
        <v>3.6</v>
      </c>
      <c r="Q146">
        <v>3.8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2"/>
      <c r="AD146" s="54">
        <v>9.5138888888888898E-2</v>
      </c>
      <c r="AK146" s="306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3.5</v>
      </c>
      <c r="C147" s="5">
        <v>88</v>
      </c>
      <c r="D147" s="5">
        <v>1.6</v>
      </c>
      <c r="E147" s="5">
        <v>3.5</v>
      </c>
      <c r="F147" s="5">
        <v>0</v>
      </c>
      <c r="G147" s="5">
        <v>0</v>
      </c>
      <c r="H147" s="5">
        <v>1029.9000000000001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232</v>
      </c>
      <c r="O147">
        <v>1088</v>
      </c>
      <c r="P147">
        <v>3.7</v>
      </c>
      <c r="Q147">
        <v>3.9</v>
      </c>
      <c r="R147" s="54">
        <v>9.5833333333333298E-2</v>
      </c>
      <c r="T147" s="91"/>
      <c r="U147" s="427"/>
      <c r="V147" s="90" t="str">
        <f t="shared" si="4"/>
        <v/>
      </c>
      <c r="W147" s="94"/>
      <c r="X147" s="91"/>
      <c r="Z147" s="5"/>
      <c r="AA147"/>
      <c r="AC147" s="372"/>
      <c r="AD147" s="54">
        <v>9.5833333333333298E-2</v>
      </c>
      <c r="AK147" s="306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3.5</v>
      </c>
      <c r="C148" s="5">
        <v>88</v>
      </c>
      <c r="D148" s="5">
        <v>1.6</v>
      </c>
      <c r="E148" s="5">
        <v>3.5</v>
      </c>
      <c r="F148" s="5">
        <v>0</v>
      </c>
      <c r="G148" s="5">
        <v>0</v>
      </c>
      <c r="H148" s="5">
        <v>1029.8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232</v>
      </c>
      <c r="O148">
        <v>1088</v>
      </c>
      <c r="P148">
        <v>3.7</v>
      </c>
      <c r="Q148">
        <v>3.9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2"/>
      <c r="AD148" s="54">
        <v>9.6527777777777796E-2</v>
      </c>
      <c r="AK148" s="306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3.5</v>
      </c>
      <c r="C149" s="5">
        <v>88</v>
      </c>
      <c r="D149" s="5">
        <v>1.6</v>
      </c>
      <c r="E149" s="5">
        <v>3.5</v>
      </c>
      <c r="F149" s="5">
        <v>0</v>
      </c>
      <c r="G149" s="5">
        <v>0</v>
      </c>
      <c r="H149" s="5">
        <v>1029.9000000000001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232</v>
      </c>
      <c r="O149">
        <v>1088</v>
      </c>
      <c r="P149">
        <v>3.7</v>
      </c>
      <c r="Q149">
        <v>3.9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2"/>
      <c r="AD149" s="54">
        <v>9.7222222222222196E-2</v>
      </c>
      <c r="AK149" s="306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3.5</v>
      </c>
      <c r="C150" s="5">
        <v>88</v>
      </c>
      <c r="D150" s="5">
        <v>1.6</v>
      </c>
      <c r="E150" s="5">
        <v>3.5</v>
      </c>
      <c r="F150" s="5">
        <v>0</v>
      </c>
      <c r="G150" s="5">
        <v>1.8</v>
      </c>
      <c r="H150" s="5">
        <v>1029.9000000000001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232</v>
      </c>
      <c r="O150">
        <v>1088</v>
      </c>
      <c r="P150">
        <v>3.7</v>
      </c>
      <c r="Q150">
        <v>3.9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2"/>
      <c r="AD150" s="54">
        <v>9.7916666666666693E-2</v>
      </c>
      <c r="AK150" s="306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3.6</v>
      </c>
      <c r="C151" s="5">
        <v>88</v>
      </c>
      <c r="D151" s="5">
        <v>1.7</v>
      </c>
      <c r="E151" s="5">
        <v>3.6</v>
      </c>
      <c r="F151" s="5">
        <v>0</v>
      </c>
      <c r="G151" s="5">
        <v>2.5</v>
      </c>
      <c r="H151" s="5">
        <v>1029.7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232</v>
      </c>
      <c r="O151">
        <v>1088</v>
      </c>
      <c r="P151">
        <v>3.7</v>
      </c>
      <c r="Q151">
        <v>3.9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2"/>
      <c r="AD151" s="54">
        <v>9.8611111111111094E-2</v>
      </c>
      <c r="AK151" s="306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3.6</v>
      </c>
      <c r="C152" s="5">
        <v>88</v>
      </c>
      <c r="D152" s="5">
        <v>1.7</v>
      </c>
      <c r="E152" s="5">
        <v>3.6</v>
      </c>
      <c r="F152" s="5">
        <v>0</v>
      </c>
      <c r="G152" s="5">
        <v>2.9</v>
      </c>
      <c r="H152" s="5">
        <v>1029.5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232</v>
      </c>
      <c r="O152">
        <v>1088</v>
      </c>
      <c r="P152">
        <v>3.7</v>
      </c>
      <c r="Q152">
        <v>3.9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2"/>
      <c r="AD152" s="54">
        <v>9.9305555555555605E-2</v>
      </c>
      <c r="AK152" s="306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3.6</v>
      </c>
      <c r="C153" s="5">
        <v>88</v>
      </c>
      <c r="D153" s="5">
        <v>1.7</v>
      </c>
      <c r="E153" s="5">
        <v>3.6</v>
      </c>
      <c r="F153" s="5">
        <v>2.2000000000000002</v>
      </c>
      <c r="G153" s="5">
        <v>2.2000000000000002</v>
      </c>
      <c r="H153" s="5">
        <v>1029.7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232</v>
      </c>
      <c r="O153">
        <v>1088</v>
      </c>
      <c r="P153">
        <v>3.7</v>
      </c>
      <c r="Q153">
        <v>3.9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2"/>
      <c r="AD153" s="54">
        <v>0.1</v>
      </c>
      <c r="AK153" s="306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3.6</v>
      </c>
      <c r="C154" s="5">
        <v>88</v>
      </c>
      <c r="D154" s="5">
        <v>1.7</v>
      </c>
      <c r="E154" s="5">
        <v>3.6</v>
      </c>
      <c r="F154" s="5">
        <v>1.8</v>
      </c>
      <c r="G154" s="5">
        <v>2.2000000000000002</v>
      </c>
      <c r="H154" s="5">
        <v>1029.8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232</v>
      </c>
      <c r="O154">
        <v>1088</v>
      </c>
      <c r="P154">
        <v>3.7</v>
      </c>
      <c r="Q154">
        <v>3.9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2"/>
      <c r="AD154" s="54">
        <v>0.100694444444444</v>
      </c>
      <c r="AK154" s="306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3.6</v>
      </c>
      <c r="C155" s="5">
        <v>88</v>
      </c>
      <c r="D155" s="5">
        <v>1.7</v>
      </c>
      <c r="E155" s="5">
        <v>3.6</v>
      </c>
      <c r="F155" s="5">
        <v>1.8</v>
      </c>
      <c r="G155" s="5">
        <v>2.5</v>
      </c>
      <c r="H155" s="5">
        <v>1029.7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232</v>
      </c>
      <c r="O155">
        <v>1088</v>
      </c>
      <c r="P155">
        <v>3.7</v>
      </c>
      <c r="Q155">
        <v>3.9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2"/>
      <c r="AD155" s="54">
        <v>0.101388888888889</v>
      </c>
      <c r="AK155" s="306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3.6</v>
      </c>
      <c r="C156" s="5">
        <v>88</v>
      </c>
      <c r="D156" s="5">
        <v>1.7</v>
      </c>
      <c r="E156" s="5">
        <v>3.6</v>
      </c>
      <c r="F156" s="5">
        <v>2.2000000000000002</v>
      </c>
      <c r="G156" s="5">
        <v>2.2000000000000002</v>
      </c>
      <c r="H156" s="5">
        <v>1029.7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232</v>
      </c>
      <c r="O156">
        <v>1088</v>
      </c>
      <c r="P156">
        <v>3.7</v>
      </c>
      <c r="Q156">
        <v>4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2"/>
      <c r="AD156" s="54">
        <v>0.102083333333333</v>
      </c>
      <c r="AK156" s="306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3.6</v>
      </c>
      <c r="C157" s="5">
        <v>88</v>
      </c>
      <c r="D157" s="5">
        <v>1.7</v>
      </c>
      <c r="E157" s="5">
        <v>3.6</v>
      </c>
      <c r="F157" s="5">
        <v>1.8</v>
      </c>
      <c r="G157" s="5">
        <v>2.2000000000000002</v>
      </c>
      <c r="H157" s="5">
        <v>1029.7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232</v>
      </c>
      <c r="O157">
        <v>1088</v>
      </c>
      <c r="P157">
        <v>3.8</v>
      </c>
      <c r="Q157">
        <v>3.9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2"/>
      <c r="AD157" s="54">
        <v>0.102777777777778</v>
      </c>
      <c r="AK157" s="306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3.6</v>
      </c>
      <c r="C158" s="5">
        <v>88</v>
      </c>
      <c r="D158" s="5">
        <v>1.7</v>
      </c>
      <c r="E158" s="5">
        <v>3.6</v>
      </c>
      <c r="F158" s="5">
        <v>0</v>
      </c>
      <c r="G158" s="5">
        <v>1.8</v>
      </c>
      <c r="H158" s="5">
        <v>1029.5999999999999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232</v>
      </c>
      <c r="O158">
        <v>1088</v>
      </c>
      <c r="P158">
        <v>3.8</v>
      </c>
      <c r="Q158">
        <v>4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2"/>
      <c r="AD158" s="54">
        <v>0.10347222222222199</v>
      </c>
      <c r="AK158" s="306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3.6</v>
      </c>
      <c r="C159" s="5">
        <v>88</v>
      </c>
      <c r="D159" s="5">
        <v>1.7</v>
      </c>
      <c r="E159" s="5">
        <v>3.6</v>
      </c>
      <c r="F159" s="5">
        <v>0</v>
      </c>
      <c r="G159" s="5">
        <v>0</v>
      </c>
      <c r="H159" s="5">
        <v>1029.8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232</v>
      </c>
      <c r="O159">
        <v>1088</v>
      </c>
      <c r="P159">
        <v>3.8</v>
      </c>
      <c r="Q159">
        <v>3.9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2"/>
      <c r="AD159" s="54">
        <v>0.104166666666667</v>
      </c>
      <c r="AK159" s="306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3.6</v>
      </c>
      <c r="C160" s="5">
        <v>88</v>
      </c>
      <c r="D160" s="5">
        <v>1.7</v>
      </c>
      <c r="E160" s="5">
        <v>3.6</v>
      </c>
      <c r="F160" s="5">
        <v>0</v>
      </c>
      <c r="G160" s="5">
        <v>0</v>
      </c>
      <c r="H160" s="5">
        <v>1029.8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232</v>
      </c>
      <c r="O160">
        <v>1088</v>
      </c>
      <c r="P160">
        <v>3.8</v>
      </c>
      <c r="Q160">
        <v>4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2"/>
      <c r="AD160" s="54">
        <v>0.104861111111111</v>
      </c>
      <c r="AK160" s="306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3.6</v>
      </c>
      <c r="C161" s="5">
        <v>88</v>
      </c>
      <c r="D161" s="5">
        <v>1.7</v>
      </c>
      <c r="E161" s="5">
        <v>3.6</v>
      </c>
      <c r="F161" s="5">
        <v>0</v>
      </c>
      <c r="G161" s="5">
        <v>1.8</v>
      </c>
      <c r="H161" s="5">
        <v>1029.8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232</v>
      </c>
      <c r="O161">
        <v>1088</v>
      </c>
      <c r="P161">
        <v>3.8</v>
      </c>
      <c r="Q161">
        <v>4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2"/>
      <c r="AD161" s="54">
        <v>0.105555555555556</v>
      </c>
      <c r="AK161" s="306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3.6</v>
      </c>
      <c r="C162" s="5">
        <v>88</v>
      </c>
      <c r="D162" s="5">
        <v>1.7</v>
      </c>
      <c r="E162" s="5">
        <v>3.6</v>
      </c>
      <c r="F162" s="5">
        <v>0</v>
      </c>
      <c r="G162" s="5">
        <v>1.8</v>
      </c>
      <c r="H162" s="5">
        <v>1029.8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232</v>
      </c>
      <c r="O162">
        <v>1088</v>
      </c>
      <c r="P162">
        <v>3.8</v>
      </c>
      <c r="Q162">
        <v>4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2"/>
      <c r="AD162" s="54">
        <v>0.10625</v>
      </c>
      <c r="AK162" s="306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3.6</v>
      </c>
      <c r="C163" s="5">
        <v>88</v>
      </c>
      <c r="D163" s="5">
        <v>1.7</v>
      </c>
      <c r="E163" s="5">
        <v>3.6</v>
      </c>
      <c r="F163" s="5">
        <v>1.8</v>
      </c>
      <c r="G163" s="5">
        <v>2.2000000000000002</v>
      </c>
      <c r="H163" s="5">
        <v>1029.7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232</v>
      </c>
      <c r="O163">
        <v>1088</v>
      </c>
      <c r="P163">
        <v>3.8</v>
      </c>
      <c r="Q163">
        <v>4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2"/>
      <c r="AD163" s="54">
        <v>0.106944444444444</v>
      </c>
      <c r="AK163" s="306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3.7</v>
      </c>
      <c r="C164" s="5">
        <v>88</v>
      </c>
      <c r="D164" s="5">
        <v>1.8</v>
      </c>
      <c r="E164" s="5">
        <v>3.7</v>
      </c>
      <c r="F164" s="5">
        <v>2.2000000000000002</v>
      </c>
      <c r="G164" s="5">
        <v>2.5</v>
      </c>
      <c r="H164" s="5">
        <v>1029.8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232</v>
      </c>
      <c r="O164">
        <v>1088</v>
      </c>
      <c r="P164">
        <v>3.8</v>
      </c>
      <c r="Q164">
        <v>4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2"/>
      <c r="AD164" s="54">
        <v>0.10763888888888901</v>
      </c>
      <c r="AK164" s="306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3.7</v>
      </c>
      <c r="C165" s="5">
        <v>88</v>
      </c>
      <c r="D165" s="5">
        <v>1.8</v>
      </c>
      <c r="E165" s="5">
        <v>3.7</v>
      </c>
      <c r="F165" s="5">
        <v>0</v>
      </c>
      <c r="G165" s="5">
        <v>0</v>
      </c>
      <c r="H165" s="5">
        <v>1029.5999999999999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232</v>
      </c>
      <c r="O165">
        <v>1088</v>
      </c>
      <c r="P165">
        <v>3.8</v>
      </c>
      <c r="Q165">
        <v>4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2"/>
      <c r="AD165" s="54">
        <v>0.108333333333333</v>
      </c>
      <c r="AK165" s="306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3.7</v>
      </c>
      <c r="C166" s="5">
        <v>88</v>
      </c>
      <c r="D166" s="5">
        <v>1.8</v>
      </c>
      <c r="E166" s="5">
        <v>3.7</v>
      </c>
      <c r="F166" s="5">
        <v>1.8</v>
      </c>
      <c r="G166" s="5">
        <v>1.8</v>
      </c>
      <c r="H166" s="5">
        <v>1029.7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232</v>
      </c>
      <c r="O166">
        <v>1088</v>
      </c>
      <c r="P166">
        <v>3.8</v>
      </c>
      <c r="Q166">
        <v>4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2"/>
      <c r="AD166" s="54">
        <v>0.109027777777778</v>
      </c>
      <c r="AK166" s="306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3.7</v>
      </c>
      <c r="C167" s="5">
        <v>88</v>
      </c>
      <c r="D167" s="5">
        <v>1.8</v>
      </c>
      <c r="E167" s="5">
        <v>3.7</v>
      </c>
      <c r="F167" s="5">
        <v>2.2000000000000002</v>
      </c>
      <c r="G167" s="5">
        <v>2.5</v>
      </c>
      <c r="H167" s="5">
        <v>1029.8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232</v>
      </c>
      <c r="O167">
        <v>1088</v>
      </c>
      <c r="P167">
        <v>3.8</v>
      </c>
      <c r="Q167">
        <v>4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2"/>
      <c r="AD167" s="54">
        <v>0.109722222222222</v>
      </c>
      <c r="AK167" s="306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3.7</v>
      </c>
      <c r="C168" s="5">
        <v>88</v>
      </c>
      <c r="D168" s="5">
        <v>1.8</v>
      </c>
      <c r="E168" s="5">
        <v>3.7</v>
      </c>
      <c r="F168" s="5">
        <v>2.2000000000000002</v>
      </c>
      <c r="G168" s="5">
        <v>3.2</v>
      </c>
      <c r="H168" s="5">
        <v>1029.9000000000001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232</v>
      </c>
      <c r="O168">
        <v>1088</v>
      </c>
      <c r="P168">
        <v>3.8</v>
      </c>
      <c r="Q168">
        <v>4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2"/>
      <c r="AD168" s="54">
        <v>0.110416666666667</v>
      </c>
      <c r="AK168" s="306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3.7</v>
      </c>
      <c r="C169" s="5">
        <v>88</v>
      </c>
      <c r="D169" s="5">
        <v>1.8</v>
      </c>
      <c r="E169" s="5">
        <v>3.7</v>
      </c>
      <c r="F169" s="5">
        <v>3.2</v>
      </c>
      <c r="G169" s="5">
        <v>3.6</v>
      </c>
      <c r="H169" s="5">
        <v>1029.7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232</v>
      </c>
      <c r="O169">
        <v>1088</v>
      </c>
      <c r="P169">
        <v>3.8</v>
      </c>
      <c r="Q169">
        <v>4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2"/>
      <c r="AD169" s="54">
        <v>0.11111111111111099</v>
      </c>
      <c r="AK169" s="306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3.6</v>
      </c>
      <c r="C170" s="5">
        <v>88</v>
      </c>
      <c r="D170" s="5">
        <v>1.7</v>
      </c>
      <c r="E170" s="5">
        <v>3.6</v>
      </c>
      <c r="F170" s="5">
        <v>2.2000000000000002</v>
      </c>
      <c r="G170" s="5">
        <v>2.5</v>
      </c>
      <c r="H170" s="5">
        <v>1029.7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232</v>
      </c>
      <c r="O170">
        <v>1088</v>
      </c>
      <c r="P170">
        <v>3.8</v>
      </c>
      <c r="Q170">
        <v>4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2"/>
      <c r="AD170" s="54">
        <v>0.111805555555556</v>
      </c>
      <c r="AK170" s="306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3.6</v>
      </c>
      <c r="C171" s="5">
        <v>88</v>
      </c>
      <c r="D171" s="5">
        <v>1.7</v>
      </c>
      <c r="E171" s="5">
        <v>3.6</v>
      </c>
      <c r="F171" s="5">
        <v>2.2000000000000002</v>
      </c>
      <c r="G171" s="5">
        <v>3.6</v>
      </c>
      <c r="H171" s="5">
        <v>1029.8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232</v>
      </c>
      <c r="O171">
        <v>1088</v>
      </c>
      <c r="P171">
        <v>3.8</v>
      </c>
      <c r="Q171">
        <v>4.0999999999999996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2"/>
      <c r="AD171" s="54">
        <v>0.1125</v>
      </c>
      <c r="AK171" s="306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3.6</v>
      </c>
      <c r="C172" s="5">
        <v>88</v>
      </c>
      <c r="D172" s="5">
        <v>1.7</v>
      </c>
      <c r="E172" s="5">
        <v>3.6</v>
      </c>
      <c r="F172" s="5">
        <v>0</v>
      </c>
      <c r="G172" s="5">
        <v>2.5</v>
      </c>
      <c r="H172" s="5">
        <v>1029.7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232</v>
      </c>
      <c r="O172">
        <v>1088</v>
      </c>
      <c r="P172">
        <v>3.8</v>
      </c>
      <c r="Q172">
        <v>4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2"/>
      <c r="AD172" s="54">
        <v>0.113194444444444</v>
      </c>
      <c r="AK172" s="306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3.6</v>
      </c>
      <c r="C173" s="5">
        <v>88</v>
      </c>
      <c r="D173" s="5">
        <v>1.7</v>
      </c>
      <c r="E173" s="5">
        <v>3.6</v>
      </c>
      <c r="F173" s="5">
        <v>0</v>
      </c>
      <c r="G173" s="5">
        <v>0</v>
      </c>
      <c r="H173" s="5">
        <v>1029.8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232</v>
      </c>
      <c r="O173">
        <v>1088</v>
      </c>
      <c r="P173">
        <v>3.8</v>
      </c>
      <c r="Q173">
        <v>4.0999999999999996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2"/>
      <c r="AD173" s="54">
        <v>0.113888888888889</v>
      </c>
      <c r="AK173" s="306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3.6</v>
      </c>
      <c r="C174" s="5">
        <v>88</v>
      </c>
      <c r="D174" s="5">
        <v>1.7</v>
      </c>
      <c r="E174" s="5">
        <v>3.6</v>
      </c>
      <c r="F174" s="5">
        <v>2.2000000000000002</v>
      </c>
      <c r="G174" s="5">
        <v>3.6</v>
      </c>
      <c r="H174" s="5">
        <v>1029.5999999999999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232</v>
      </c>
      <c r="O174">
        <v>1088</v>
      </c>
      <c r="P174">
        <v>3.8</v>
      </c>
      <c r="Q174">
        <v>4.0999999999999996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2"/>
      <c r="AD174" s="54">
        <v>0.114583333333333</v>
      </c>
      <c r="AK174" s="306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3.6</v>
      </c>
      <c r="C175" s="5">
        <v>88</v>
      </c>
      <c r="D175" s="5">
        <v>1.7</v>
      </c>
      <c r="E175" s="5">
        <v>3.6</v>
      </c>
      <c r="F175" s="5">
        <v>2.2000000000000002</v>
      </c>
      <c r="G175" s="5">
        <v>2.9</v>
      </c>
      <c r="H175" s="5">
        <v>1029.8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232</v>
      </c>
      <c r="O175">
        <v>1088</v>
      </c>
      <c r="P175">
        <v>3.8</v>
      </c>
      <c r="Q175">
        <v>4.0999999999999996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2"/>
      <c r="AD175" s="54">
        <v>0.11527777777777801</v>
      </c>
      <c r="AK175" s="306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3.6</v>
      </c>
      <c r="C176" s="5">
        <v>88</v>
      </c>
      <c r="D176" s="5">
        <v>1.7</v>
      </c>
      <c r="E176" s="5">
        <v>3.6</v>
      </c>
      <c r="F176" s="5">
        <v>2.5</v>
      </c>
      <c r="G176" s="5">
        <v>2.5</v>
      </c>
      <c r="H176" s="5">
        <v>1029.7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232</v>
      </c>
      <c r="O176">
        <v>1088</v>
      </c>
      <c r="P176">
        <v>3.8</v>
      </c>
      <c r="Q176">
        <v>4.0999999999999996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2"/>
      <c r="AD176" s="54">
        <v>0.115972222222222</v>
      </c>
      <c r="AK176" s="306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3.6</v>
      </c>
      <c r="C177" s="5">
        <v>88</v>
      </c>
      <c r="D177" s="5">
        <v>1.7</v>
      </c>
      <c r="E177" s="5">
        <v>3.6</v>
      </c>
      <c r="F177" s="5">
        <v>3.6</v>
      </c>
      <c r="G177" s="5">
        <v>4</v>
      </c>
      <c r="H177" s="5">
        <v>1029.5999999999999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232</v>
      </c>
      <c r="O177">
        <v>1088</v>
      </c>
      <c r="P177">
        <v>3.8</v>
      </c>
      <c r="Q177">
        <v>4.0999999999999996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2"/>
      <c r="AD177" s="54">
        <v>0.116666666666667</v>
      </c>
      <c r="AK177" s="306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3.6</v>
      </c>
      <c r="C178" s="5">
        <v>88</v>
      </c>
      <c r="D178" s="5">
        <v>1.7</v>
      </c>
      <c r="E178" s="5">
        <v>3.6</v>
      </c>
      <c r="F178" s="5">
        <v>3.2</v>
      </c>
      <c r="G178" s="5">
        <v>3.6</v>
      </c>
      <c r="H178" s="5">
        <v>1029.9000000000001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232</v>
      </c>
      <c r="O178">
        <v>1088</v>
      </c>
      <c r="P178">
        <v>3.8</v>
      </c>
      <c r="Q178">
        <v>4.0999999999999996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2"/>
      <c r="AD178" s="54">
        <v>0.117361111111111</v>
      </c>
      <c r="AK178" s="306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3.6</v>
      </c>
      <c r="C179" s="5">
        <v>88</v>
      </c>
      <c r="D179" s="5">
        <v>1.7</v>
      </c>
      <c r="E179" s="5">
        <v>3.6</v>
      </c>
      <c r="F179" s="5">
        <v>2.2000000000000002</v>
      </c>
      <c r="G179" s="5">
        <v>2.5</v>
      </c>
      <c r="H179" s="5">
        <v>1029.7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232</v>
      </c>
      <c r="O179">
        <v>1088</v>
      </c>
      <c r="P179">
        <v>3.9</v>
      </c>
      <c r="Q179">
        <v>4.0999999999999996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2"/>
      <c r="AD179" s="54">
        <v>0.118055555555556</v>
      </c>
      <c r="AK179" s="306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3.6</v>
      </c>
      <c r="C180" s="5">
        <v>88</v>
      </c>
      <c r="D180" s="5">
        <v>1.7</v>
      </c>
      <c r="E180" s="5">
        <v>3.6</v>
      </c>
      <c r="F180" s="5">
        <v>2.5</v>
      </c>
      <c r="G180" s="5">
        <v>3.2</v>
      </c>
      <c r="H180" s="5">
        <v>1029.8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232</v>
      </c>
      <c r="O180">
        <v>1088</v>
      </c>
      <c r="P180">
        <v>3.8</v>
      </c>
      <c r="Q180">
        <v>4.0999999999999996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2"/>
      <c r="AD180" s="54">
        <v>0.11874999999999999</v>
      </c>
      <c r="AK180" s="306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3.6</v>
      </c>
      <c r="C181" s="5">
        <v>88</v>
      </c>
      <c r="D181" s="5">
        <v>1.7</v>
      </c>
      <c r="E181" s="5">
        <v>3.6</v>
      </c>
      <c r="F181" s="5">
        <v>2.5</v>
      </c>
      <c r="G181" s="5">
        <v>3.2</v>
      </c>
      <c r="H181" s="5">
        <v>1029.7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232</v>
      </c>
      <c r="O181">
        <v>1088</v>
      </c>
      <c r="P181">
        <v>3.8</v>
      </c>
      <c r="Q181">
        <v>4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2"/>
      <c r="AD181" s="54">
        <v>0.11944444444444401</v>
      </c>
      <c r="AK181" s="306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3.6</v>
      </c>
      <c r="C182" s="5">
        <v>89</v>
      </c>
      <c r="D182" s="5">
        <v>1.9</v>
      </c>
      <c r="E182" s="5">
        <v>3.6</v>
      </c>
      <c r="F182" s="5">
        <v>2.2000000000000002</v>
      </c>
      <c r="G182" s="5">
        <v>2.2000000000000002</v>
      </c>
      <c r="H182" s="5">
        <v>1029.8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232</v>
      </c>
      <c r="O182">
        <v>1088</v>
      </c>
      <c r="P182">
        <v>3.8</v>
      </c>
      <c r="Q182">
        <v>4.0999999999999996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2"/>
      <c r="AD182" s="54">
        <v>0.120138888888889</v>
      </c>
      <c r="AK182" s="306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3.6</v>
      </c>
      <c r="C183" s="5">
        <v>89</v>
      </c>
      <c r="D183" s="5">
        <v>1.9</v>
      </c>
      <c r="E183" s="5">
        <v>3.6</v>
      </c>
      <c r="F183" s="5">
        <v>2.9</v>
      </c>
      <c r="G183" s="5">
        <v>2.9</v>
      </c>
      <c r="H183" s="5">
        <v>1029.5999999999999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232</v>
      </c>
      <c r="O183">
        <v>1088</v>
      </c>
      <c r="P183">
        <v>3.8</v>
      </c>
      <c r="Q183">
        <v>4.0999999999999996</v>
      </c>
      <c r="R183" s="54">
        <v>0.120833333333333</v>
      </c>
      <c r="T183" s="91"/>
      <c r="U183" s="94"/>
      <c r="V183" s="90" t="str">
        <f t="shared" si="4"/>
        <v/>
      </c>
      <c r="W183" s="94"/>
      <c r="X183" s="418"/>
      <c r="Z183" s="5"/>
      <c r="AA183"/>
      <c r="AC183" s="372"/>
      <c r="AD183" s="54">
        <v>0.120833333333333</v>
      </c>
      <c r="AK183" s="306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3.6</v>
      </c>
      <c r="C184" s="5">
        <v>89</v>
      </c>
      <c r="D184" s="5">
        <v>1.9</v>
      </c>
      <c r="E184" s="5">
        <v>3.6</v>
      </c>
      <c r="F184" s="5">
        <v>2.2000000000000002</v>
      </c>
      <c r="G184" s="5">
        <v>2.2000000000000002</v>
      </c>
      <c r="H184" s="5">
        <v>1029.8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232</v>
      </c>
      <c r="O184">
        <v>1088</v>
      </c>
      <c r="P184">
        <v>3.8</v>
      </c>
      <c r="Q184">
        <v>4.0999999999999996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2"/>
      <c r="AD184" s="54">
        <v>0.121527777777778</v>
      </c>
      <c r="AK184" s="306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3.6</v>
      </c>
      <c r="C185" s="5">
        <v>89</v>
      </c>
      <c r="D185" s="5">
        <v>1.9</v>
      </c>
      <c r="E185" s="5">
        <v>3.6</v>
      </c>
      <c r="F185" s="5">
        <v>0</v>
      </c>
      <c r="G185" s="5">
        <v>2.2000000000000002</v>
      </c>
      <c r="H185" s="5">
        <v>1029.5999999999999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232</v>
      </c>
      <c r="O185">
        <v>1088</v>
      </c>
      <c r="P185">
        <v>3.8</v>
      </c>
      <c r="Q185">
        <v>4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2"/>
      <c r="AD185" s="54">
        <v>0.122222222222222</v>
      </c>
      <c r="AK185" s="306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3.6</v>
      </c>
      <c r="C186" s="5">
        <v>89</v>
      </c>
      <c r="D186" s="5">
        <v>1.9</v>
      </c>
      <c r="E186" s="5">
        <v>3.6</v>
      </c>
      <c r="F186" s="5">
        <v>3.2</v>
      </c>
      <c r="G186" s="5">
        <v>4</v>
      </c>
      <c r="H186" s="5">
        <v>1029.8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232</v>
      </c>
      <c r="O186">
        <v>1088</v>
      </c>
      <c r="P186">
        <v>3.8</v>
      </c>
      <c r="Q186">
        <v>4.0999999999999996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2"/>
      <c r="AD186" s="54">
        <v>0.12291666666666699</v>
      </c>
      <c r="AK186" s="306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3.6</v>
      </c>
      <c r="C187" s="5">
        <v>89</v>
      </c>
      <c r="D187" s="5">
        <v>1.9</v>
      </c>
      <c r="E187" s="5">
        <v>3.6</v>
      </c>
      <c r="F187" s="5">
        <v>2.9</v>
      </c>
      <c r="G187" s="5">
        <v>3.6</v>
      </c>
      <c r="H187" s="5">
        <v>1029.8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232</v>
      </c>
      <c r="O187">
        <v>1088</v>
      </c>
      <c r="P187">
        <v>3.8</v>
      </c>
      <c r="Q187">
        <v>4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2"/>
      <c r="AD187" s="54">
        <v>0.12361111111111101</v>
      </c>
      <c r="AK187" s="306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3.6</v>
      </c>
      <c r="C188" s="5">
        <v>89</v>
      </c>
      <c r="D188" s="5">
        <v>1.9</v>
      </c>
      <c r="E188" s="5">
        <v>3.6</v>
      </c>
      <c r="F188" s="5">
        <v>0</v>
      </c>
      <c r="G188" s="5">
        <v>2.2000000000000002</v>
      </c>
      <c r="H188" s="5">
        <v>1029.7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232</v>
      </c>
      <c r="O188">
        <v>1088</v>
      </c>
      <c r="P188">
        <v>3.8</v>
      </c>
      <c r="Q188">
        <v>4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2"/>
      <c r="AD188" s="54">
        <v>0.124305555555556</v>
      </c>
      <c r="AK188" s="306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3.6</v>
      </c>
      <c r="C189" s="5">
        <v>89</v>
      </c>
      <c r="D189" s="5">
        <v>1.9</v>
      </c>
      <c r="E189" s="5">
        <v>3.6</v>
      </c>
      <c r="F189" s="5">
        <v>1.8</v>
      </c>
      <c r="G189" s="5">
        <v>1.8</v>
      </c>
      <c r="H189" s="5">
        <v>1029.8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232</v>
      </c>
      <c r="O189">
        <v>1088</v>
      </c>
      <c r="P189">
        <v>3.8</v>
      </c>
      <c r="Q189">
        <v>4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2"/>
      <c r="AD189" s="54">
        <v>0.125</v>
      </c>
      <c r="AK189" s="306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3.6</v>
      </c>
      <c r="C190" s="5">
        <v>89</v>
      </c>
      <c r="D190" s="5">
        <v>1.9</v>
      </c>
      <c r="E190" s="5">
        <v>3.6</v>
      </c>
      <c r="F190" s="5">
        <v>0</v>
      </c>
      <c r="G190" s="5">
        <v>1.8</v>
      </c>
      <c r="H190" s="5">
        <v>1029.7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232</v>
      </c>
      <c r="O190">
        <v>1088</v>
      </c>
      <c r="P190">
        <v>3.8</v>
      </c>
      <c r="Q190">
        <v>4.0999999999999996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2"/>
      <c r="AD190" s="54">
        <v>0.125694444444444</v>
      </c>
      <c r="AK190" s="306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3.6</v>
      </c>
      <c r="C191" s="5">
        <v>89</v>
      </c>
      <c r="D191" s="5">
        <v>1.9</v>
      </c>
      <c r="E191" s="5">
        <v>3.6</v>
      </c>
      <c r="F191" s="5">
        <v>4.7</v>
      </c>
      <c r="G191" s="5">
        <v>5</v>
      </c>
      <c r="H191" s="5">
        <v>1029.8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232</v>
      </c>
      <c r="O191">
        <v>1088</v>
      </c>
      <c r="P191">
        <v>3.8</v>
      </c>
      <c r="Q191">
        <v>4.0999999999999996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2"/>
      <c r="AD191" s="54">
        <v>0.12638888888888899</v>
      </c>
      <c r="AK191" s="306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3.6</v>
      </c>
      <c r="C192" s="5">
        <v>89</v>
      </c>
      <c r="D192" s="5">
        <v>1.9</v>
      </c>
      <c r="E192" s="5">
        <v>3.6</v>
      </c>
      <c r="F192" s="5">
        <v>2.5</v>
      </c>
      <c r="G192" s="5">
        <v>2.9</v>
      </c>
      <c r="H192" s="5">
        <v>1029.8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232</v>
      </c>
      <c r="O192">
        <v>1088</v>
      </c>
      <c r="P192">
        <v>3.9</v>
      </c>
      <c r="Q192">
        <v>4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2"/>
      <c r="AD192" s="54">
        <v>0.12708333333333299</v>
      </c>
      <c r="AK192" s="306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3.6</v>
      </c>
      <c r="C193" s="5">
        <v>89</v>
      </c>
      <c r="D193" s="5">
        <v>1.9</v>
      </c>
      <c r="E193" s="5">
        <v>3.6</v>
      </c>
      <c r="F193" s="5">
        <v>0</v>
      </c>
      <c r="G193" s="5">
        <v>3.6</v>
      </c>
      <c r="H193" s="5">
        <v>1029.8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232</v>
      </c>
      <c r="O193">
        <v>1088</v>
      </c>
      <c r="P193">
        <v>3.9</v>
      </c>
      <c r="Q193">
        <v>4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2"/>
      <c r="AD193" s="54">
        <v>0.12777777777777799</v>
      </c>
      <c r="AK193" s="306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3.6</v>
      </c>
      <c r="C194" s="5">
        <v>89</v>
      </c>
      <c r="D194" s="5">
        <v>1.9</v>
      </c>
      <c r="E194" s="5">
        <v>3.6</v>
      </c>
      <c r="F194" s="5">
        <v>2.5</v>
      </c>
      <c r="G194" s="5">
        <v>2.5</v>
      </c>
      <c r="H194" s="5">
        <v>1029.9000000000001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232</v>
      </c>
      <c r="O194">
        <v>1088</v>
      </c>
      <c r="P194">
        <v>3.8</v>
      </c>
      <c r="Q194">
        <v>4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2"/>
      <c r="AD194" s="54">
        <v>0.12847222222222199</v>
      </c>
      <c r="AK194" s="306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3.6</v>
      </c>
      <c r="C195" s="5">
        <v>89</v>
      </c>
      <c r="D195" s="5">
        <v>1.9</v>
      </c>
      <c r="E195" s="5">
        <v>3.6</v>
      </c>
      <c r="F195" s="5">
        <v>1.8</v>
      </c>
      <c r="G195" s="5">
        <v>2.5</v>
      </c>
      <c r="H195" s="5">
        <v>1029.5999999999999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232</v>
      </c>
      <c r="O195">
        <v>1088</v>
      </c>
      <c r="P195">
        <v>3.9</v>
      </c>
      <c r="Q195">
        <v>4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2"/>
      <c r="AD195" s="54">
        <v>0.12916666666666701</v>
      </c>
      <c r="AK195" s="306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3.6</v>
      </c>
      <c r="C196" s="5">
        <v>89</v>
      </c>
      <c r="D196" s="5">
        <v>1.9</v>
      </c>
      <c r="E196" s="5">
        <v>3.6</v>
      </c>
      <c r="F196" s="5">
        <v>2.2000000000000002</v>
      </c>
      <c r="G196" s="5">
        <v>3.6</v>
      </c>
      <c r="H196" s="5">
        <v>1029.9000000000001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232</v>
      </c>
      <c r="O196">
        <v>1088</v>
      </c>
      <c r="P196">
        <v>3.8</v>
      </c>
      <c r="Q196">
        <v>4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2"/>
      <c r="AD196" s="54">
        <v>0.12986111111111101</v>
      </c>
      <c r="AK196" s="306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3.6</v>
      </c>
      <c r="C197" s="5">
        <v>89</v>
      </c>
      <c r="D197" s="5">
        <v>1.9</v>
      </c>
      <c r="E197" s="5">
        <v>3.6</v>
      </c>
      <c r="F197" s="5">
        <v>0</v>
      </c>
      <c r="G197" s="5">
        <v>3.2</v>
      </c>
      <c r="H197" s="5">
        <v>1029.8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232</v>
      </c>
      <c r="O197">
        <v>1088</v>
      </c>
      <c r="P197">
        <v>3.9</v>
      </c>
      <c r="Q197">
        <v>4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2"/>
      <c r="AD197" s="54">
        <v>0.13055555555555601</v>
      </c>
      <c r="AK197" s="306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3.6</v>
      </c>
      <c r="C198" s="5">
        <v>89</v>
      </c>
      <c r="D198" s="5">
        <v>1.9</v>
      </c>
      <c r="E198" s="5">
        <v>3.6</v>
      </c>
      <c r="F198" s="5">
        <v>0</v>
      </c>
      <c r="G198" s="5">
        <v>2.5</v>
      </c>
      <c r="H198" s="5">
        <v>1029.8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232</v>
      </c>
      <c r="O198">
        <v>1088</v>
      </c>
      <c r="P198">
        <v>3.9</v>
      </c>
      <c r="Q198">
        <v>4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2"/>
      <c r="AD198" s="54">
        <v>0.13125000000000001</v>
      </c>
      <c r="AK198" s="306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3.6</v>
      </c>
      <c r="C199" s="5">
        <v>89</v>
      </c>
      <c r="D199" s="5">
        <v>1.9</v>
      </c>
      <c r="E199" s="5">
        <v>3.6</v>
      </c>
      <c r="F199" s="5">
        <v>1.8</v>
      </c>
      <c r="G199" s="5">
        <v>2.5</v>
      </c>
      <c r="H199" s="5">
        <v>1029.7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232</v>
      </c>
      <c r="O199">
        <v>1088</v>
      </c>
      <c r="P199">
        <v>3.9</v>
      </c>
      <c r="Q199">
        <v>4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2"/>
      <c r="AD199" s="54">
        <v>0.131944444444444</v>
      </c>
      <c r="AK199" s="306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3.6</v>
      </c>
      <c r="C200" s="5">
        <v>89</v>
      </c>
      <c r="D200" s="5">
        <v>1.9</v>
      </c>
      <c r="E200" s="5">
        <v>3.6</v>
      </c>
      <c r="F200" s="5">
        <v>2.2000000000000002</v>
      </c>
      <c r="G200" s="5">
        <v>3.2</v>
      </c>
      <c r="H200" s="5">
        <v>1029.8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232</v>
      </c>
      <c r="O200">
        <v>1088</v>
      </c>
      <c r="P200">
        <v>3.9</v>
      </c>
      <c r="Q200">
        <v>4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2"/>
      <c r="AD200" s="54">
        <v>0.132638888888889</v>
      </c>
      <c r="AK200" s="306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3.7</v>
      </c>
      <c r="C201" s="5">
        <v>89</v>
      </c>
      <c r="D201" s="5">
        <v>2</v>
      </c>
      <c r="E201" s="5">
        <v>3.7</v>
      </c>
      <c r="F201" s="5">
        <v>0</v>
      </c>
      <c r="G201" s="5">
        <v>2.5</v>
      </c>
      <c r="H201" s="5">
        <v>1029.7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232</v>
      </c>
      <c r="O201">
        <v>1088</v>
      </c>
      <c r="P201">
        <v>3.9</v>
      </c>
      <c r="Q201">
        <v>4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2"/>
      <c r="AD201" s="54">
        <v>0.133333333333333</v>
      </c>
      <c r="AK201" s="306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3.7</v>
      </c>
      <c r="C202" s="5">
        <v>89</v>
      </c>
      <c r="D202" s="5">
        <v>2</v>
      </c>
      <c r="E202" s="5">
        <v>3.7</v>
      </c>
      <c r="F202" s="5">
        <v>0</v>
      </c>
      <c r="G202" s="5">
        <v>0</v>
      </c>
      <c r="H202" s="5">
        <v>1029.5999999999999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232</v>
      </c>
      <c r="O202">
        <v>1088</v>
      </c>
      <c r="P202">
        <v>3.9</v>
      </c>
      <c r="Q202">
        <v>4.0999999999999996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2"/>
      <c r="AD202" s="54">
        <v>0.134027777777778</v>
      </c>
      <c r="AK202" s="306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3.7</v>
      </c>
      <c r="C203" s="5">
        <v>89</v>
      </c>
      <c r="D203" s="5">
        <v>2</v>
      </c>
      <c r="E203" s="5">
        <v>3.7</v>
      </c>
      <c r="F203" s="5">
        <v>2.9</v>
      </c>
      <c r="G203" s="5">
        <v>3.2</v>
      </c>
      <c r="H203" s="5">
        <v>1029.8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232</v>
      </c>
      <c r="O203">
        <v>1088</v>
      </c>
      <c r="P203">
        <v>3.9</v>
      </c>
      <c r="Q203">
        <v>4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2"/>
      <c r="AD203" s="54">
        <v>0.13472222222222199</v>
      </c>
      <c r="AK203" s="306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3.6</v>
      </c>
      <c r="C204" s="5">
        <v>89</v>
      </c>
      <c r="D204" s="5">
        <v>1.9</v>
      </c>
      <c r="E204" s="5">
        <v>3.6</v>
      </c>
      <c r="F204" s="5">
        <v>4</v>
      </c>
      <c r="G204" s="5">
        <v>4</v>
      </c>
      <c r="H204" s="5">
        <v>1029.7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232</v>
      </c>
      <c r="O204">
        <v>1088</v>
      </c>
      <c r="P204">
        <v>3.9</v>
      </c>
      <c r="Q204">
        <v>4.0999999999999996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2"/>
      <c r="AD204" s="54">
        <v>0.13541666666666699</v>
      </c>
      <c r="AK204" s="306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3.6</v>
      </c>
      <c r="C205" s="5">
        <v>89</v>
      </c>
      <c r="D205" s="5">
        <v>1.9</v>
      </c>
      <c r="E205" s="5">
        <v>3.6</v>
      </c>
      <c r="F205" s="5">
        <v>2.2000000000000002</v>
      </c>
      <c r="G205" s="5">
        <v>3.6</v>
      </c>
      <c r="H205" s="5">
        <v>1029.8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232</v>
      </c>
      <c r="O205">
        <v>1088</v>
      </c>
      <c r="P205">
        <v>3.9</v>
      </c>
      <c r="Q205">
        <v>4.0999999999999996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2"/>
      <c r="AD205" s="54">
        <v>0.13611111111111099</v>
      </c>
      <c r="AK205" s="306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3.6</v>
      </c>
      <c r="C206" s="5">
        <v>89</v>
      </c>
      <c r="D206" s="5">
        <v>1.9</v>
      </c>
      <c r="E206" s="5">
        <v>3.6</v>
      </c>
      <c r="F206" s="5">
        <v>2.9</v>
      </c>
      <c r="G206" s="5">
        <v>3.6</v>
      </c>
      <c r="H206" s="5">
        <v>1029.8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232</v>
      </c>
      <c r="O206">
        <v>1088</v>
      </c>
      <c r="P206">
        <v>3.9</v>
      </c>
      <c r="Q206">
        <v>4.0999999999999996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2"/>
      <c r="AD206" s="54">
        <v>0.13680555555555601</v>
      </c>
      <c r="AK206" s="306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3.6</v>
      </c>
      <c r="C207" s="5">
        <v>89</v>
      </c>
      <c r="D207" s="5">
        <v>1.9</v>
      </c>
      <c r="E207" s="5">
        <v>3.6</v>
      </c>
      <c r="F207" s="5">
        <v>3.2</v>
      </c>
      <c r="G207" s="5">
        <v>3.6</v>
      </c>
      <c r="H207" s="5">
        <v>1029.8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232</v>
      </c>
      <c r="O207">
        <v>1088</v>
      </c>
      <c r="P207">
        <v>3.9</v>
      </c>
      <c r="Q207">
        <v>4.0999999999999996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2"/>
      <c r="AD207" s="54">
        <v>0.13750000000000001</v>
      </c>
      <c r="AK207" s="306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3.6</v>
      </c>
      <c r="C208" s="5">
        <v>89</v>
      </c>
      <c r="D208" s="5">
        <v>1.9</v>
      </c>
      <c r="E208" s="5">
        <v>3.6</v>
      </c>
      <c r="F208" s="5">
        <v>1.8</v>
      </c>
      <c r="G208" s="5">
        <v>2.5</v>
      </c>
      <c r="H208" s="5">
        <v>1029.7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232</v>
      </c>
      <c r="O208">
        <v>1088</v>
      </c>
      <c r="P208">
        <v>3.9</v>
      </c>
      <c r="Q208">
        <v>4.0999999999999996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2"/>
      <c r="AD208" s="54">
        <v>0.13819444444444401</v>
      </c>
      <c r="AK208" s="306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3.6</v>
      </c>
      <c r="C209" s="5">
        <v>89</v>
      </c>
      <c r="D209" s="5">
        <v>1.9</v>
      </c>
      <c r="E209" s="5">
        <v>3.6</v>
      </c>
      <c r="F209" s="5">
        <v>2.2000000000000002</v>
      </c>
      <c r="G209" s="5">
        <v>2.9</v>
      </c>
      <c r="H209" s="5">
        <v>1029.8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232</v>
      </c>
      <c r="O209">
        <v>1088</v>
      </c>
      <c r="P209">
        <v>3.9</v>
      </c>
      <c r="Q209">
        <v>4.0999999999999996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2"/>
      <c r="AD209" s="54">
        <v>0.13888888888888901</v>
      </c>
      <c r="AK209" s="306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3.7</v>
      </c>
      <c r="C210" s="5">
        <v>89</v>
      </c>
      <c r="D210" s="5">
        <v>2</v>
      </c>
      <c r="E210" s="5">
        <v>3.7</v>
      </c>
      <c r="F210" s="5">
        <v>3.6</v>
      </c>
      <c r="G210" s="5">
        <v>4</v>
      </c>
      <c r="H210" s="5">
        <v>1029.9000000000001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232</v>
      </c>
      <c r="O210">
        <v>1088</v>
      </c>
      <c r="P210">
        <v>3.9</v>
      </c>
      <c r="Q210">
        <v>4.0999999999999996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2"/>
      <c r="AD210" s="54">
        <v>0.139583333333333</v>
      </c>
      <c r="AK210" s="306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3.6</v>
      </c>
      <c r="C211" s="5">
        <v>89</v>
      </c>
      <c r="D211" s="5">
        <v>1.9</v>
      </c>
      <c r="E211" s="5">
        <v>3.6</v>
      </c>
      <c r="F211" s="5">
        <v>4.3</v>
      </c>
      <c r="G211" s="5">
        <v>4.3</v>
      </c>
      <c r="H211" s="5">
        <v>1029.8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232</v>
      </c>
      <c r="O211">
        <v>1088</v>
      </c>
      <c r="P211">
        <v>3.9</v>
      </c>
      <c r="Q211">
        <v>4.0999999999999996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2"/>
      <c r="AD211" s="54">
        <v>0.140277777777778</v>
      </c>
      <c r="AK211" s="306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3.6</v>
      </c>
      <c r="C212" s="5">
        <v>89</v>
      </c>
      <c r="D212" s="5">
        <v>1.9</v>
      </c>
      <c r="E212" s="5">
        <v>3.6</v>
      </c>
      <c r="F212" s="5">
        <v>2.5</v>
      </c>
      <c r="G212" s="5">
        <v>3.2</v>
      </c>
      <c r="H212" s="5">
        <v>1029.8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232</v>
      </c>
      <c r="O212">
        <v>1088</v>
      </c>
      <c r="P212">
        <v>3.9</v>
      </c>
      <c r="Q212">
        <v>4.0999999999999996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2"/>
      <c r="AD212" s="54">
        <v>0.140972222222222</v>
      </c>
      <c r="AK212" s="306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3.6</v>
      </c>
      <c r="C213" s="5">
        <v>89</v>
      </c>
      <c r="D213" s="5">
        <v>1.9</v>
      </c>
      <c r="E213" s="5">
        <v>3.6</v>
      </c>
      <c r="F213" s="5">
        <v>1.8</v>
      </c>
      <c r="G213" s="5">
        <v>2.5</v>
      </c>
      <c r="H213" s="5">
        <v>1029.8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232</v>
      </c>
      <c r="O213">
        <v>1088</v>
      </c>
      <c r="P213">
        <v>3.9</v>
      </c>
      <c r="Q213">
        <v>4.0999999999999996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2"/>
      <c r="AD213" s="54">
        <v>0.141666666666667</v>
      </c>
      <c r="AK213" s="306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3.6</v>
      </c>
      <c r="C214" s="5">
        <v>89</v>
      </c>
      <c r="D214" s="5">
        <v>1.9</v>
      </c>
      <c r="E214" s="5">
        <v>3.6</v>
      </c>
      <c r="F214" s="5">
        <v>2.5</v>
      </c>
      <c r="G214" s="5">
        <v>4.7</v>
      </c>
      <c r="H214" s="5">
        <v>1029.8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232</v>
      </c>
      <c r="O214">
        <v>1088</v>
      </c>
      <c r="P214">
        <v>3.9</v>
      </c>
      <c r="Q214">
        <v>4.0999999999999996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2"/>
      <c r="AD214" s="54">
        <v>0.14236111111111099</v>
      </c>
      <c r="AK214" s="306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3.6</v>
      </c>
      <c r="C215" s="5">
        <v>89</v>
      </c>
      <c r="D215" s="5">
        <v>1.9</v>
      </c>
      <c r="E215" s="5">
        <v>3.6</v>
      </c>
      <c r="F215" s="5">
        <v>2.9</v>
      </c>
      <c r="G215" s="5">
        <v>3.6</v>
      </c>
      <c r="H215" s="5">
        <v>1029.9000000000001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232</v>
      </c>
      <c r="O215">
        <v>1088</v>
      </c>
      <c r="P215">
        <v>3.9</v>
      </c>
      <c r="Q215">
        <v>4.0999999999999996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2"/>
      <c r="AD215" s="54">
        <v>0.14305555555555599</v>
      </c>
      <c r="AK215" s="306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3.6</v>
      </c>
      <c r="C216" s="5">
        <v>89</v>
      </c>
      <c r="D216" s="5">
        <v>1.9</v>
      </c>
      <c r="E216" s="5">
        <v>3.6</v>
      </c>
      <c r="F216" s="5">
        <v>4</v>
      </c>
      <c r="G216" s="5">
        <v>5.4</v>
      </c>
      <c r="H216" s="5">
        <v>1029.7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232</v>
      </c>
      <c r="O216">
        <v>1088</v>
      </c>
      <c r="P216">
        <v>3.9</v>
      </c>
      <c r="Q216">
        <v>4.0999999999999996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2"/>
      <c r="AD216" s="54">
        <v>0.14374999999999999</v>
      </c>
      <c r="AK216" s="306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3.6</v>
      </c>
      <c r="C217" s="5">
        <v>89</v>
      </c>
      <c r="D217" s="5">
        <v>1.9</v>
      </c>
      <c r="E217" s="5">
        <v>3.6</v>
      </c>
      <c r="F217" s="5">
        <v>4</v>
      </c>
      <c r="G217" s="5">
        <v>5.8</v>
      </c>
      <c r="H217" s="5">
        <v>1029.8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232</v>
      </c>
      <c r="O217">
        <v>1088</v>
      </c>
      <c r="P217">
        <v>3.9</v>
      </c>
      <c r="Q217">
        <v>4.0999999999999996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2"/>
      <c r="AD217" s="54">
        <v>0.14444444444444399</v>
      </c>
      <c r="AK217" s="306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3.6</v>
      </c>
      <c r="C218" s="5">
        <v>89</v>
      </c>
      <c r="D218" s="5">
        <v>1.9</v>
      </c>
      <c r="E218" s="5">
        <v>3.6</v>
      </c>
      <c r="F218" s="5">
        <v>2.2000000000000002</v>
      </c>
      <c r="G218" s="5">
        <v>2.2000000000000002</v>
      </c>
      <c r="H218" s="5">
        <v>1029.8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232</v>
      </c>
      <c r="O218">
        <v>1088</v>
      </c>
      <c r="P218">
        <v>3.9</v>
      </c>
      <c r="Q218">
        <v>4.0999999999999996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2"/>
      <c r="AD218" s="54">
        <v>0.14513888888888901</v>
      </c>
      <c r="AK218" s="306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3.6</v>
      </c>
      <c r="C219" s="5">
        <v>89</v>
      </c>
      <c r="D219" s="5">
        <v>1.9</v>
      </c>
      <c r="E219" s="5">
        <v>3.6</v>
      </c>
      <c r="F219" s="5">
        <v>2.2000000000000002</v>
      </c>
      <c r="G219" s="5">
        <v>2.9</v>
      </c>
      <c r="H219" s="5">
        <v>1029.8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232</v>
      </c>
      <c r="O219">
        <v>1088</v>
      </c>
      <c r="P219">
        <v>3.9</v>
      </c>
      <c r="Q219">
        <v>4.0999999999999996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2"/>
      <c r="AD219" s="54">
        <v>0.14583333333333301</v>
      </c>
      <c r="AK219" s="306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3.6</v>
      </c>
      <c r="C220" s="5">
        <v>90</v>
      </c>
      <c r="D220" s="5">
        <v>2.1</v>
      </c>
      <c r="E220" s="5">
        <v>3.6</v>
      </c>
      <c r="F220" s="5">
        <v>0</v>
      </c>
      <c r="G220" s="5">
        <v>2.9</v>
      </c>
      <c r="H220" s="5">
        <v>1029.7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232</v>
      </c>
      <c r="O220">
        <v>1088</v>
      </c>
      <c r="P220">
        <v>3.9</v>
      </c>
      <c r="Q220">
        <v>4.0999999999999996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2"/>
      <c r="AD220" s="54">
        <v>0.14652777777777801</v>
      </c>
      <c r="AK220" s="306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3.6</v>
      </c>
      <c r="C221" s="5">
        <v>89</v>
      </c>
      <c r="D221" s="5">
        <v>1.9</v>
      </c>
      <c r="E221" s="5">
        <v>3.6</v>
      </c>
      <c r="F221" s="5">
        <v>2.5</v>
      </c>
      <c r="G221" s="5">
        <v>2.9</v>
      </c>
      <c r="H221" s="5">
        <v>1029.8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232</v>
      </c>
      <c r="O221">
        <v>1088</v>
      </c>
      <c r="P221">
        <v>3.9</v>
      </c>
      <c r="Q221">
        <v>4.0999999999999996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2"/>
      <c r="AD221" s="54">
        <v>0.147222222222222</v>
      </c>
      <c r="AK221" s="306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3.6</v>
      </c>
      <c r="C222" s="5">
        <v>90</v>
      </c>
      <c r="D222" s="5">
        <v>2.1</v>
      </c>
      <c r="E222" s="5">
        <v>3.6</v>
      </c>
      <c r="F222" s="5">
        <v>2.5</v>
      </c>
      <c r="G222" s="5">
        <v>4.3</v>
      </c>
      <c r="H222" s="5">
        <v>1029.7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232</v>
      </c>
      <c r="O222">
        <v>1088</v>
      </c>
      <c r="P222">
        <v>3.9</v>
      </c>
      <c r="Q222">
        <v>4.0999999999999996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2"/>
      <c r="AD222" s="54">
        <v>0.147916666666667</v>
      </c>
      <c r="AK222" s="306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3.6</v>
      </c>
      <c r="C223" s="5">
        <v>89</v>
      </c>
      <c r="D223" s="5">
        <v>1.9</v>
      </c>
      <c r="E223" s="5">
        <v>3.6</v>
      </c>
      <c r="F223" s="5">
        <v>3.6</v>
      </c>
      <c r="G223" s="5">
        <v>4.3</v>
      </c>
      <c r="H223" s="5">
        <v>1029.8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232</v>
      </c>
      <c r="O223">
        <v>1088</v>
      </c>
      <c r="P223">
        <v>3.9</v>
      </c>
      <c r="Q223">
        <v>4.0999999999999996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2"/>
      <c r="AD223" s="54">
        <v>0.148611111111111</v>
      </c>
      <c r="AK223" s="306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3.6</v>
      </c>
      <c r="C224" s="5">
        <v>90</v>
      </c>
      <c r="D224" s="5">
        <v>2.1</v>
      </c>
      <c r="E224" s="5">
        <v>3.6</v>
      </c>
      <c r="F224" s="5">
        <v>1.8</v>
      </c>
      <c r="G224" s="5">
        <v>2.5</v>
      </c>
      <c r="H224" s="5">
        <v>1029.8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232</v>
      </c>
      <c r="O224">
        <v>1088</v>
      </c>
      <c r="P224">
        <v>3.9</v>
      </c>
      <c r="Q224">
        <v>4.0999999999999996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2"/>
      <c r="AD224" s="54">
        <v>0.149305555555556</v>
      </c>
      <c r="AK224" s="306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3.6</v>
      </c>
      <c r="C225" s="5">
        <v>90</v>
      </c>
      <c r="D225" s="5">
        <v>2.1</v>
      </c>
      <c r="E225" s="5">
        <v>3.6</v>
      </c>
      <c r="F225" s="5">
        <v>0</v>
      </c>
      <c r="G225" s="5">
        <v>2.9</v>
      </c>
      <c r="H225" s="5">
        <v>1029.8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232</v>
      </c>
      <c r="O225">
        <v>1088</v>
      </c>
      <c r="P225">
        <v>3.9</v>
      </c>
      <c r="Q225">
        <v>4.0999999999999996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2"/>
      <c r="AD225" s="54">
        <v>0.15</v>
      </c>
      <c r="AK225" s="306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3.6</v>
      </c>
      <c r="C226" s="5">
        <v>90</v>
      </c>
      <c r="D226" s="5">
        <v>2.1</v>
      </c>
      <c r="E226" s="5">
        <v>3.6</v>
      </c>
      <c r="F226" s="5">
        <v>1.8</v>
      </c>
      <c r="G226" s="5">
        <v>3.2</v>
      </c>
      <c r="H226" s="5">
        <v>1029.7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232</v>
      </c>
      <c r="O226">
        <v>1088</v>
      </c>
      <c r="P226">
        <v>3.9</v>
      </c>
      <c r="Q226">
        <v>4.0999999999999996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2"/>
      <c r="AD226" s="54">
        <v>0.15069444444444399</v>
      </c>
      <c r="AK226" s="306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3.6</v>
      </c>
      <c r="C227" s="5">
        <v>90</v>
      </c>
      <c r="D227" s="5">
        <v>2.1</v>
      </c>
      <c r="E227" s="5">
        <v>3.6</v>
      </c>
      <c r="F227" s="5">
        <v>0</v>
      </c>
      <c r="G227" s="5">
        <v>2.2000000000000002</v>
      </c>
      <c r="H227" s="5">
        <v>1029.5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232</v>
      </c>
      <c r="O227">
        <v>1088</v>
      </c>
      <c r="P227">
        <v>3.9</v>
      </c>
      <c r="Q227">
        <v>4.0999999999999996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2"/>
      <c r="AD227" s="54">
        <v>0.15138888888888899</v>
      </c>
      <c r="AK227" s="306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3.6</v>
      </c>
      <c r="C228" s="5">
        <v>90</v>
      </c>
      <c r="D228" s="5">
        <v>2.1</v>
      </c>
      <c r="E228" s="5">
        <v>3.6</v>
      </c>
      <c r="F228" s="5">
        <v>1.8</v>
      </c>
      <c r="G228" s="5">
        <v>1.8</v>
      </c>
      <c r="H228" s="5">
        <v>1029.7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232</v>
      </c>
      <c r="O228">
        <v>1088</v>
      </c>
      <c r="P228">
        <v>3.9</v>
      </c>
      <c r="Q228">
        <v>4.0999999999999996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2"/>
      <c r="AD228" s="54">
        <v>0.15208333333333299</v>
      </c>
      <c r="AK228" s="306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3.6</v>
      </c>
      <c r="C229" s="5">
        <v>90</v>
      </c>
      <c r="D229" s="5">
        <v>2.1</v>
      </c>
      <c r="E229" s="5">
        <v>3.6</v>
      </c>
      <c r="F229" s="5">
        <v>0</v>
      </c>
      <c r="G229" s="5">
        <v>0</v>
      </c>
      <c r="H229" s="5">
        <v>1029.8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232</v>
      </c>
      <c r="O229">
        <v>1088</v>
      </c>
      <c r="P229">
        <v>3.9</v>
      </c>
      <c r="Q229">
        <v>4.0999999999999996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2"/>
      <c r="AD229" s="54">
        <v>0.15277777777777801</v>
      </c>
      <c r="AK229" s="306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3.6</v>
      </c>
      <c r="C230" s="5">
        <v>90</v>
      </c>
      <c r="D230" s="5">
        <v>2.1</v>
      </c>
      <c r="E230" s="5">
        <v>3.6</v>
      </c>
      <c r="F230" s="5">
        <v>2.2000000000000002</v>
      </c>
      <c r="G230" s="5">
        <v>2.5</v>
      </c>
      <c r="H230" s="5">
        <v>1029.9000000000001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232</v>
      </c>
      <c r="O230">
        <v>1088</v>
      </c>
      <c r="P230">
        <v>3.9</v>
      </c>
      <c r="Q230">
        <v>4.0999999999999996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2"/>
      <c r="AD230" s="54">
        <v>0.15347222222222201</v>
      </c>
      <c r="AK230" s="306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3.6</v>
      </c>
      <c r="C231" s="5">
        <v>89</v>
      </c>
      <c r="D231" s="5">
        <v>1.9</v>
      </c>
      <c r="E231" s="5">
        <v>3.6</v>
      </c>
      <c r="F231" s="5">
        <v>2.2000000000000002</v>
      </c>
      <c r="G231" s="5">
        <v>3.2</v>
      </c>
      <c r="H231" s="5">
        <v>1029.5999999999999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232</v>
      </c>
      <c r="O231">
        <v>1088</v>
      </c>
      <c r="P231">
        <v>3.9</v>
      </c>
      <c r="Q231">
        <v>4.0999999999999996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2"/>
      <c r="AD231" s="54">
        <v>0.15416666666666701</v>
      </c>
      <c r="AK231" s="306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3.6</v>
      </c>
      <c r="C232" s="5">
        <v>90</v>
      </c>
      <c r="D232" s="5">
        <v>2.1</v>
      </c>
      <c r="E232" s="5">
        <v>3.6</v>
      </c>
      <c r="F232" s="5">
        <v>0</v>
      </c>
      <c r="G232" s="5">
        <v>3.2</v>
      </c>
      <c r="H232" s="5">
        <v>1029.5999999999999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232</v>
      </c>
      <c r="O232">
        <v>1088</v>
      </c>
      <c r="P232">
        <v>3.9</v>
      </c>
      <c r="Q232">
        <v>4.0999999999999996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2"/>
      <c r="AD232" s="54">
        <v>0.15486111111111101</v>
      </c>
      <c r="AK232" s="306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3.6</v>
      </c>
      <c r="C233" s="5">
        <v>90</v>
      </c>
      <c r="D233" s="5">
        <v>2.1</v>
      </c>
      <c r="E233" s="5">
        <v>3.6</v>
      </c>
      <c r="F233" s="5">
        <v>0</v>
      </c>
      <c r="G233" s="5">
        <v>1.8</v>
      </c>
      <c r="H233" s="5">
        <v>1029.5999999999999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232</v>
      </c>
      <c r="O233">
        <v>1088</v>
      </c>
      <c r="P233">
        <v>3.9</v>
      </c>
      <c r="Q233">
        <v>4.0999999999999996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2"/>
      <c r="AD233" s="54">
        <v>0.155555555555556</v>
      </c>
      <c r="AK233" s="306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3.6</v>
      </c>
      <c r="C234" s="5">
        <v>89</v>
      </c>
      <c r="D234" s="5">
        <v>1.9</v>
      </c>
      <c r="E234" s="5">
        <v>3.6</v>
      </c>
      <c r="F234" s="5">
        <v>0</v>
      </c>
      <c r="G234" s="5">
        <v>0</v>
      </c>
      <c r="H234" s="5">
        <v>1029.8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232</v>
      </c>
      <c r="O234">
        <v>1088</v>
      </c>
      <c r="P234">
        <v>3.9</v>
      </c>
      <c r="Q234">
        <v>4.0999999999999996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2"/>
      <c r="AD234" s="54">
        <v>0.15625</v>
      </c>
      <c r="AK234" s="306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3.6</v>
      </c>
      <c r="C235" s="5">
        <v>90</v>
      </c>
      <c r="D235" s="5">
        <v>2.1</v>
      </c>
      <c r="E235" s="5">
        <v>3.6</v>
      </c>
      <c r="F235" s="5">
        <v>1.8</v>
      </c>
      <c r="G235" s="5">
        <v>1.8</v>
      </c>
      <c r="H235" s="5">
        <v>1029.5999999999999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232</v>
      </c>
      <c r="O235">
        <v>1088</v>
      </c>
      <c r="P235">
        <v>3.9</v>
      </c>
      <c r="Q235">
        <v>4.0999999999999996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2"/>
      <c r="AD235" s="54">
        <v>0.156944444444444</v>
      </c>
      <c r="AK235" s="306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3.6</v>
      </c>
      <c r="C236" s="5">
        <v>90</v>
      </c>
      <c r="D236" s="5">
        <v>2.1</v>
      </c>
      <c r="E236" s="5">
        <v>3.6</v>
      </c>
      <c r="F236" s="5">
        <v>2.5</v>
      </c>
      <c r="G236" s="5">
        <v>2.9</v>
      </c>
      <c r="H236" s="5">
        <v>1029.5999999999999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232</v>
      </c>
      <c r="O236">
        <v>1088</v>
      </c>
      <c r="P236">
        <v>3.9</v>
      </c>
      <c r="Q236">
        <v>4.0999999999999996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2"/>
      <c r="AD236" s="54">
        <v>0.15763888888888899</v>
      </c>
      <c r="AK236" s="306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3.6</v>
      </c>
      <c r="C237" s="5">
        <v>90</v>
      </c>
      <c r="D237" s="5">
        <v>2.1</v>
      </c>
      <c r="E237" s="5">
        <v>3.6</v>
      </c>
      <c r="F237" s="5">
        <v>1.8</v>
      </c>
      <c r="G237" s="5">
        <v>2.2000000000000002</v>
      </c>
      <c r="H237" s="5">
        <v>1029.8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232</v>
      </c>
      <c r="O237">
        <v>1088</v>
      </c>
      <c r="P237">
        <v>3.9</v>
      </c>
      <c r="Q237">
        <v>4.0999999999999996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2"/>
      <c r="AD237" s="54">
        <v>0.15833333333333299</v>
      </c>
      <c r="AK237" s="306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3.6</v>
      </c>
      <c r="C238" s="5">
        <v>90</v>
      </c>
      <c r="D238" s="5">
        <v>2.1</v>
      </c>
      <c r="E238" s="5">
        <v>3.6</v>
      </c>
      <c r="F238" s="5">
        <v>2.5</v>
      </c>
      <c r="G238" s="5">
        <v>3.6</v>
      </c>
      <c r="H238" s="5">
        <v>1029.5999999999999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232</v>
      </c>
      <c r="O238">
        <v>1088</v>
      </c>
      <c r="P238">
        <v>3.9</v>
      </c>
      <c r="Q238">
        <v>4.0999999999999996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2"/>
      <c r="AD238" s="54">
        <v>0.15902777777777799</v>
      </c>
      <c r="AK238" s="306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3.6</v>
      </c>
      <c r="C239" s="5">
        <v>90</v>
      </c>
      <c r="D239" s="5">
        <v>2.1</v>
      </c>
      <c r="E239" s="5">
        <v>3.6</v>
      </c>
      <c r="F239" s="5">
        <v>3.6</v>
      </c>
      <c r="G239" s="5">
        <v>3.6</v>
      </c>
      <c r="H239" s="5">
        <v>1029.8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232</v>
      </c>
      <c r="O239">
        <v>1088</v>
      </c>
      <c r="P239">
        <v>3.9</v>
      </c>
      <c r="Q239">
        <v>4.0999999999999996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2"/>
      <c r="AD239" s="54">
        <v>0.15972222222222199</v>
      </c>
      <c r="AK239" s="306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3.6</v>
      </c>
      <c r="C240" s="5">
        <v>90</v>
      </c>
      <c r="D240" s="5">
        <v>2.1</v>
      </c>
      <c r="E240" s="5">
        <v>3.6</v>
      </c>
      <c r="F240" s="5">
        <v>3.2</v>
      </c>
      <c r="G240" s="5">
        <v>4</v>
      </c>
      <c r="H240" s="5">
        <v>1029.7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232</v>
      </c>
      <c r="O240">
        <v>1088</v>
      </c>
      <c r="P240">
        <v>3.9</v>
      </c>
      <c r="Q240">
        <v>4.0999999999999996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2"/>
      <c r="AD240" s="54">
        <v>0.16041666666666701</v>
      </c>
      <c r="AK240" s="306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3.6</v>
      </c>
      <c r="C241" s="5">
        <v>90</v>
      </c>
      <c r="D241" s="5">
        <v>2.1</v>
      </c>
      <c r="E241" s="5">
        <v>3.6</v>
      </c>
      <c r="F241" s="5">
        <v>2.5</v>
      </c>
      <c r="G241" s="5">
        <v>3.2</v>
      </c>
      <c r="H241" s="5">
        <v>1029.5999999999999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232</v>
      </c>
      <c r="O241">
        <v>1088</v>
      </c>
      <c r="P241">
        <v>3.9</v>
      </c>
      <c r="Q241">
        <v>4.0999999999999996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2"/>
      <c r="AD241" s="54">
        <v>0.16111111111111101</v>
      </c>
      <c r="AK241" s="306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3.6</v>
      </c>
      <c r="C242" s="5">
        <v>90</v>
      </c>
      <c r="D242" s="5">
        <v>2.1</v>
      </c>
      <c r="E242" s="5">
        <v>3.6</v>
      </c>
      <c r="F242" s="5">
        <v>3.2</v>
      </c>
      <c r="G242" s="5">
        <v>3.6</v>
      </c>
      <c r="H242" s="5">
        <v>1029.7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232</v>
      </c>
      <c r="O242">
        <v>1088</v>
      </c>
      <c r="P242">
        <v>3.9</v>
      </c>
      <c r="Q242">
        <v>4.0999999999999996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2"/>
      <c r="AD242" s="54">
        <v>0.16180555555555601</v>
      </c>
      <c r="AK242" s="306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3.6</v>
      </c>
      <c r="C243" s="5">
        <v>90</v>
      </c>
      <c r="D243" s="5">
        <v>2.1</v>
      </c>
      <c r="E243" s="5">
        <v>3.6</v>
      </c>
      <c r="F243" s="5">
        <v>2.2000000000000002</v>
      </c>
      <c r="G243" s="5">
        <v>3.6</v>
      </c>
      <c r="H243" s="5">
        <v>1029.5999999999999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232</v>
      </c>
      <c r="O243">
        <v>1088</v>
      </c>
      <c r="P243">
        <v>3.9</v>
      </c>
      <c r="Q243">
        <v>4.0999999999999996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2"/>
      <c r="AD243" s="54">
        <v>0.16250000000000001</v>
      </c>
      <c r="AK243" s="306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3.6</v>
      </c>
      <c r="C244" s="5">
        <v>90</v>
      </c>
      <c r="D244" s="5">
        <v>2.1</v>
      </c>
      <c r="E244" s="5">
        <v>3.6</v>
      </c>
      <c r="F244" s="5">
        <v>3.6</v>
      </c>
      <c r="G244" s="5">
        <v>4.7</v>
      </c>
      <c r="H244" s="5">
        <v>1029.7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232</v>
      </c>
      <c r="O244">
        <v>1088</v>
      </c>
      <c r="P244">
        <v>3.9</v>
      </c>
      <c r="Q244">
        <v>4.0999999999999996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2"/>
      <c r="AD244" s="54">
        <v>0.163194444444444</v>
      </c>
      <c r="AK244" s="306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3.6</v>
      </c>
      <c r="C245" s="5">
        <v>90</v>
      </c>
      <c r="D245" s="5">
        <v>2.1</v>
      </c>
      <c r="E245" s="5">
        <v>3.6</v>
      </c>
      <c r="F245" s="5">
        <v>0</v>
      </c>
      <c r="G245" s="5">
        <v>2.2000000000000002</v>
      </c>
      <c r="H245" s="5">
        <v>1029.5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232</v>
      </c>
      <c r="O245">
        <v>1088</v>
      </c>
      <c r="P245">
        <v>3.9</v>
      </c>
      <c r="Q245">
        <v>4.0999999999999996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2"/>
      <c r="AD245" s="54">
        <v>0.163888888888889</v>
      </c>
      <c r="AK245" s="306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3.6</v>
      </c>
      <c r="C246" s="5">
        <v>90</v>
      </c>
      <c r="D246" s="5">
        <v>2.1</v>
      </c>
      <c r="E246" s="5">
        <v>3.6</v>
      </c>
      <c r="F246" s="5">
        <v>0</v>
      </c>
      <c r="G246" s="5">
        <v>3.2</v>
      </c>
      <c r="H246" s="5">
        <v>1029.5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232</v>
      </c>
      <c r="O246">
        <v>1088</v>
      </c>
      <c r="P246">
        <v>3.9</v>
      </c>
      <c r="Q246">
        <v>4.0999999999999996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2"/>
      <c r="AD246" s="54">
        <v>0.164583333333333</v>
      </c>
      <c r="AK246" s="306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3.6</v>
      </c>
      <c r="C247" s="5">
        <v>90</v>
      </c>
      <c r="D247" s="5">
        <v>2.1</v>
      </c>
      <c r="E247" s="5">
        <v>3.6</v>
      </c>
      <c r="F247" s="5">
        <v>2.9</v>
      </c>
      <c r="G247" s="5">
        <v>2.9</v>
      </c>
      <c r="H247" s="5">
        <v>1029.7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232</v>
      </c>
      <c r="O247">
        <v>1088</v>
      </c>
      <c r="P247">
        <v>3.9</v>
      </c>
      <c r="Q247">
        <v>4.0999999999999996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2"/>
      <c r="AD247" s="54">
        <v>0.165277777777778</v>
      </c>
      <c r="AK247" s="306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3.6</v>
      </c>
      <c r="C248" s="5">
        <v>90</v>
      </c>
      <c r="D248" s="5">
        <v>2.1</v>
      </c>
      <c r="E248" s="5">
        <v>3.6</v>
      </c>
      <c r="F248" s="5">
        <v>3.6</v>
      </c>
      <c r="G248" s="5">
        <v>4</v>
      </c>
      <c r="H248" s="5">
        <v>1029.8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232</v>
      </c>
      <c r="O248">
        <v>1088</v>
      </c>
      <c r="P248">
        <v>3.9</v>
      </c>
      <c r="Q248">
        <v>4.0999999999999996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2"/>
      <c r="AD248" s="54">
        <v>0.16597222222222199</v>
      </c>
      <c r="AK248" s="306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3.6</v>
      </c>
      <c r="C249" s="5">
        <v>90</v>
      </c>
      <c r="D249" s="5">
        <v>2.1</v>
      </c>
      <c r="E249" s="5">
        <v>3.6</v>
      </c>
      <c r="F249" s="5">
        <v>1.8</v>
      </c>
      <c r="G249" s="5">
        <v>2.5</v>
      </c>
      <c r="H249" s="5">
        <v>1029.8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232</v>
      </c>
      <c r="O249">
        <v>1088</v>
      </c>
      <c r="P249">
        <v>3.9</v>
      </c>
      <c r="Q249">
        <v>4.0999999999999996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2"/>
      <c r="AD249" s="54">
        <v>0.16666666666666699</v>
      </c>
      <c r="AK249" s="306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3.6</v>
      </c>
      <c r="C250" s="5">
        <v>90</v>
      </c>
      <c r="D250" s="5">
        <v>2.1</v>
      </c>
      <c r="E250" s="5">
        <v>3.6</v>
      </c>
      <c r="F250" s="5">
        <v>2.5</v>
      </c>
      <c r="G250" s="5">
        <v>3.2</v>
      </c>
      <c r="H250" s="5">
        <v>1029.5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232</v>
      </c>
      <c r="O250">
        <v>1088</v>
      </c>
      <c r="P250">
        <v>3.9</v>
      </c>
      <c r="Q250">
        <v>4.0999999999999996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2"/>
      <c r="AD250" s="54">
        <v>0.16736111111111099</v>
      </c>
      <c r="AK250" s="306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3.6</v>
      </c>
      <c r="C251" s="5">
        <v>90</v>
      </c>
      <c r="D251" s="5">
        <v>2.1</v>
      </c>
      <c r="E251" s="5">
        <v>3.6</v>
      </c>
      <c r="F251" s="5">
        <v>2.5</v>
      </c>
      <c r="G251" s="5">
        <v>3.2</v>
      </c>
      <c r="H251" s="5">
        <v>1029.5999999999999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232</v>
      </c>
      <c r="O251">
        <v>1088</v>
      </c>
      <c r="P251">
        <v>3.9</v>
      </c>
      <c r="Q251">
        <v>4.0999999999999996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2"/>
      <c r="AD251" s="54">
        <v>0.16805555555555601</v>
      </c>
      <c r="AK251" s="306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3.7</v>
      </c>
      <c r="C252" s="5">
        <v>90</v>
      </c>
      <c r="D252" s="5">
        <v>2.2000000000000002</v>
      </c>
      <c r="E252" s="5">
        <v>3.7</v>
      </c>
      <c r="F252" s="5">
        <v>2.5</v>
      </c>
      <c r="G252" s="5">
        <v>4.7</v>
      </c>
      <c r="H252" s="5">
        <v>1029.5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232</v>
      </c>
      <c r="O252">
        <v>1088</v>
      </c>
      <c r="P252">
        <v>3.9</v>
      </c>
      <c r="Q252">
        <v>4.0999999999999996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2"/>
      <c r="AD252" s="54">
        <v>0.16875000000000001</v>
      </c>
      <c r="AK252" s="306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3.7</v>
      </c>
      <c r="C253" s="5">
        <v>90</v>
      </c>
      <c r="D253" s="5">
        <v>2.2000000000000002</v>
      </c>
      <c r="E253" s="5">
        <v>3.7</v>
      </c>
      <c r="F253" s="5">
        <v>4</v>
      </c>
      <c r="G253" s="5">
        <v>4.3</v>
      </c>
      <c r="H253" s="5">
        <v>1029.5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232</v>
      </c>
      <c r="O253">
        <v>1088</v>
      </c>
      <c r="P253">
        <v>3.9</v>
      </c>
      <c r="Q253">
        <v>4.0999999999999996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2"/>
      <c r="AD253" s="54">
        <v>0.16944444444444401</v>
      </c>
      <c r="AK253" s="306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3.7</v>
      </c>
      <c r="C254" s="5">
        <v>90</v>
      </c>
      <c r="D254" s="5">
        <v>2.2000000000000002</v>
      </c>
      <c r="E254" s="5">
        <v>3.7</v>
      </c>
      <c r="F254" s="5">
        <v>3.6</v>
      </c>
      <c r="G254" s="5">
        <v>4</v>
      </c>
      <c r="H254" s="5">
        <v>1029.5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232</v>
      </c>
      <c r="O254">
        <v>1088</v>
      </c>
      <c r="P254">
        <v>3.9</v>
      </c>
      <c r="Q254">
        <v>4.0999999999999996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2"/>
      <c r="AD254" s="54">
        <v>0.17013888888888901</v>
      </c>
      <c r="AK254" s="306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3.6</v>
      </c>
      <c r="C255" s="5">
        <v>90</v>
      </c>
      <c r="D255" s="5">
        <v>2.1</v>
      </c>
      <c r="E255" s="5">
        <v>3.6</v>
      </c>
      <c r="F255" s="5">
        <v>1.8</v>
      </c>
      <c r="G255" s="5">
        <v>2.9</v>
      </c>
      <c r="H255" s="5">
        <v>1029.5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232</v>
      </c>
      <c r="O255">
        <v>1088</v>
      </c>
      <c r="P255">
        <v>3.9</v>
      </c>
      <c r="Q255">
        <v>4.0999999999999996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2"/>
      <c r="AD255" s="54">
        <v>0.170833333333333</v>
      </c>
      <c r="AK255" s="306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3.6</v>
      </c>
      <c r="C256" s="5">
        <v>90</v>
      </c>
      <c r="D256" s="5">
        <v>2.1</v>
      </c>
      <c r="E256" s="5">
        <v>3.6</v>
      </c>
      <c r="F256" s="5">
        <v>2.9</v>
      </c>
      <c r="G256" s="5">
        <v>4.7</v>
      </c>
      <c r="H256" s="5">
        <v>1029.4000000000001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232</v>
      </c>
      <c r="O256">
        <v>1088</v>
      </c>
      <c r="P256">
        <v>3.9</v>
      </c>
      <c r="Q256">
        <v>4.0999999999999996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2"/>
      <c r="AD256" s="54">
        <v>0.171527777777778</v>
      </c>
      <c r="AK256" s="306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3.6</v>
      </c>
      <c r="C257" s="5">
        <v>90</v>
      </c>
      <c r="D257" s="5">
        <v>2.1</v>
      </c>
      <c r="E257" s="5">
        <v>3.6</v>
      </c>
      <c r="F257" s="5">
        <v>2.5</v>
      </c>
      <c r="G257" s="5">
        <v>2.9</v>
      </c>
      <c r="H257" s="5">
        <v>1029.4000000000001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232</v>
      </c>
      <c r="O257">
        <v>1088</v>
      </c>
      <c r="P257">
        <v>3.9</v>
      </c>
      <c r="Q257">
        <v>4.0999999999999996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2"/>
      <c r="AD257" s="54">
        <v>0.172222222222222</v>
      </c>
      <c r="AK257" s="306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3.6</v>
      </c>
      <c r="C258" s="5">
        <v>90</v>
      </c>
      <c r="D258" s="5">
        <v>2.1</v>
      </c>
      <c r="E258" s="5">
        <v>3.6</v>
      </c>
      <c r="F258" s="5">
        <v>4</v>
      </c>
      <c r="G258" s="5">
        <v>4</v>
      </c>
      <c r="H258" s="5">
        <v>1029.5999999999999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232</v>
      </c>
      <c r="O258">
        <v>1088</v>
      </c>
      <c r="P258">
        <v>3.9</v>
      </c>
      <c r="Q258">
        <v>4.0999999999999996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2"/>
      <c r="AD258" s="54">
        <v>0.172916666666667</v>
      </c>
      <c r="AK258" s="306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3.6</v>
      </c>
      <c r="C259" s="5">
        <v>90</v>
      </c>
      <c r="D259" s="5">
        <v>2.1</v>
      </c>
      <c r="E259" s="5">
        <v>3.6</v>
      </c>
      <c r="F259" s="5">
        <v>2.2000000000000002</v>
      </c>
      <c r="G259" s="5">
        <v>2.9</v>
      </c>
      <c r="H259" s="5">
        <v>1029.5999999999999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232</v>
      </c>
      <c r="O259">
        <v>1088</v>
      </c>
      <c r="P259">
        <v>3.9</v>
      </c>
      <c r="Q259">
        <v>4.0999999999999996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2"/>
      <c r="AD259" s="54">
        <v>0.17361111111111099</v>
      </c>
      <c r="AK259" s="306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3.6</v>
      </c>
      <c r="C260" s="5">
        <v>90</v>
      </c>
      <c r="D260" s="5">
        <v>2.1</v>
      </c>
      <c r="E260" s="5">
        <v>3.6</v>
      </c>
      <c r="F260" s="5">
        <v>1.8</v>
      </c>
      <c r="G260" s="5">
        <v>3.6</v>
      </c>
      <c r="H260" s="5">
        <v>1029.5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232</v>
      </c>
      <c r="O260">
        <v>1088</v>
      </c>
      <c r="P260">
        <v>3.9</v>
      </c>
      <c r="Q260">
        <v>4.0999999999999996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2"/>
      <c r="AD260" s="54">
        <v>0.17430555555555599</v>
      </c>
      <c r="AK260" s="306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3.7</v>
      </c>
      <c r="C261" s="5">
        <v>90</v>
      </c>
      <c r="D261" s="5">
        <v>2.2000000000000002</v>
      </c>
      <c r="E261" s="5">
        <v>3.7</v>
      </c>
      <c r="F261" s="5">
        <v>0</v>
      </c>
      <c r="G261" s="5">
        <v>2.2000000000000002</v>
      </c>
      <c r="H261" s="5">
        <v>1029.4000000000001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232</v>
      </c>
      <c r="O261">
        <v>1088</v>
      </c>
      <c r="P261">
        <v>3.9</v>
      </c>
      <c r="Q261">
        <v>4.0999999999999996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2"/>
      <c r="AD261" s="54">
        <v>0.17499999999999999</v>
      </c>
      <c r="AK261" s="306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3.7</v>
      </c>
      <c r="C262" s="5">
        <v>90</v>
      </c>
      <c r="D262" s="5">
        <v>2.2000000000000002</v>
      </c>
      <c r="E262" s="5">
        <v>3.7</v>
      </c>
      <c r="F262" s="5">
        <v>0</v>
      </c>
      <c r="G262" s="5">
        <v>2.2000000000000002</v>
      </c>
      <c r="H262" s="5">
        <v>1029.4000000000001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232</v>
      </c>
      <c r="O262">
        <v>1088</v>
      </c>
      <c r="P262">
        <v>3.9</v>
      </c>
      <c r="Q262">
        <v>4.0999999999999996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2"/>
      <c r="AD262" s="54">
        <v>0.17569444444444399</v>
      </c>
      <c r="AK262" s="306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3.7</v>
      </c>
      <c r="C263" s="5">
        <v>90</v>
      </c>
      <c r="D263" s="5">
        <v>2.2000000000000002</v>
      </c>
      <c r="E263" s="5">
        <v>3.7</v>
      </c>
      <c r="F263" s="5">
        <v>0</v>
      </c>
      <c r="G263" s="5">
        <v>2.9</v>
      </c>
      <c r="H263" s="5">
        <v>1029.2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232</v>
      </c>
      <c r="O263">
        <v>1088</v>
      </c>
      <c r="P263">
        <v>4</v>
      </c>
      <c r="Q263">
        <v>4.0999999999999996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2"/>
      <c r="AD263" s="54">
        <v>0.17638888888888901</v>
      </c>
      <c r="AK263" s="306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3.7</v>
      </c>
      <c r="C264" s="5">
        <v>90</v>
      </c>
      <c r="D264" s="5">
        <v>2.2000000000000002</v>
      </c>
      <c r="E264" s="5">
        <v>3.7</v>
      </c>
      <c r="F264" s="5">
        <v>2.9</v>
      </c>
      <c r="G264" s="5">
        <v>4</v>
      </c>
      <c r="H264" s="5">
        <v>1029.4000000000001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232</v>
      </c>
      <c r="O264">
        <v>1088</v>
      </c>
      <c r="P264">
        <v>4</v>
      </c>
      <c r="Q264">
        <v>4.0999999999999996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2"/>
      <c r="AD264" s="54">
        <v>0.17708333333333301</v>
      </c>
      <c r="AK264" s="306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3.7</v>
      </c>
      <c r="C265" s="5">
        <v>90</v>
      </c>
      <c r="D265" s="5">
        <v>2.2000000000000002</v>
      </c>
      <c r="E265" s="5">
        <v>3.7</v>
      </c>
      <c r="F265" s="5">
        <v>1.8</v>
      </c>
      <c r="G265" s="5">
        <v>4</v>
      </c>
      <c r="H265" s="5">
        <v>1029.4000000000001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232</v>
      </c>
      <c r="O265">
        <v>1088</v>
      </c>
      <c r="P265">
        <v>4</v>
      </c>
      <c r="Q265">
        <v>4.0999999999999996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2"/>
      <c r="AD265" s="54">
        <v>0.17777777777777801</v>
      </c>
      <c r="AK265" s="306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3.7</v>
      </c>
      <c r="C266" s="5">
        <v>90</v>
      </c>
      <c r="D266" s="5">
        <v>2.2000000000000002</v>
      </c>
      <c r="E266" s="5">
        <v>3.7</v>
      </c>
      <c r="F266" s="5">
        <v>4</v>
      </c>
      <c r="G266" s="5">
        <v>4</v>
      </c>
      <c r="H266" s="5">
        <v>1029.3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232</v>
      </c>
      <c r="O266">
        <v>1088</v>
      </c>
      <c r="P266">
        <v>4</v>
      </c>
      <c r="Q266">
        <v>4.0999999999999996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2"/>
      <c r="AD266" s="54">
        <v>0.178472222222222</v>
      </c>
      <c r="AK266" s="306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3.7</v>
      </c>
      <c r="C267" s="5">
        <v>90</v>
      </c>
      <c r="D267" s="5">
        <v>2.2000000000000002</v>
      </c>
      <c r="E267" s="5">
        <v>3.7</v>
      </c>
      <c r="F267" s="5">
        <v>3.6</v>
      </c>
      <c r="G267" s="5">
        <v>3.6</v>
      </c>
      <c r="H267" s="5">
        <v>1029.3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232</v>
      </c>
      <c r="O267">
        <v>1088</v>
      </c>
      <c r="P267">
        <v>3.9</v>
      </c>
      <c r="Q267">
        <v>4.0999999999999996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2"/>
      <c r="AD267" s="54">
        <v>0.179166666666667</v>
      </c>
      <c r="AK267" s="306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3.7</v>
      </c>
      <c r="C268" s="5">
        <v>90</v>
      </c>
      <c r="D268" s="5">
        <v>2.2000000000000002</v>
      </c>
      <c r="E268" s="5">
        <v>3.7</v>
      </c>
      <c r="F268" s="5">
        <v>2.2000000000000002</v>
      </c>
      <c r="G268" s="5">
        <v>3.2</v>
      </c>
      <c r="H268" s="5">
        <v>1029.0999999999999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232</v>
      </c>
      <c r="O268">
        <v>1088</v>
      </c>
      <c r="P268">
        <v>4</v>
      </c>
      <c r="Q268">
        <v>4.0999999999999996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2"/>
      <c r="AD268" s="54">
        <v>0.179861111111111</v>
      </c>
      <c r="AK268" s="306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3.7</v>
      </c>
      <c r="C269" s="5">
        <v>90</v>
      </c>
      <c r="D269" s="5">
        <v>2.2000000000000002</v>
      </c>
      <c r="E269" s="5">
        <v>3.7</v>
      </c>
      <c r="F269" s="5">
        <v>0</v>
      </c>
      <c r="G269" s="5">
        <v>0</v>
      </c>
      <c r="H269" s="5">
        <v>1029.4000000000001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232</v>
      </c>
      <c r="O269">
        <v>1088</v>
      </c>
      <c r="P269">
        <v>4</v>
      </c>
      <c r="Q269">
        <v>4.0999999999999996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2"/>
      <c r="AD269" s="54">
        <v>0.180555555555556</v>
      </c>
      <c r="AK269" s="306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3.7</v>
      </c>
      <c r="C270" s="5">
        <v>90</v>
      </c>
      <c r="D270" s="5">
        <v>2.2000000000000002</v>
      </c>
      <c r="E270" s="5">
        <v>3.7</v>
      </c>
      <c r="F270" s="5">
        <v>0</v>
      </c>
      <c r="G270" s="5">
        <v>0</v>
      </c>
      <c r="H270" s="5">
        <v>1029.5999999999999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232</v>
      </c>
      <c r="O270">
        <v>1088</v>
      </c>
      <c r="P270">
        <v>4</v>
      </c>
      <c r="Q270">
        <v>4.2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2"/>
      <c r="AD270" s="54">
        <v>0.18124999999999999</v>
      </c>
      <c r="AK270" s="306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3.7</v>
      </c>
      <c r="C271" s="5">
        <v>90</v>
      </c>
      <c r="D271" s="5">
        <v>2.2000000000000002</v>
      </c>
      <c r="E271" s="5">
        <v>3.7</v>
      </c>
      <c r="F271" s="5">
        <v>2.2000000000000002</v>
      </c>
      <c r="G271" s="5">
        <v>3.2</v>
      </c>
      <c r="H271" s="5">
        <v>1029.4000000000001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232</v>
      </c>
      <c r="O271">
        <v>1088</v>
      </c>
      <c r="P271">
        <v>4</v>
      </c>
      <c r="Q271">
        <v>4.2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2"/>
      <c r="AD271" s="54">
        <v>0.18194444444444399</v>
      </c>
      <c r="AK271" s="306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3.7</v>
      </c>
      <c r="C272" s="5">
        <v>90</v>
      </c>
      <c r="D272" s="5">
        <v>2.2000000000000002</v>
      </c>
      <c r="E272" s="5">
        <v>3.7</v>
      </c>
      <c r="F272" s="5">
        <v>3.2</v>
      </c>
      <c r="G272" s="5">
        <v>3.6</v>
      </c>
      <c r="H272" s="5">
        <v>1029.4000000000001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232</v>
      </c>
      <c r="O272">
        <v>1088</v>
      </c>
      <c r="P272">
        <v>4</v>
      </c>
      <c r="Q272">
        <v>4.0999999999999996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2"/>
      <c r="AD272" s="54">
        <v>0.18263888888888899</v>
      </c>
      <c r="AK272" s="306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3.7</v>
      </c>
      <c r="C273" s="5">
        <v>90</v>
      </c>
      <c r="D273" s="5">
        <v>2.2000000000000002</v>
      </c>
      <c r="E273" s="5">
        <v>3.7</v>
      </c>
      <c r="F273" s="5">
        <v>4.3</v>
      </c>
      <c r="G273" s="5">
        <v>4.3</v>
      </c>
      <c r="H273" s="5">
        <v>1029.2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232</v>
      </c>
      <c r="O273">
        <v>1088</v>
      </c>
      <c r="P273">
        <v>4</v>
      </c>
      <c r="Q273">
        <v>4.2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2"/>
      <c r="AD273" s="54">
        <v>0.18333333333333299</v>
      </c>
      <c r="AK273" s="306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3.7</v>
      </c>
      <c r="C274" s="5">
        <v>90</v>
      </c>
      <c r="D274" s="5">
        <v>2.2000000000000002</v>
      </c>
      <c r="E274" s="5">
        <v>3.7</v>
      </c>
      <c r="F274" s="5">
        <v>0</v>
      </c>
      <c r="G274" s="5">
        <v>1.8</v>
      </c>
      <c r="H274" s="5">
        <v>1029.4000000000001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232</v>
      </c>
      <c r="O274">
        <v>1088</v>
      </c>
      <c r="P274">
        <v>4</v>
      </c>
      <c r="Q274">
        <v>4.2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2"/>
      <c r="AD274" s="54">
        <v>0.18402777777777801</v>
      </c>
      <c r="AK274" s="306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3.7</v>
      </c>
      <c r="C275" s="5">
        <v>90</v>
      </c>
      <c r="D275" s="5">
        <v>2.2000000000000002</v>
      </c>
      <c r="E275" s="5">
        <v>3.7</v>
      </c>
      <c r="F275" s="5">
        <v>0</v>
      </c>
      <c r="G275" s="5">
        <v>2.9</v>
      </c>
      <c r="H275" s="5">
        <v>1029.4000000000001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232</v>
      </c>
      <c r="O275">
        <v>1088</v>
      </c>
      <c r="P275">
        <v>4</v>
      </c>
      <c r="Q275">
        <v>4.2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2"/>
      <c r="AD275" s="54">
        <v>0.18472222222222201</v>
      </c>
      <c r="AK275" s="306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3.7</v>
      </c>
      <c r="C276" s="5">
        <v>90</v>
      </c>
      <c r="D276" s="5">
        <v>2.2000000000000002</v>
      </c>
      <c r="E276" s="5">
        <v>3.7</v>
      </c>
      <c r="F276" s="5">
        <v>2.2000000000000002</v>
      </c>
      <c r="G276" s="5">
        <v>4.7</v>
      </c>
      <c r="H276" s="5">
        <v>1029.3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232</v>
      </c>
      <c r="O276">
        <v>1088</v>
      </c>
      <c r="P276">
        <v>4</v>
      </c>
      <c r="Q276">
        <v>4.2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2"/>
      <c r="AD276" s="54">
        <v>0.18541666666666701</v>
      </c>
      <c r="AK276" s="306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3.7</v>
      </c>
      <c r="C277" s="5">
        <v>90</v>
      </c>
      <c r="D277" s="5">
        <v>2.2000000000000002</v>
      </c>
      <c r="E277" s="5">
        <v>3.7</v>
      </c>
      <c r="F277" s="5">
        <v>3.2</v>
      </c>
      <c r="G277" s="5">
        <v>3.2</v>
      </c>
      <c r="H277" s="5">
        <v>1029.3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232</v>
      </c>
      <c r="O277">
        <v>1088</v>
      </c>
      <c r="P277">
        <v>4</v>
      </c>
      <c r="Q277">
        <v>4.2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2"/>
      <c r="AD277" s="54">
        <v>0.18611111111111101</v>
      </c>
      <c r="AK277" s="306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3.7</v>
      </c>
      <c r="C278" s="5">
        <v>90</v>
      </c>
      <c r="D278" s="5">
        <v>2.2000000000000002</v>
      </c>
      <c r="E278" s="5">
        <v>3.7</v>
      </c>
      <c r="F278" s="5">
        <v>4.3</v>
      </c>
      <c r="G278" s="5">
        <v>5.4</v>
      </c>
      <c r="H278" s="5">
        <v>1029.5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232</v>
      </c>
      <c r="O278">
        <v>1088</v>
      </c>
      <c r="P278">
        <v>4</v>
      </c>
      <c r="Q278">
        <v>4.2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2"/>
      <c r="AD278" s="54">
        <v>0.186805555555556</v>
      </c>
      <c r="AK278" s="306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3.7</v>
      </c>
      <c r="C279" s="5">
        <v>90</v>
      </c>
      <c r="D279" s="5">
        <v>2.2000000000000002</v>
      </c>
      <c r="E279" s="5">
        <v>3.7</v>
      </c>
      <c r="F279" s="5">
        <v>2.5</v>
      </c>
      <c r="G279" s="5">
        <v>3.2</v>
      </c>
      <c r="H279" s="5">
        <v>1029.5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232</v>
      </c>
      <c r="O279">
        <v>1088</v>
      </c>
      <c r="P279">
        <v>4</v>
      </c>
      <c r="Q279">
        <v>4.2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2"/>
      <c r="AD279" s="54">
        <v>0.1875</v>
      </c>
      <c r="AK279" s="306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3.7</v>
      </c>
      <c r="C280" s="5">
        <v>90</v>
      </c>
      <c r="D280" s="5">
        <v>2.2000000000000002</v>
      </c>
      <c r="E280" s="5">
        <v>3.7</v>
      </c>
      <c r="F280" s="5">
        <v>2.5</v>
      </c>
      <c r="G280" s="5">
        <v>3.6</v>
      </c>
      <c r="H280" s="5">
        <v>1029.4000000000001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232</v>
      </c>
      <c r="O280">
        <v>1088</v>
      </c>
      <c r="P280">
        <v>4</v>
      </c>
      <c r="Q280">
        <v>4.2</v>
      </c>
      <c r="R280" s="54">
        <v>0.188194444444444</v>
      </c>
      <c r="T280" s="91"/>
      <c r="U280" s="94"/>
      <c r="V280" s="90" t="str">
        <f t="shared" si="6"/>
        <v/>
      </c>
      <c r="W280" s="94"/>
      <c r="X280" s="420"/>
      <c r="Z280" s="5"/>
      <c r="AA280"/>
      <c r="AC280" s="372"/>
      <c r="AD280" s="54">
        <v>0.188194444444444</v>
      </c>
      <c r="AK280" s="306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3.7</v>
      </c>
      <c r="C281" s="5">
        <v>90</v>
      </c>
      <c r="D281" s="5">
        <v>2.2000000000000002</v>
      </c>
      <c r="E281" s="5">
        <v>3.7</v>
      </c>
      <c r="F281" s="5">
        <v>2.5</v>
      </c>
      <c r="G281" s="5">
        <v>2.5</v>
      </c>
      <c r="H281" s="5">
        <v>1029.3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232</v>
      </c>
      <c r="O281">
        <v>1088</v>
      </c>
      <c r="P281">
        <v>4</v>
      </c>
      <c r="Q281">
        <v>4.2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1"/>
      <c r="Z281" s="5"/>
      <c r="AA281"/>
      <c r="AC281" s="372"/>
      <c r="AD281" s="54">
        <v>0.18888888888888899</v>
      </c>
      <c r="AK281" s="306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3.7</v>
      </c>
      <c r="C282" s="5">
        <v>90</v>
      </c>
      <c r="D282" s="5">
        <v>2.2000000000000002</v>
      </c>
      <c r="E282" s="5">
        <v>3.7</v>
      </c>
      <c r="F282" s="5">
        <v>4.3</v>
      </c>
      <c r="G282" s="5">
        <v>4.3</v>
      </c>
      <c r="H282" s="5">
        <v>1029.3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232</v>
      </c>
      <c r="O282">
        <v>1088</v>
      </c>
      <c r="P282">
        <v>4</v>
      </c>
      <c r="Q282">
        <v>4.0999999999999996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2"/>
      <c r="AD282" s="54">
        <v>0.18958333333333299</v>
      </c>
      <c r="AK282" s="306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3.8</v>
      </c>
      <c r="C283" s="5">
        <v>90</v>
      </c>
      <c r="D283" s="5">
        <v>2.2999999999999998</v>
      </c>
      <c r="E283" s="5">
        <v>3.8</v>
      </c>
      <c r="F283" s="5">
        <v>2.5</v>
      </c>
      <c r="G283" s="5">
        <v>2.9</v>
      </c>
      <c r="H283" s="5">
        <v>1029.4000000000001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232</v>
      </c>
      <c r="O283">
        <v>1088</v>
      </c>
      <c r="P283">
        <v>4</v>
      </c>
      <c r="Q283">
        <v>4.2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2"/>
      <c r="AD283" s="54">
        <v>0.19027777777777799</v>
      </c>
      <c r="AK283" s="306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3.8</v>
      </c>
      <c r="C284" s="5">
        <v>90</v>
      </c>
      <c r="D284" s="5">
        <v>2.2999999999999998</v>
      </c>
      <c r="E284" s="5">
        <v>3.8</v>
      </c>
      <c r="F284" s="5">
        <v>2.5</v>
      </c>
      <c r="G284" s="5">
        <v>2.5</v>
      </c>
      <c r="H284" s="5">
        <v>1029.2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232</v>
      </c>
      <c r="O284">
        <v>1088</v>
      </c>
      <c r="P284">
        <v>4</v>
      </c>
      <c r="Q284">
        <v>4.2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2"/>
      <c r="AD284" s="54">
        <v>0.19097222222222199</v>
      </c>
      <c r="AK284" s="306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3.8</v>
      </c>
      <c r="C285" s="5">
        <v>90</v>
      </c>
      <c r="D285" s="5">
        <v>2.2999999999999998</v>
      </c>
      <c r="E285" s="5">
        <v>3.8</v>
      </c>
      <c r="F285" s="5">
        <v>1.8</v>
      </c>
      <c r="G285" s="5">
        <v>3.6</v>
      </c>
      <c r="H285" s="5">
        <v>1029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232</v>
      </c>
      <c r="O285">
        <v>1088</v>
      </c>
      <c r="P285">
        <v>4</v>
      </c>
      <c r="Q285">
        <v>4.2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2"/>
      <c r="AD285" s="54">
        <v>0.19166666666666701</v>
      </c>
      <c r="AK285" s="306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3.8</v>
      </c>
      <c r="C286" s="5">
        <v>90</v>
      </c>
      <c r="D286" s="5">
        <v>2.2999999999999998</v>
      </c>
      <c r="E286" s="5">
        <v>3.8</v>
      </c>
      <c r="F286" s="5">
        <v>1.8</v>
      </c>
      <c r="G286" s="5">
        <v>2.2000000000000002</v>
      </c>
      <c r="H286" s="5">
        <v>1029.2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232</v>
      </c>
      <c r="O286">
        <v>1088</v>
      </c>
      <c r="P286">
        <v>4</v>
      </c>
      <c r="Q286">
        <v>4.2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2"/>
      <c r="AD286" s="54">
        <v>0.19236111111111101</v>
      </c>
      <c r="AK286" s="306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3.8</v>
      </c>
      <c r="C287" s="5">
        <v>90</v>
      </c>
      <c r="D287" s="5">
        <v>2.2999999999999998</v>
      </c>
      <c r="E287" s="5">
        <v>3.8</v>
      </c>
      <c r="F287" s="5">
        <v>3.6</v>
      </c>
      <c r="G287" s="5">
        <v>4.3</v>
      </c>
      <c r="H287" s="5">
        <v>1029.2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232</v>
      </c>
      <c r="O287">
        <v>1088</v>
      </c>
      <c r="P287">
        <v>4</v>
      </c>
      <c r="Q287">
        <v>4.2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2"/>
      <c r="AD287" s="54">
        <v>0.19305555555555601</v>
      </c>
      <c r="AK287" s="306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3.8</v>
      </c>
      <c r="C288" s="5">
        <v>90</v>
      </c>
      <c r="D288" s="5">
        <v>2.2999999999999998</v>
      </c>
      <c r="E288" s="5">
        <v>3.8</v>
      </c>
      <c r="F288" s="5">
        <v>3.2</v>
      </c>
      <c r="G288" s="5">
        <v>3.6</v>
      </c>
      <c r="H288" s="5">
        <v>1029.2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232</v>
      </c>
      <c r="O288">
        <v>1088</v>
      </c>
      <c r="P288">
        <v>4</v>
      </c>
      <c r="Q288">
        <v>4.2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2"/>
      <c r="AD288" s="54">
        <v>0.19375000000000001</v>
      </c>
      <c r="AK288" s="306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3.8</v>
      </c>
      <c r="C289" s="5">
        <v>90</v>
      </c>
      <c r="D289" s="5">
        <v>2.2999999999999998</v>
      </c>
      <c r="E289" s="5">
        <v>3.8</v>
      </c>
      <c r="F289" s="5">
        <v>2.5</v>
      </c>
      <c r="G289" s="5">
        <v>3.2</v>
      </c>
      <c r="H289" s="5">
        <v>1029.3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232</v>
      </c>
      <c r="O289">
        <v>1088</v>
      </c>
      <c r="P289">
        <v>4</v>
      </c>
      <c r="Q289">
        <v>4.2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2"/>
      <c r="AD289" s="54">
        <v>0.194444444444444</v>
      </c>
      <c r="AK289" s="306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3.8</v>
      </c>
      <c r="C290" s="5">
        <v>90</v>
      </c>
      <c r="D290" s="5">
        <v>2.2999999999999998</v>
      </c>
      <c r="E290" s="5">
        <v>3.8</v>
      </c>
      <c r="F290" s="5">
        <v>4.3</v>
      </c>
      <c r="G290" s="5">
        <v>4.7</v>
      </c>
      <c r="H290" s="5">
        <v>1029.2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232</v>
      </c>
      <c r="O290">
        <v>1088</v>
      </c>
      <c r="P290">
        <v>4.0999999999999996</v>
      </c>
      <c r="Q290">
        <v>4.2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2"/>
      <c r="AD290" s="54">
        <v>0.195138888888889</v>
      </c>
      <c r="AK290" s="306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3.8</v>
      </c>
      <c r="C291" s="5">
        <v>90</v>
      </c>
      <c r="D291" s="5">
        <v>2.2999999999999998</v>
      </c>
      <c r="E291" s="5">
        <v>3.8</v>
      </c>
      <c r="F291" s="5">
        <v>0</v>
      </c>
      <c r="G291" s="5">
        <v>2.9</v>
      </c>
      <c r="H291" s="5">
        <v>1029.2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232</v>
      </c>
      <c r="O291">
        <v>1088</v>
      </c>
      <c r="P291">
        <v>4.0999999999999996</v>
      </c>
      <c r="Q291">
        <v>4.2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2"/>
      <c r="AD291" s="54">
        <v>0.195833333333333</v>
      </c>
      <c r="AK291" s="306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3.8</v>
      </c>
      <c r="C292" s="5">
        <v>90</v>
      </c>
      <c r="D292" s="5">
        <v>2.2999999999999998</v>
      </c>
      <c r="E292" s="5">
        <v>3.8</v>
      </c>
      <c r="F292" s="5">
        <v>2.2000000000000002</v>
      </c>
      <c r="G292" s="5">
        <v>3.6</v>
      </c>
      <c r="H292" s="5">
        <v>1029.2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232</v>
      </c>
      <c r="O292">
        <v>1088</v>
      </c>
      <c r="P292">
        <v>4.0999999999999996</v>
      </c>
      <c r="Q292">
        <v>4.2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2"/>
      <c r="AD292" s="54">
        <v>0.196527777777778</v>
      </c>
      <c r="AK292" s="306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3.8</v>
      </c>
      <c r="C293" s="5">
        <v>90</v>
      </c>
      <c r="D293" s="5">
        <v>2.2999999999999998</v>
      </c>
      <c r="E293" s="5">
        <v>3.8</v>
      </c>
      <c r="F293" s="5">
        <v>3.2</v>
      </c>
      <c r="G293" s="5">
        <v>4</v>
      </c>
      <c r="H293" s="5">
        <v>1029.4000000000001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232</v>
      </c>
      <c r="O293">
        <v>1088</v>
      </c>
      <c r="P293">
        <v>4.0999999999999996</v>
      </c>
      <c r="Q293">
        <v>4.2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2"/>
      <c r="AD293" s="54">
        <v>0.19722222222222199</v>
      </c>
      <c r="AK293" s="306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3.8</v>
      </c>
      <c r="C294" s="5">
        <v>90</v>
      </c>
      <c r="D294" s="5">
        <v>2.2999999999999998</v>
      </c>
      <c r="E294" s="5">
        <v>3.8</v>
      </c>
      <c r="F294" s="5">
        <v>4.3</v>
      </c>
      <c r="G294" s="5">
        <v>5</v>
      </c>
      <c r="H294" s="5">
        <v>1029.2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232</v>
      </c>
      <c r="O294">
        <v>1088</v>
      </c>
      <c r="P294">
        <v>4.0999999999999996</v>
      </c>
      <c r="Q294">
        <v>4.2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2"/>
      <c r="AD294" s="54">
        <v>0.19791666666666699</v>
      </c>
      <c r="AK294" s="306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3.8</v>
      </c>
      <c r="C295" s="5">
        <v>90</v>
      </c>
      <c r="D295" s="5">
        <v>2.2999999999999998</v>
      </c>
      <c r="E295" s="5">
        <v>3.8</v>
      </c>
      <c r="F295" s="5">
        <v>2.5</v>
      </c>
      <c r="G295" s="5">
        <v>3.6</v>
      </c>
      <c r="H295" s="5">
        <v>1029.0999999999999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232</v>
      </c>
      <c r="O295">
        <v>1088</v>
      </c>
      <c r="P295">
        <v>4.0999999999999996</v>
      </c>
      <c r="Q295">
        <v>4.2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2"/>
      <c r="AD295" s="54">
        <v>0.19861111111111099</v>
      </c>
      <c r="AK295" s="306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3.8</v>
      </c>
      <c r="C296" s="5">
        <v>90</v>
      </c>
      <c r="D296" s="5">
        <v>2.2999999999999998</v>
      </c>
      <c r="E296" s="5">
        <v>3.8</v>
      </c>
      <c r="F296" s="5">
        <v>4.7</v>
      </c>
      <c r="G296" s="5">
        <v>5</v>
      </c>
      <c r="H296" s="5">
        <v>1029.2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232</v>
      </c>
      <c r="O296">
        <v>1088</v>
      </c>
      <c r="P296">
        <v>4.0999999999999996</v>
      </c>
      <c r="Q296">
        <v>4.2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2"/>
      <c r="AD296" s="54">
        <v>0.19930555555555601</v>
      </c>
      <c r="AK296" s="306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3.8</v>
      </c>
      <c r="C297" s="5">
        <v>90</v>
      </c>
      <c r="D297" s="5">
        <v>2.2999999999999998</v>
      </c>
      <c r="E297" s="5">
        <v>3.8</v>
      </c>
      <c r="F297" s="5">
        <v>3.2</v>
      </c>
      <c r="G297" s="5">
        <v>4</v>
      </c>
      <c r="H297" s="5">
        <v>1029.2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232</v>
      </c>
      <c r="O297">
        <v>1088</v>
      </c>
      <c r="P297">
        <v>4.0999999999999996</v>
      </c>
      <c r="Q297">
        <v>4.2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2"/>
      <c r="AD297" s="54">
        <v>0.2</v>
      </c>
      <c r="AK297" s="306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3.8</v>
      </c>
      <c r="C298" s="5">
        <v>90</v>
      </c>
      <c r="D298" s="5">
        <v>2.2999999999999998</v>
      </c>
      <c r="E298" s="5">
        <v>3.8</v>
      </c>
      <c r="F298" s="5">
        <v>2.5</v>
      </c>
      <c r="G298" s="5">
        <v>4.7</v>
      </c>
      <c r="H298" s="5">
        <v>1029.2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232</v>
      </c>
      <c r="O298">
        <v>1088</v>
      </c>
      <c r="P298">
        <v>4.0999999999999996</v>
      </c>
      <c r="Q298">
        <v>4.2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2"/>
      <c r="AD298" s="54">
        <v>0.20069444444444401</v>
      </c>
      <c r="AK298" s="306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3.8</v>
      </c>
      <c r="C299" s="5">
        <v>90</v>
      </c>
      <c r="D299" s="5">
        <v>2.2999999999999998</v>
      </c>
      <c r="E299" s="5">
        <v>3.8</v>
      </c>
      <c r="F299" s="5">
        <v>2.5</v>
      </c>
      <c r="G299" s="5">
        <v>4.7</v>
      </c>
      <c r="H299" s="5">
        <v>1029.3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232</v>
      </c>
      <c r="O299">
        <v>1088</v>
      </c>
      <c r="P299">
        <v>4.0999999999999996</v>
      </c>
      <c r="Q299">
        <v>4.2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2"/>
      <c r="AD299" s="54">
        <v>0.20138888888888901</v>
      </c>
      <c r="AK299" s="306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3.8</v>
      </c>
      <c r="C300" s="5">
        <v>90</v>
      </c>
      <c r="D300" s="5">
        <v>2.2999999999999998</v>
      </c>
      <c r="E300" s="5">
        <v>2.6</v>
      </c>
      <c r="F300" s="5">
        <v>5.4</v>
      </c>
      <c r="G300" s="5">
        <v>5.8</v>
      </c>
      <c r="H300" s="5">
        <v>1029.0999999999999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232</v>
      </c>
      <c r="O300">
        <v>1088</v>
      </c>
      <c r="P300">
        <v>4.0999999999999996</v>
      </c>
      <c r="Q300">
        <v>4.2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2"/>
      <c r="AD300" s="54">
        <v>0.202083333333333</v>
      </c>
      <c r="AK300" s="306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3.8</v>
      </c>
      <c r="C301" s="5">
        <v>90</v>
      </c>
      <c r="D301" s="5">
        <v>2.2999999999999998</v>
      </c>
      <c r="E301" s="5">
        <v>3.8</v>
      </c>
      <c r="F301" s="5">
        <v>3.2</v>
      </c>
      <c r="G301" s="5">
        <v>5</v>
      </c>
      <c r="H301" s="5">
        <v>1029.2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232</v>
      </c>
      <c r="O301">
        <v>1088</v>
      </c>
      <c r="P301">
        <v>4.0999999999999996</v>
      </c>
      <c r="Q301">
        <v>4.2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2"/>
      <c r="AD301" s="54">
        <v>0.202777777777778</v>
      </c>
      <c r="AK301" s="306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3.8</v>
      </c>
      <c r="C302" s="5">
        <v>90</v>
      </c>
      <c r="D302" s="5">
        <v>2.2999999999999998</v>
      </c>
      <c r="E302" s="5">
        <v>2.6</v>
      </c>
      <c r="F302" s="5">
        <v>5.4</v>
      </c>
      <c r="G302" s="5">
        <v>5.8</v>
      </c>
      <c r="H302" s="5">
        <v>1029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232</v>
      </c>
      <c r="O302">
        <v>1088</v>
      </c>
      <c r="P302">
        <v>4.0999999999999996</v>
      </c>
      <c r="Q302">
        <v>4.2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2"/>
      <c r="AD302" s="54">
        <v>0.203472222222222</v>
      </c>
      <c r="AK302" s="306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3.8</v>
      </c>
      <c r="C303" s="5">
        <v>90</v>
      </c>
      <c r="D303" s="5">
        <v>2.2999999999999998</v>
      </c>
      <c r="E303" s="5">
        <v>3.8</v>
      </c>
      <c r="F303" s="5">
        <v>2.2000000000000002</v>
      </c>
      <c r="G303" s="5">
        <v>2.5</v>
      </c>
      <c r="H303" s="5">
        <v>1029.0999999999999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232</v>
      </c>
      <c r="O303">
        <v>1088</v>
      </c>
      <c r="P303">
        <v>4.0999999999999996</v>
      </c>
      <c r="Q303">
        <v>4.2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2"/>
      <c r="AD303" s="54">
        <v>0.204166666666667</v>
      </c>
      <c r="AK303" s="306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3.8</v>
      </c>
      <c r="C304" s="5">
        <v>90</v>
      </c>
      <c r="D304" s="5">
        <v>2.2999999999999998</v>
      </c>
      <c r="E304" s="5">
        <v>3.8</v>
      </c>
      <c r="F304" s="5">
        <v>0</v>
      </c>
      <c r="G304" s="5">
        <v>0</v>
      </c>
      <c r="H304" s="5">
        <v>1029.2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232</v>
      </c>
      <c r="O304">
        <v>1088</v>
      </c>
      <c r="P304">
        <v>4.0999999999999996</v>
      </c>
      <c r="Q304">
        <v>4.2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2"/>
      <c r="AD304" s="54">
        <v>0.20486111111111099</v>
      </c>
      <c r="AK304" s="306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3.8</v>
      </c>
      <c r="C305" s="5">
        <v>90</v>
      </c>
      <c r="D305" s="5">
        <v>2.2999999999999998</v>
      </c>
      <c r="E305" s="5">
        <v>3.8</v>
      </c>
      <c r="F305" s="5">
        <v>2.5</v>
      </c>
      <c r="G305" s="5">
        <v>2.5</v>
      </c>
      <c r="H305" s="5">
        <v>1029.0999999999999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232</v>
      </c>
      <c r="O305">
        <v>1088</v>
      </c>
      <c r="P305">
        <v>4.0999999999999996</v>
      </c>
      <c r="Q305">
        <v>4.2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2"/>
      <c r="AD305" s="54">
        <v>0.20555555555555599</v>
      </c>
      <c r="AK305" s="306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3.9</v>
      </c>
      <c r="C306" s="5">
        <v>90</v>
      </c>
      <c r="D306" s="5">
        <v>2.4</v>
      </c>
      <c r="E306" s="5">
        <v>3.9</v>
      </c>
      <c r="F306" s="5">
        <v>2.2000000000000002</v>
      </c>
      <c r="G306" s="5">
        <v>2.5</v>
      </c>
      <c r="H306" s="5">
        <v>1029.2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232</v>
      </c>
      <c r="O306">
        <v>1088</v>
      </c>
      <c r="P306">
        <v>4.0999999999999996</v>
      </c>
      <c r="Q306">
        <v>4.2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2"/>
      <c r="AD306" s="54">
        <v>0.20624999999999999</v>
      </c>
      <c r="AK306" s="306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3.9</v>
      </c>
      <c r="C307" s="5">
        <v>90</v>
      </c>
      <c r="D307" s="5">
        <v>2.4</v>
      </c>
      <c r="E307" s="5">
        <v>3.9</v>
      </c>
      <c r="F307" s="5">
        <v>0</v>
      </c>
      <c r="G307" s="5">
        <v>0</v>
      </c>
      <c r="H307" s="5">
        <v>1028.9000000000001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232</v>
      </c>
      <c r="O307">
        <v>1088</v>
      </c>
      <c r="P307">
        <v>4.0999999999999996</v>
      </c>
      <c r="Q307">
        <v>4.3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2"/>
      <c r="AD307" s="54">
        <v>0.20694444444444399</v>
      </c>
      <c r="AK307" s="306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3.9</v>
      </c>
      <c r="C308" s="5">
        <v>90</v>
      </c>
      <c r="D308" s="5">
        <v>2.4</v>
      </c>
      <c r="E308" s="5">
        <v>3.9</v>
      </c>
      <c r="F308" s="5">
        <v>2.5</v>
      </c>
      <c r="G308" s="5">
        <v>3.6</v>
      </c>
      <c r="H308" s="5">
        <v>1029.2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232</v>
      </c>
      <c r="O308">
        <v>1088</v>
      </c>
      <c r="P308">
        <v>4.2</v>
      </c>
      <c r="Q308">
        <v>4.2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2"/>
      <c r="AD308" s="54">
        <v>0.20763888888888901</v>
      </c>
      <c r="AK308" s="306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3.9</v>
      </c>
      <c r="C309" s="5">
        <v>91</v>
      </c>
      <c r="D309" s="5">
        <v>2.6</v>
      </c>
      <c r="E309" s="5">
        <v>3.9</v>
      </c>
      <c r="F309" s="5">
        <v>4</v>
      </c>
      <c r="G309" s="5">
        <v>4.7</v>
      </c>
      <c r="H309" s="5">
        <v>1029.2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232</v>
      </c>
      <c r="O309">
        <v>1088</v>
      </c>
      <c r="P309">
        <v>4.0999999999999996</v>
      </c>
      <c r="Q309">
        <v>4.3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2"/>
      <c r="AD309" s="54">
        <v>0.20833333333333301</v>
      </c>
      <c r="AK309" s="306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3.9</v>
      </c>
      <c r="C310" s="5">
        <v>90</v>
      </c>
      <c r="D310" s="5">
        <v>2.4</v>
      </c>
      <c r="E310" s="5">
        <v>3.9</v>
      </c>
      <c r="F310" s="5">
        <v>2.2000000000000002</v>
      </c>
      <c r="G310" s="5">
        <v>4</v>
      </c>
      <c r="H310" s="5">
        <v>1028.9000000000001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232</v>
      </c>
      <c r="O310">
        <v>1088</v>
      </c>
      <c r="P310">
        <v>4.0999999999999996</v>
      </c>
      <c r="Q310">
        <v>4.3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2"/>
      <c r="AD310" s="54">
        <v>0.20902777777777801</v>
      </c>
      <c r="AK310" s="306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3.9</v>
      </c>
      <c r="C311" s="5">
        <v>90</v>
      </c>
      <c r="D311" s="5">
        <v>2.4</v>
      </c>
      <c r="E311" s="5">
        <v>3.9</v>
      </c>
      <c r="F311" s="5">
        <v>3.6</v>
      </c>
      <c r="G311" s="5">
        <v>4</v>
      </c>
      <c r="H311" s="5">
        <v>1029.2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232</v>
      </c>
      <c r="O311">
        <v>1088</v>
      </c>
      <c r="P311">
        <v>4.2</v>
      </c>
      <c r="Q311">
        <v>4.3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2"/>
      <c r="AD311" s="54">
        <v>0.209722222222222</v>
      </c>
      <c r="AK311" s="306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3.9</v>
      </c>
      <c r="C312" s="5">
        <v>90</v>
      </c>
      <c r="D312" s="5">
        <v>2.4</v>
      </c>
      <c r="E312" s="5">
        <v>3.9</v>
      </c>
      <c r="F312" s="5">
        <v>3.6</v>
      </c>
      <c r="G312" s="5">
        <v>4</v>
      </c>
      <c r="H312" s="5">
        <v>1029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232</v>
      </c>
      <c r="O312">
        <v>1088</v>
      </c>
      <c r="P312">
        <v>4.2</v>
      </c>
      <c r="Q312">
        <v>4.3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2"/>
      <c r="AD312" s="54">
        <v>0.210416666666667</v>
      </c>
      <c r="AK312" s="306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3.9</v>
      </c>
      <c r="C313" s="5">
        <v>90</v>
      </c>
      <c r="D313" s="5">
        <v>2.4</v>
      </c>
      <c r="E313" s="5">
        <v>3.9</v>
      </c>
      <c r="F313" s="5">
        <v>3.6</v>
      </c>
      <c r="G313" s="5">
        <v>5.8</v>
      </c>
      <c r="H313" s="5">
        <v>1028.9000000000001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232</v>
      </c>
      <c r="O313">
        <v>1088</v>
      </c>
      <c r="P313">
        <v>4.2</v>
      </c>
      <c r="Q313">
        <v>4.3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2"/>
      <c r="AD313" s="54">
        <v>0.211111111111111</v>
      </c>
      <c r="AK313" s="306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3.9</v>
      </c>
      <c r="C314" s="5">
        <v>90</v>
      </c>
      <c r="D314" s="5">
        <v>2.4</v>
      </c>
      <c r="E314" s="5">
        <v>3.9</v>
      </c>
      <c r="F314" s="5">
        <v>0</v>
      </c>
      <c r="G314" s="5">
        <v>2.9</v>
      </c>
      <c r="H314" s="5">
        <v>1029.0999999999999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232</v>
      </c>
      <c r="O314">
        <v>1088</v>
      </c>
      <c r="P314">
        <v>4.2</v>
      </c>
      <c r="Q314">
        <v>4.3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2"/>
      <c r="AD314" s="54">
        <v>0.211805555555556</v>
      </c>
      <c r="AK314" s="306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3.9</v>
      </c>
      <c r="C315" s="5">
        <v>90</v>
      </c>
      <c r="D315" s="5">
        <v>2.4</v>
      </c>
      <c r="E315" s="5">
        <v>3.9</v>
      </c>
      <c r="F315" s="5">
        <v>1.8</v>
      </c>
      <c r="G315" s="5">
        <v>2.5</v>
      </c>
      <c r="H315" s="5">
        <v>1029.0999999999999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232</v>
      </c>
      <c r="O315">
        <v>1088</v>
      </c>
      <c r="P315">
        <v>4.2</v>
      </c>
      <c r="Q315">
        <v>4.3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2"/>
      <c r="AD315" s="54">
        <v>0.21249999999999999</v>
      </c>
      <c r="AK315" s="306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3.9</v>
      </c>
      <c r="C316" s="5">
        <v>90</v>
      </c>
      <c r="D316" s="5">
        <v>2.4</v>
      </c>
      <c r="E316" s="5">
        <v>3.9</v>
      </c>
      <c r="F316" s="5">
        <v>0</v>
      </c>
      <c r="G316" s="5">
        <v>1.8</v>
      </c>
      <c r="H316" s="5">
        <v>1029.0999999999999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232</v>
      </c>
      <c r="O316">
        <v>1088</v>
      </c>
      <c r="P316">
        <v>4.2</v>
      </c>
      <c r="Q316">
        <v>4.3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2"/>
      <c r="AD316" s="54">
        <v>0.21319444444444399</v>
      </c>
      <c r="AK316" s="306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3.9</v>
      </c>
      <c r="C317" s="5">
        <v>90</v>
      </c>
      <c r="D317" s="5">
        <v>2.4</v>
      </c>
      <c r="E317" s="5">
        <v>3.9</v>
      </c>
      <c r="F317" s="5">
        <v>2.9</v>
      </c>
      <c r="G317" s="5">
        <v>2.9</v>
      </c>
      <c r="H317" s="5">
        <v>1029.0999999999999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232</v>
      </c>
      <c r="O317">
        <v>1088</v>
      </c>
      <c r="P317">
        <v>4.2</v>
      </c>
      <c r="Q317">
        <v>4.3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2"/>
      <c r="AD317" s="54">
        <v>0.21388888888888899</v>
      </c>
      <c r="AK317" s="306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3.9</v>
      </c>
      <c r="C318" s="5">
        <v>90</v>
      </c>
      <c r="D318" s="5">
        <v>2.4</v>
      </c>
      <c r="E318" s="5">
        <v>3.9</v>
      </c>
      <c r="F318" s="5">
        <v>2.2000000000000002</v>
      </c>
      <c r="G318" s="5">
        <v>3.6</v>
      </c>
      <c r="H318" s="5">
        <v>1029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232</v>
      </c>
      <c r="O318">
        <v>1088</v>
      </c>
      <c r="P318">
        <v>4.2</v>
      </c>
      <c r="Q318">
        <v>4.3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2"/>
      <c r="AD318" s="54">
        <v>0.21458333333333299</v>
      </c>
      <c r="AK318" s="306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3.9</v>
      </c>
      <c r="C319" s="5">
        <v>90</v>
      </c>
      <c r="D319" s="5">
        <v>2.4</v>
      </c>
      <c r="E319" s="5">
        <v>3.9</v>
      </c>
      <c r="F319" s="5">
        <v>2.5</v>
      </c>
      <c r="G319" s="5">
        <v>2.9</v>
      </c>
      <c r="H319" s="5">
        <v>1029.0999999999999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232</v>
      </c>
      <c r="O319">
        <v>1088</v>
      </c>
      <c r="P319">
        <v>4.2</v>
      </c>
      <c r="Q319">
        <v>4.3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2"/>
      <c r="AD319" s="54">
        <v>0.21527777777777801</v>
      </c>
      <c r="AK319" s="306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3.9</v>
      </c>
      <c r="C320" s="5">
        <v>90</v>
      </c>
      <c r="D320" s="5">
        <v>2.4</v>
      </c>
      <c r="E320" s="5">
        <v>3.9</v>
      </c>
      <c r="F320" s="5">
        <v>4</v>
      </c>
      <c r="G320" s="5">
        <v>5.8</v>
      </c>
      <c r="H320" s="5">
        <v>1029.0999999999999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232</v>
      </c>
      <c r="O320">
        <v>1088</v>
      </c>
      <c r="P320">
        <v>4.2</v>
      </c>
      <c r="Q320">
        <v>4.3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2"/>
      <c r="AD320" s="54">
        <v>0.21597222222222201</v>
      </c>
      <c r="AK320" s="306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3.9</v>
      </c>
      <c r="C321" s="5">
        <v>90</v>
      </c>
      <c r="D321" s="5">
        <v>2.4</v>
      </c>
      <c r="E321" s="5">
        <v>2.7</v>
      </c>
      <c r="F321" s="5">
        <v>5.4</v>
      </c>
      <c r="G321" s="5">
        <v>5.4</v>
      </c>
      <c r="H321" s="5">
        <v>1029.0999999999999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232</v>
      </c>
      <c r="O321">
        <v>1088</v>
      </c>
      <c r="P321">
        <v>4.2</v>
      </c>
      <c r="Q321">
        <v>4.3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2"/>
      <c r="AD321" s="54">
        <v>0.21666666666666701</v>
      </c>
      <c r="AK321" s="306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3.9</v>
      </c>
      <c r="C322" s="5">
        <v>90</v>
      </c>
      <c r="D322" s="5">
        <v>2.4</v>
      </c>
      <c r="E322" s="5">
        <v>3.9</v>
      </c>
      <c r="F322" s="5">
        <v>3.6</v>
      </c>
      <c r="G322" s="5">
        <v>6.1</v>
      </c>
      <c r="H322" s="5">
        <v>1028.9000000000001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232</v>
      </c>
      <c r="O322">
        <v>1088</v>
      </c>
      <c r="P322">
        <v>4.2</v>
      </c>
      <c r="Q322">
        <v>4.3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2"/>
      <c r="AD322" s="54">
        <v>0.21736111111111101</v>
      </c>
      <c r="AK322" s="306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3.9</v>
      </c>
      <c r="C323" s="5">
        <v>90</v>
      </c>
      <c r="D323" s="5">
        <v>2.4</v>
      </c>
      <c r="E323" s="5">
        <v>3.9</v>
      </c>
      <c r="F323" s="5">
        <v>0</v>
      </c>
      <c r="G323" s="5">
        <v>2.9</v>
      </c>
      <c r="H323" s="5">
        <v>1029.0999999999999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232</v>
      </c>
      <c r="O323">
        <v>1088</v>
      </c>
      <c r="P323">
        <v>4.2</v>
      </c>
      <c r="Q323">
        <v>4.3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2"/>
      <c r="AD323" s="54">
        <v>0.218055555555556</v>
      </c>
      <c r="AK323" s="306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3.9</v>
      </c>
      <c r="C324" s="5">
        <v>90</v>
      </c>
      <c r="D324" s="5">
        <v>2.4</v>
      </c>
      <c r="E324" s="5">
        <v>3.9</v>
      </c>
      <c r="F324" s="5">
        <v>0</v>
      </c>
      <c r="G324" s="5">
        <v>1.8</v>
      </c>
      <c r="H324" s="5">
        <v>1029.0999999999999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232</v>
      </c>
      <c r="O324">
        <v>1088</v>
      </c>
      <c r="P324">
        <v>4.2</v>
      </c>
      <c r="Q324">
        <v>4.3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2"/>
      <c r="AD324" s="54">
        <v>0.21875</v>
      </c>
      <c r="AK324" s="306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3.9</v>
      </c>
      <c r="C325" s="5">
        <v>90</v>
      </c>
      <c r="D325" s="5">
        <v>2.4</v>
      </c>
      <c r="E325" s="5">
        <v>3.9</v>
      </c>
      <c r="F325" s="5">
        <v>0</v>
      </c>
      <c r="G325" s="5">
        <v>0</v>
      </c>
      <c r="H325" s="5">
        <v>1029.0999999999999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232</v>
      </c>
      <c r="O325">
        <v>1088</v>
      </c>
      <c r="P325">
        <v>4.2</v>
      </c>
      <c r="Q325">
        <v>4.3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2"/>
      <c r="AD325" s="54">
        <v>0.219444444444444</v>
      </c>
      <c r="AK325" s="306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4</v>
      </c>
      <c r="C326" s="5">
        <v>90</v>
      </c>
      <c r="D326" s="5">
        <v>2.5</v>
      </c>
      <c r="E326" s="5">
        <v>4</v>
      </c>
      <c r="F326" s="5">
        <v>1.8</v>
      </c>
      <c r="G326" s="5">
        <v>1.8</v>
      </c>
      <c r="H326" s="5">
        <v>1028.9000000000001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232</v>
      </c>
      <c r="O326">
        <v>1088</v>
      </c>
      <c r="P326">
        <v>4.2</v>
      </c>
      <c r="Q326">
        <v>4.3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2"/>
      <c r="AD326" s="54">
        <v>0.22013888888888899</v>
      </c>
      <c r="AK326" s="306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4</v>
      </c>
      <c r="C327" s="5">
        <v>90</v>
      </c>
      <c r="D327" s="5">
        <v>2.5</v>
      </c>
      <c r="E327" s="5">
        <v>4</v>
      </c>
      <c r="F327" s="5">
        <v>3.2</v>
      </c>
      <c r="G327" s="5">
        <v>3.6</v>
      </c>
      <c r="H327" s="5">
        <v>1029.0999999999999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232</v>
      </c>
      <c r="O327">
        <v>1088</v>
      </c>
      <c r="P327">
        <v>4.2</v>
      </c>
      <c r="Q327">
        <v>4.3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2"/>
      <c r="AD327" s="54">
        <v>0.22083333333333299</v>
      </c>
      <c r="AK327" s="306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4</v>
      </c>
      <c r="C328" s="5">
        <v>90</v>
      </c>
      <c r="D328" s="5">
        <v>2.5</v>
      </c>
      <c r="E328" s="5">
        <v>4</v>
      </c>
      <c r="F328" s="5">
        <v>0</v>
      </c>
      <c r="G328" s="5">
        <v>2.9</v>
      </c>
      <c r="H328" s="5">
        <v>1028.9000000000001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232</v>
      </c>
      <c r="O328">
        <v>1088</v>
      </c>
      <c r="P328">
        <v>4.2</v>
      </c>
      <c r="Q328">
        <v>4.3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2"/>
      <c r="AD328" s="54">
        <v>0.22152777777777799</v>
      </c>
      <c r="AK328" s="306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4</v>
      </c>
      <c r="C329" s="5">
        <v>91</v>
      </c>
      <c r="D329" s="5">
        <v>2.7</v>
      </c>
      <c r="E329" s="5">
        <v>4</v>
      </c>
      <c r="F329" s="5">
        <v>1.8</v>
      </c>
      <c r="G329" s="5">
        <v>2.2000000000000002</v>
      </c>
      <c r="H329" s="5">
        <v>1029.0999999999999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232</v>
      </c>
      <c r="O329">
        <v>1088</v>
      </c>
      <c r="P329">
        <v>4.2</v>
      </c>
      <c r="Q329">
        <v>4.4000000000000004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2"/>
      <c r="AD329" s="54">
        <v>0.22222222222222199</v>
      </c>
      <c r="AK329" s="306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4</v>
      </c>
      <c r="C330" s="5">
        <v>91</v>
      </c>
      <c r="D330" s="5">
        <v>2.7</v>
      </c>
      <c r="E330" s="5">
        <v>4</v>
      </c>
      <c r="F330" s="5">
        <v>2.2000000000000002</v>
      </c>
      <c r="G330" s="5">
        <v>2.5</v>
      </c>
      <c r="H330" s="5">
        <v>1028.9000000000001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232</v>
      </c>
      <c r="O330">
        <v>1088</v>
      </c>
      <c r="P330">
        <v>4.2</v>
      </c>
      <c r="Q330">
        <v>4.4000000000000004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2"/>
      <c r="AD330" s="54">
        <v>0.22291666666666701</v>
      </c>
      <c r="AK330" s="306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4</v>
      </c>
      <c r="C331" s="5">
        <v>91</v>
      </c>
      <c r="D331" s="5">
        <v>2.7</v>
      </c>
      <c r="E331" s="5">
        <v>4</v>
      </c>
      <c r="F331" s="5">
        <v>2.2000000000000002</v>
      </c>
      <c r="G331" s="5">
        <v>4</v>
      </c>
      <c r="H331" s="5">
        <v>1028.9000000000001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232</v>
      </c>
      <c r="O331">
        <v>1088</v>
      </c>
      <c r="P331">
        <v>4.2</v>
      </c>
      <c r="Q331">
        <v>4.4000000000000004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2"/>
      <c r="AD331" s="54">
        <v>0.22361111111111101</v>
      </c>
      <c r="AK331" s="306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4</v>
      </c>
      <c r="C332" s="5">
        <v>90</v>
      </c>
      <c r="D332" s="5">
        <v>2.5</v>
      </c>
      <c r="E332" s="5">
        <v>4</v>
      </c>
      <c r="F332" s="5">
        <v>1.8</v>
      </c>
      <c r="G332" s="5">
        <v>3.2</v>
      </c>
      <c r="H332" s="5">
        <v>1028.8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232</v>
      </c>
      <c r="O332">
        <v>1088</v>
      </c>
      <c r="P332">
        <v>4.2</v>
      </c>
      <c r="Q332">
        <v>4.4000000000000004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2"/>
      <c r="AD332" s="54">
        <v>0.22430555555555601</v>
      </c>
      <c r="AK332" s="306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4</v>
      </c>
      <c r="C333" s="5">
        <v>91</v>
      </c>
      <c r="D333" s="5">
        <v>2.7</v>
      </c>
      <c r="E333" s="5">
        <v>4</v>
      </c>
      <c r="F333" s="5">
        <v>3.6</v>
      </c>
      <c r="G333" s="5">
        <v>5.4</v>
      </c>
      <c r="H333" s="5">
        <v>1029.0999999999999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232</v>
      </c>
      <c r="O333">
        <v>1088</v>
      </c>
      <c r="P333">
        <v>4.3</v>
      </c>
      <c r="Q333">
        <v>4.4000000000000004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2"/>
      <c r="AD333" s="54">
        <v>0.22500000000000001</v>
      </c>
      <c r="AK333" s="306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4</v>
      </c>
      <c r="C334" s="5">
        <v>91</v>
      </c>
      <c r="D334" s="5">
        <v>2.7</v>
      </c>
      <c r="E334" s="5">
        <v>4</v>
      </c>
      <c r="F334" s="5">
        <v>2.5</v>
      </c>
      <c r="G334" s="5">
        <v>3.6</v>
      </c>
      <c r="H334" s="5">
        <v>1029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232</v>
      </c>
      <c r="O334">
        <v>1088</v>
      </c>
      <c r="P334">
        <v>4.3</v>
      </c>
      <c r="Q334">
        <v>4.4000000000000004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2"/>
      <c r="AD334" s="54">
        <v>0.225694444444444</v>
      </c>
      <c r="AK334" s="306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4</v>
      </c>
      <c r="C335" s="5">
        <v>91</v>
      </c>
      <c r="D335" s="5">
        <v>2.7</v>
      </c>
      <c r="E335" s="5">
        <v>4</v>
      </c>
      <c r="F335" s="5">
        <v>2.5</v>
      </c>
      <c r="G335" s="5">
        <v>4</v>
      </c>
      <c r="H335" s="5">
        <v>1029.0999999999999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232</v>
      </c>
      <c r="O335">
        <v>1088</v>
      </c>
      <c r="P335">
        <v>4.3</v>
      </c>
      <c r="Q335">
        <v>4.4000000000000004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2"/>
      <c r="AD335" s="54">
        <v>0.226388888888889</v>
      </c>
      <c r="AK335" s="306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4</v>
      </c>
      <c r="C336" s="5">
        <v>91</v>
      </c>
      <c r="D336" s="5">
        <v>2.7</v>
      </c>
      <c r="E336" s="5">
        <v>4</v>
      </c>
      <c r="F336" s="5">
        <v>0</v>
      </c>
      <c r="G336" s="5">
        <v>2.2000000000000002</v>
      </c>
      <c r="H336" s="5">
        <v>1029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232</v>
      </c>
      <c r="O336">
        <v>1088</v>
      </c>
      <c r="P336">
        <v>4.3</v>
      </c>
      <c r="Q336">
        <v>4.4000000000000004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2"/>
      <c r="AD336" s="54">
        <v>0.227083333333333</v>
      </c>
      <c r="AK336" s="306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4</v>
      </c>
      <c r="C337" s="5">
        <v>91</v>
      </c>
      <c r="D337" s="5">
        <v>2.7</v>
      </c>
      <c r="E337" s="5">
        <v>4</v>
      </c>
      <c r="F337" s="5">
        <v>2.5</v>
      </c>
      <c r="G337" s="5">
        <v>3.2</v>
      </c>
      <c r="H337" s="5">
        <v>1028.9000000000001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232</v>
      </c>
      <c r="O337">
        <v>1088</v>
      </c>
      <c r="P337">
        <v>4.3</v>
      </c>
      <c r="Q337">
        <v>4.4000000000000004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2"/>
      <c r="AD337" s="54">
        <v>0.227777777777778</v>
      </c>
      <c r="AK337" s="306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4</v>
      </c>
      <c r="C338" s="5">
        <v>91</v>
      </c>
      <c r="D338" s="5">
        <v>2.7</v>
      </c>
      <c r="E338" s="5">
        <v>4</v>
      </c>
      <c r="F338" s="5">
        <v>0</v>
      </c>
      <c r="G338" s="5">
        <v>4</v>
      </c>
      <c r="H338" s="5">
        <v>1029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232</v>
      </c>
      <c r="O338">
        <v>1088</v>
      </c>
      <c r="P338">
        <v>4.3</v>
      </c>
      <c r="Q338">
        <v>4.4000000000000004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2"/>
      <c r="AD338" s="54">
        <v>0.22847222222222199</v>
      </c>
      <c r="AK338" s="306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4</v>
      </c>
      <c r="C339" s="5">
        <v>91</v>
      </c>
      <c r="D339" s="5">
        <v>2.7</v>
      </c>
      <c r="E339" s="5">
        <v>4</v>
      </c>
      <c r="F339" s="5">
        <v>2.9</v>
      </c>
      <c r="G339" s="5">
        <v>4</v>
      </c>
      <c r="H339" s="5">
        <v>1028.7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232</v>
      </c>
      <c r="O339">
        <v>1088</v>
      </c>
      <c r="P339">
        <v>4.3</v>
      </c>
      <c r="Q339">
        <v>4.4000000000000004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2"/>
      <c r="AD339" s="54">
        <v>0.22916666666666699</v>
      </c>
      <c r="AK339" s="306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4</v>
      </c>
      <c r="C340" s="5">
        <v>91</v>
      </c>
      <c r="D340" s="5">
        <v>2.7</v>
      </c>
      <c r="E340" s="5">
        <v>4</v>
      </c>
      <c r="F340" s="5">
        <v>3.2</v>
      </c>
      <c r="G340" s="5">
        <v>3.2</v>
      </c>
      <c r="H340" s="5">
        <v>1028.8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232</v>
      </c>
      <c r="O340">
        <v>1088</v>
      </c>
      <c r="P340">
        <v>4.3</v>
      </c>
      <c r="Q340">
        <v>4.4000000000000004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2"/>
      <c r="AD340" s="54">
        <v>0.22986111111111099</v>
      </c>
      <c r="AK340" s="306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4</v>
      </c>
      <c r="C341" s="5">
        <v>91</v>
      </c>
      <c r="D341" s="5">
        <v>2.7</v>
      </c>
      <c r="E341" s="5">
        <v>4</v>
      </c>
      <c r="F341" s="5">
        <v>4</v>
      </c>
      <c r="G341" s="5">
        <v>6.1</v>
      </c>
      <c r="H341" s="5">
        <v>1029.0999999999999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232</v>
      </c>
      <c r="O341">
        <v>1088</v>
      </c>
      <c r="P341">
        <v>4.3</v>
      </c>
      <c r="Q341">
        <v>4.4000000000000004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2"/>
      <c r="AD341" s="54">
        <v>0.23055555555555601</v>
      </c>
      <c r="AK341" s="306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4</v>
      </c>
      <c r="C342" s="5">
        <v>91</v>
      </c>
      <c r="D342" s="5">
        <v>2.7</v>
      </c>
      <c r="E342" s="5">
        <v>4</v>
      </c>
      <c r="F342" s="5">
        <v>3.6</v>
      </c>
      <c r="G342" s="5">
        <v>5</v>
      </c>
      <c r="H342" s="5">
        <v>1028.8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232</v>
      </c>
      <c r="O342">
        <v>1088</v>
      </c>
      <c r="P342">
        <v>4.3</v>
      </c>
      <c r="Q342">
        <v>4.4000000000000004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2"/>
      <c r="AD342" s="54">
        <v>0.23125000000000001</v>
      </c>
      <c r="AK342" s="306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4</v>
      </c>
      <c r="C343" s="5">
        <v>91</v>
      </c>
      <c r="D343" s="5">
        <v>2.7</v>
      </c>
      <c r="E343" s="5">
        <v>4</v>
      </c>
      <c r="F343" s="5">
        <v>2.2000000000000002</v>
      </c>
      <c r="G343" s="5">
        <v>2.9</v>
      </c>
      <c r="H343" s="5">
        <v>1028.9000000000001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232</v>
      </c>
      <c r="O343">
        <v>1088</v>
      </c>
      <c r="P343">
        <v>4.3</v>
      </c>
      <c r="Q343">
        <v>4.4000000000000004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2"/>
      <c r="AD343" s="54">
        <v>0.23194444444444401</v>
      </c>
      <c r="AK343" s="306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4</v>
      </c>
      <c r="C344" s="5">
        <v>91</v>
      </c>
      <c r="D344" s="5">
        <v>2.7</v>
      </c>
      <c r="E344" s="5">
        <v>4</v>
      </c>
      <c r="F344" s="5">
        <v>2.9</v>
      </c>
      <c r="G344" s="5">
        <v>4.3</v>
      </c>
      <c r="H344" s="5">
        <v>1028.9000000000001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232</v>
      </c>
      <c r="O344">
        <v>1088</v>
      </c>
      <c r="P344">
        <v>4.3</v>
      </c>
      <c r="Q344">
        <v>4.4000000000000004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2"/>
      <c r="AD344" s="54">
        <v>0.23263888888888901</v>
      </c>
      <c r="AK344" s="306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4</v>
      </c>
      <c r="C345" s="5">
        <v>91</v>
      </c>
      <c r="D345" s="5">
        <v>2.7</v>
      </c>
      <c r="E345" s="5">
        <v>4</v>
      </c>
      <c r="F345" s="5">
        <v>3.2</v>
      </c>
      <c r="G345" s="5">
        <v>4.3</v>
      </c>
      <c r="H345" s="5">
        <v>1029.0999999999999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232</v>
      </c>
      <c r="O345">
        <v>1088</v>
      </c>
      <c r="P345">
        <v>4.3</v>
      </c>
      <c r="Q345">
        <v>4.4000000000000004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2"/>
      <c r="AD345" s="54">
        <v>0.233333333333333</v>
      </c>
      <c r="AK345" s="306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4</v>
      </c>
      <c r="C346" s="5">
        <v>91</v>
      </c>
      <c r="D346" s="5">
        <v>2.7</v>
      </c>
      <c r="E346" s="5">
        <v>4</v>
      </c>
      <c r="F346" s="5">
        <v>2.2000000000000002</v>
      </c>
      <c r="G346" s="5">
        <v>2.9</v>
      </c>
      <c r="H346" s="5">
        <v>1029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232</v>
      </c>
      <c r="O346">
        <v>1088</v>
      </c>
      <c r="P346">
        <v>4.3</v>
      </c>
      <c r="Q346">
        <v>4.4000000000000004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2"/>
      <c r="AD346" s="54">
        <v>0.234027777777778</v>
      </c>
      <c r="AK346" s="306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4</v>
      </c>
      <c r="C347" s="5">
        <v>91</v>
      </c>
      <c r="D347" s="5">
        <v>2.7</v>
      </c>
      <c r="E347" s="5">
        <v>4</v>
      </c>
      <c r="F347" s="5">
        <v>0</v>
      </c>
      <c r="G347" s="5">
        <v>2.5</v>
      </c>
      <c r="H347" s="5">
        <v>1028.9000000000001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232</v>
      </c>
      <c r="O347">
        <v>1088</v>
      </c>
      <c r="P347">
        <v>4.3</v>
      </c>
      <c r="Q347">
        <v>4.4000000000000004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2"/>
      <c r="AD347" s="54">
        <v>0.234722222222222</v>
      </c>
      <c r="AK347" s="306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4</v>
      </c>
      <c r="C348" s="5">
        <v>91</v>
      </c>
      <c r="D348" s="5">
        <v>2.7</v>
      </c>
      <c r="E348" s="5">
        <v>4</v>
      </c>
      <c r="F348" s="5">
        <v>2.5</v>
      </c>
      <c r="G348" s="5">
        <v>4</v>
      </c>
      <c r="H348" s="5">
        <v>1028.9000000000001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232</v>
      </c>
      <c r="O348">
        <v>1088</v>
      </c>
      <c r="P348">
        <v>4.3</v>
      </c>
      <c r="Q348">
        <v>4.4000000000000004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2"/>
      <c r="AD348" s="54">
        <v>0.235416666666667</v>
      </c>
      <c r="AK348" s="306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4</v>
      </c>
      <c r="C349" s="5">
        <v>91</v>
      </c>
      <c r="D349" s="5">
        <v>2.7</v>
      </c>
      <c r="E349" s="5">
        <v>4</v>
      </c>
      <c r="F349" s="5">
        <v>2.9</v>
      </c>
      <c r="G349" s="5">
        <v>3.2</v>
      </c>
      <c r="H349" s="5">
        <v>1028.7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232</v>
      </c>
      <c r="O349">
        <v>1088</v>
      </c>
      <c r="P349">
        <v>4.3</v>
      </c>
      <c r="Q349">
        <v>4.4000000000000004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2"/>
      <c r="AD349" s="54">
        <v>0.23611111111111099</v>
      </c>
      <c r="AK349" s="306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4.0999999999999996</v>
      </c>
      <c r="C350" s="5">
        <v>91</v>
      </c>
      <c r="D350" s="5">
        <v>2.8</v>
      </c>
      <c r="E350" s="5">
        <v>4.0999999999999996</v>
      </c>
      <c r="F350" s="5">
        <v>2.5</v>
      </c>
      <c r="G350" s="5">
        <v>2.5</v>
      </c>
      <c r="H350" s="5">
        <v>1029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232</v>
      </c>
      <c r="O350">
        <v>1088</v>
      </c>
      <c r="P350">
        <v>4.3</v>
      </c>
      <c r="Q350">
        <v>4.5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2"/>
      <c r="AD350" s="54">
        <v>0.23680555555555599</v>
      </c>
      <c r="AK350" s="306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4.0999999999999996</v>
      </c>
      <c r="C351" s="5">
        <v>91</v>
      </c>
      <c r="D351" s="5">
        <v>2.8</v>
      </c>
      <c r="E351" s="5">
        <v>4.0999999999999996</v>
      </c>
      <c r="F351" s="5">
        <v>3.6</v>
      </c>
      <c r="G351" s="5">
        <v>3.6</v>
      </c>
      <c r="H351" s="5">
        <v>1028.9000000000001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232</v>
      </c>
      <c r="O351">
        <v>1088</v>
      </c>
      <c r="P351">
        <v>4.3</v>
      </c>
      <c r="Q351">
        <v>4.5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2"/>
      <c r="AD351" s="54">
        <v>0.23749999999999999</v>
      </c>
      <c r="AK351" s="306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4.0999999999999996</v>
      </c>
      <c r="C352" s="5">
        <v>91</v>
      </c>
      <c r="D352" s="5">
        <v>2.8</v>
      </c>
      <c r="E352" s="5">
        <v>4.0999999999999996</v>
      </c>
      <c r="F352" s="5">
        <v>4</v>
      </c>
      <c r="G352" s="5">
        <v>4</v>
      </c>
      <c r="H352" s="5">
        <v>1028.8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232</v>
      </c>
      <c r="O352">
        <v>1088</v>
      </c>
      <c r="P352">
        <v>4.3</v>
      </c>
      <c r="Q352">
        <v>4.5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2"/>
      <c r="AD352" s="54">
        <v>0.23819444444444399</v>
      </c>
      <c r="AK352" s="306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4.0999999999999996</v>
      </c>
      <c r="C353" s="5">
        <v>91</v>
      </c>
      <c r="D353" s="5">
        <v>2.8</v>
      </c>
      <c r="E353" s="5">
        <v>4.0999999999999996</v>
      </c>
      <c r="F353" s="5">
        <v>4.3</v>
      </c>
      <c r="G353" s="5">
        <v>4.3</v>
      </c>
      <c r="H353" s="5">
        <v>1029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232</v>
      </c>
      <c r="O353">
        <v>1088</v>
      </c>
      <c r="P353">
        <v>4.3</v>
      </c>
      <c r="Q353">
        <v>4.5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2"/>
      <c r="AD353" s="54">
        <v>0.23888888888888901</v>
      </c>
      <c r="AK353" s="306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4.0999999999999996</v>
      </c>
      <c r="C354" s="5">
        <v>91</v>
      </c>
      <c r="D354" s="5">
        <v>2.8</v>
      </c>
      <c r="E354" s="5">
        <v>4.0999999999999996</v>
      </c>
      <c r="F354" s="5">
        <v>3.2</v>
      </c>
      <c r="G354" s="5">
        <v>3.6</v>
      </c>
      <c r="H354" s="5">
        <v>1028.8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232</v>
      </c>
      <c r="O354">
        <v>1088</v>
      </c>
      <c r="P354">
        <v>4.3</v>
      </c>
      <c r="Q354">
        <v>4.5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2"/>
      <c r="AD354" s="54">
        <v>0.23958333333333301</v>
      </c>
      <c r="AK354" s="306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4.0999999999999996</v>
      </c>
      <c r="C355" s="5">
        <v>91</v>
      </c>
      <c r="D355" s="5">
        <v>2.8</v>
      </c>
      <c r="E355" s="5">
        <v>4.0999999999999996</v>
      </c>
      <c r="F355" s="5">
        <v>2.9</v>
      </c>
      <c r="G355" s="5">
        <v>4</v>
      </c>
      <c r="H355" s="5">
        <v>1028.9000000000001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232</v>
      </c>
      <c r="O355">
        <v>1088</v>
      </c>
      <c r="P355">
        <v>4.3</v>
      </c>
      <c r="Q355">
        <v>4.4000000000000004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2"/>
      <c r="AD355" s="54">
        <v>0.24027777777777801</v>
      </c>
      <c r="AK355" s="306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4.0999999999999996</v>
      </c>
      <c r="C356" s="5">
        <v>91</v>
      </c>
      <c r="D356" s="5">
        <v>2.8</v>
      </c>
      <c r="E356" s="5">
        <v>4.0999999999999996</v>
      </c>
      <c r="F356" s="5">
        <v>2.9</v>
      </c>
      <c r="G356" s="5">
        <v>4.3</v>
      </c>
      <c r="H356" s="5">
        <v>1029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232</v>
      </c>
      <c r="O356">
        <v>1088</v>
      </c>
      <c r="P356">
        <v>4.3</v>
      </c>
      <c r="Q356">
        <v>4.5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2"/>
      <c r="AD356" s="54">
        <v>0.240972222222222</v>
      </c>
      <c r="AK356" s="306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4.0999999999999996</v>
      </c>
      <c r="C357" s="5">
        <v>91</v>
      </c>
      <c r="D357" s="5">
        <v>2.8</v>
      </c>
      <c r="E357" s="5">
        <v>4.0999999999999996</v>
      </c>
      <c r="F357" s="5">
        <v>4</v>
      </c>
      <c r="G357" s="5">
        <v>5.4</v>
      </c>
      <c r="H357" s="5">
        <v>1028.7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232</v>
      </c>
      <c r="O357">
        <v>1088</v>
      </c>
      <c r="P357">
        <v>4.3</v>
      </c>
      <c r="Q357">
        <v>4.5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2"/>
      <c r="AD357" s="54">
        <v>0.241666666666667</v>
      </c>
      <c r="AK357" s="306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4.0999999999999996</v>
      </c>
      <c r="C358" s="5">
        <v>91</v>
      </c>
      <c r="D358" s="5">
        <v>2.8</v>
      </c>
      <c r="E358" s="5">
        <v>4.0999999999999996</v>
      </c>
      <c r="F358" s="5">
        <v>4.7</v>
      </c>
      <c r="G358" s="5">
        <v>6.1</v>
      </c>
      <c r="H358" s="5">
        <v>1028.9000000000001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232</v>
      </c>
      <c r="O358">
        <v>1088</v>
      </c>
      <c r="P358">
        <v>4.3</v>
      </c>
      <c r="Q358">
        <v>4.5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2"/>
      <c r="AD358" s="54">
        <v>0.242361111111111</v>
      </c>
      <c r="AK358" s="306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4.0999999999999996</v>
      </c>
      <c r="C359" s="5">
        <v>91</v>
      </c>
      <c r="D359" s="5">
        <v>2.8</v>
      </c>
      <c r="E359" s="5">
        <v>4.0999999999999996</v>
      </c>
      <c r="F359" s="5">
        <v>3.2</v>
      </c>
      <c r="G359" s="5">
        <v>4.7</v>
      </c>
      <c r="H359" s="5">
        <v>1028.9000000000001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232</v>
      </c>
      <c r="O359">
        <v>1088</v>
      </c>
      <c r="P359">
        <v>4.4000000000000004</v>
      </c>
      <c r="Q359">
        <v>4.5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2"/>
      <c r="AD359" s="54">
        <v>0.243055555555556</v>
      </c>
      <c r="AK359" s="306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4.0999999999999996</v>
      </c>
      <c r="C360" s="5">
        <v>91</v>
      </c>
      <c r="D360" s="5">
        <v>2.8</v>
      </c>
      <c r="E360" s="5">
        <v>4.0999999999999996</v>
      </c>
      <c r="F360" s="5">
        <v>2.2000000000000002</v>
      </c>
      <c r="G360" s="5">
        <v>2.9</v>
      </c>
      <c r="H360" s="5">
        <v>1028.5999999999999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232</v>
      </c>
      <c r="O360">
        <v>1088</v>
      </c>
      <c r="P360">
        <v>4.4000000000000004</v>
      </c>
      <c r="Q360">
        <v>4.5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2"/>
      <c r="AD360" s="54">
        <v>0.24374999999999999</v>
      </c>
      <c r="AK360" s="306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4.0999999999999996</v>
      </c>
      <c r="C361" s="5">
        <v>91</v>
      </c>
      <c r="D361" s="5">
        <v>2.8</v>
      </c>
      <c r="E361" s="5">
        <v>4.0999999999999996</v>
      </c>
      <c r="F361" s="5">
        <v>2.5</v>
      </c>
      <c r="G361" s="5">
        <v>3.6</v>
      </c>
      <c r="H361" s="5">
        <v>1028.8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232</v>
      </c>
      <c r="O361">
        <v>1088</v>
      </c>
      <c r="P361">
        <v>4.4000000000000004</v>
      </c>
      <c r="Q361">
        <v>4.5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2"/>
      <c r="AD361" s="54">
        <v>0.24444444444444399</v>
      </c>
      <c r="AK361" s="306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4.0999999999999996</v>
      </c>
      <c r="C362" s="5">
        <v>91</v>
      </c>
      <c r="D362" s="5">
        <v>2.8</v>
      </c>
      <c r="E362" s="5">
        <v>4.0999999999999996</v>
      </c>
      <c r="F362" s="5">
        <v>1.8</v>
      </c>
      <c r="G362" s="5">
        <v>2.5</v>
      </c>
      <c r="H362" s="5">
        <v>1029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232</v>
      </c>
      <c r="O362">
        <v>1088</v>
      </c>
      <c r="P362">
        <v>4.4000000000000004</v>
      </c>
      <c r="Q362">
        <v>4.5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2"/>
      <c r="AD362" s="54">
        <v>0.24513888888888899</v>
      </c>
      <c r="AK362" s="306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4.0999999999999996</v>
      </c>
      <c r="C363" s="5">
        <v>91</v>
      </c>
      <c r="D363" s="5">
        <v>2.8</v>
      </c>
      <c r="E363" s="5">
        <v>4.0999999999999996</v>
      </c>
      <c r="F363" s="5">
        <v>3.2</v>
      </c>
      <c r="G363" s="5">
        <v>3.6</v>
      </c>
      <c r="H363" s="5">
        <v>1028.9000000000001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232</v>
      </c>
      <c r="O363">
        <v>1088</v>
      </c>
      <c r="P363">
        <v>4.4000000000000004</v>
      </c>
      <c r="Q363">
        <v>4.5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2"/>
      <c r="AD363" s="54">
        <v>0.24583333333333299</v>
      </c>
      <c r="AK363" s="306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4.0999999999999996</v>
      </c>
      <c r="C364" s="5">
        <v>91</v>
      </c>
      <c r="D364" s="5">
        <v>2.8</v>
      </c>
      <c r="E364" s="5">
        <v>4.0999999999999996</v>
      </c>
      <c r="F364" s="5">
        <v>2.9</v>
      </c>
      <c r="G364" s="5">
        <v>5.4</v>
      </c>
      <c r="H364" s="5">
        <v>1028.8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232</v>
      </c>
      <c r="O364">
        <v>1088</v>
      </c>
      <c r="P364">
        <v>4.4000000000000004</v>
      </c>
      <c r="Q364">
        <v>4.5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2"/>
      <c r="AD364" s="54">
        <v>0.24652777777777801</v>
      </c>
      <c r="AK364" s="306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4.0999999999999996</v>
      </c>
      <c r="C365" s="5">
        <v>91</v>
      </c>
      <c r="D365" s="5">
        <v>2.8</v>
      </c>
      <c r="E365" s="5">
        <v>4.0999999999999996</v>
      </c>
      <c r="F365" s="5">
        <v>3.6</v>
      </c>
      <c r="G365" s="5">
        <v>4.7</v>
      </c>
      <c r="H365" s="5">
        <v>1028.8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232</v>
      </c>
      <c r="O365">
        <v>1088</v>
      </c>
      <c r="P365">
        <v>4.4000000000000004</v>
      </c>
      <c r="Q365">
        <v>4.5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2"/>
      <c r="AD365" s="54">
        <v>0.24722222222222201</v>
      </c>
      <c r="AK365" s="306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4.0999999999999996</v>
      </c>
      <c r="C366" s="5">
        <v>91</v>
      </c>
      <c r="D366" s="5">
        <v>2.8</v>
      </c>
      <c r="E366" s="5">
        <v>4.0999999999999996</v>
      </c>
      <c r="F366" s="5">
        <v>2.5</v>
      </c>
      <c r="G366" s="5">
        <v>5.4</v>
      </c>
      <c r="H366" s="5">
        <v>1028.8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232</v>
      </c>
      <c r="O366">
        <v>1088</v>
      </c>
      <c r="P366">
        <v>4.4000000000000004</v>
      </c>
      <c r="Q366">
        <v>4.5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2"/>
      <c r="AD366" s="54">
        <v>0.24791666666666701</v>
      </c>
      <c r="AK366" s="306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4.0999999999999996</v>
      </c>
      <c r="C367" s="5">
        <v>91</v>
      </c>
      <c r="D367" s="5">
        <v>2.8</v>
      </c>
      <c r="E367" s="5">
        <v>4.0999999999999996</v>
      </c>
      <c r="F367" s="5">
        <v>3.6</v>
      </c>
      <c r="G367" s="5">
        <v>5.8</v>
      </c>
      <c r="H367" s="5">
        <v>1028.7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232</v>
      </c>
      <c r="O367">
        <v>1088</v>
      </c>
      <c r="P367">
        <v>4.4000000000000004</v>
      </c>
      <c r="Q367">
        <v>4.5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2"/>
      <c r="AD367" s="54">
        <v>0.24861111111111101</v>
      </c>
      <c r="AK367" s="306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4.0999999999999996</v>
      </c>
      <c r="C368" s="5">
        <v>91</v>
      </c>
      <c r="D368" s="5">
        <v>2.8</v>
      </c>
      <c r="E368" s="5">
        <v>4.0999999999999996</v>
      </c>
      <c r="F368" s="5">
        <v>2.5</v>
      </c>
      <c r="G368" s="5">
        <v>3.6</v>
      </c>
      <c r="H368" s="5">
        <v>1028.8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232</v>
      </c>
      <c r="O368">
        <v>1088</v>
      </c>
      <c r="P368">
        <v>4.4000000000000004</v>
      </c>
      <c r="Q368">
        <v>4.5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2"/>
      <c r="AD368" s="54">
        <v>0.249305555555556</v>
      </c>
      <c r="AK368" s="306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4.0999999999999996</v>
      </c>
      <c r="C369" s="5">
        <v>91</v>
      </c>
      <c r="D369" s="5">
        <v>2.8</v>
      </c>
      <c r="E369" s="5">
        <v>4.0999999999999996</v>
      </c>
      <c r="F369" s="5">
        <v>2.9</v>
      </c>
      <c r="G369" s="5">
        <v>3.6</v>
      </c>
      <c r="H369" s="5">
        <v>1028.9000000000001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232</v>
      </c>
      <c r="O369">
        <v>1088</v>
      </c>
      <c r="P369">
        <v>4.4000000000000004</v>
      </c>
      <c r="Q369">
        <v>4.5</v>
      </c>
      <c r="R369" s="54">
        <v>0.25</v>
      </c>
      <c r="T369" s="91">
        <f>MAX($P369,$Q369)</f>
        <v>4.5</v>
      </c>
      <c r="U369" s="94">
        <f>(T369-B369)-2</f>
        <v>-1.5999999999999996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2"/>
      <c r="AD369" s="54">
        <v>0.25</v>
      </c>
      <c r="AK369" s="306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4.0999999999999996</v>
      </c>
      <c r="C370" s="5">
        <v>91</v>
      </c>
      <c r="D370" s="5">
        <v>2.8</v>
      </c>
      <c r="E370" s="5">
        <v>4.0999999999999996</v>
      </c>
      <c r="F370" s="5">
        <v>2.2000000000000002</v>
      </c>
      <c r="G370" s="5">
        <v>4</v>
      </c>
      <c r="H370" s="5">
        <v>1028.9000000000001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232</v>
      </c>
      <c r="O370">
        <v>1088</v>
      </c>
      <c r="P370">
        <v>4.4000000000000004</v>
      </c>
      <c r="Q370">
        <v>4.5999999999999996</v>
      </c>
      <c r="R370" s="54">
        <v>0.250694444444444</v>
      </c>
      <c r="T370" s="91">
        <f>MAX($P370,$Q370)</f>
        <v>4.5999999999999996</v>
      </c>
      <c r="U370" s="94">
        <f>(T370-B370)-2</f>
        <v>-1.5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2"/>
      <c r="AD370" s="54">
        <v>0.250694444444444</v>
      </c>
      <c r="AK370" s="306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4.0999999999999996</v>
      </c>
      <c r="C371" s="5">
        <v>91</v>
      </c>
      <c r="D371" s="5">
        <v>2.8</v>
      </c>
      <c r="E371" s="5">
        <v>4.0999999999999996</v>
      </c>
      <c r="F371" s="5">
        <v>2.2000000000000002</v>
      </c>
      <c r="G371" s="5">
        <v>2.5</v>
      </c>
      <c r="H371" s="5">
        <v>1028.7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232</v>
      </c>
      <c r="O371">
        <v>1088</v>
      </c>
      <c r="P371">
        <v>4.4000000000000004</v>
      </c>
      <c r="Q371">
        <v>4.5</v>
      </c>
      <c r="R371" s="54">
        <v>0.25138888888888899</v>
      </c>
      <c r="T371" s="91">
        <f t="shared" ref="T371:T433" si="9">MAX($P371,$Q371)</f>
        <v>4.5</v>
      </c>
      <c r="U371" s="94">
        <f t="shared" ref="U371:U434" si="10">(T371-B371)-2</f>
        <v>-1.5999999999999996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2"/>
      <c r="AD371" s="54">
        <v>0.25138888888888899</v>
      </c>
      <c r="AK371" s="306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4.0999999999999996</v>
      </c>
      <c r="C372" s="5">
        <v>91</v>
      </c>
      <c r="D372" s="5">
        <v>2.8</v>
      </c>
      <c r="E372" s="5">
        <v>2.7</v>
      </c>
      <c r="F372" s="5">
        <v>5.8</v>
      </c>
      <c r="G372" s="5">
        <v>6.5</v>
      </c>
      <c r="H372" s="5">
        <v>1028.9000000000001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232</v>
      </c>
      <c r="O372">
        <v>1088</v>
      </c>
      <c r="P372">
        <v>4.4000000000000004</v>
      </c>
      <c r="Q372">
        <v>4.5</v>
      </c>
      <c r="R372" s="54">
        <v>0.25208333333333299</v>
      </c>
      <c r="T372" s="91">
        <f t="shared" si="9"/>
        <v>4.5</v>
      </c>
      <c r="U372" s="94">
        <f t="shared" si="10"/>
        <v>-1.5999999999999996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2"/>
      <c r="AD372" s="54">
        <v>0.25208333333333299</v>
      </c>
      <c r="AK372" s="306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4.0999999999999996</v>
      </c>
      <c r="C373" s="5">
        <v>91</v>
      </c>
      <c r="D373" s="5">
        <v>2.8</v>
      </c>
      <c r="E373" s="5">
        <v>4.0999999999999996</v>
      </c>
      <c r="F373" s="5">
        <v>3.2</v>
      </c>
      <c r="G373" s="5">
        <v>4.3</v>
      </c>
      <c r="H373" s="5">
        <v>1028.8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232</v>
      </c>
      <c r="O373">
        <v>1088</v>
      </c>
      <c r="P373">
        <v>4.4000000000000004</v>
      </c>
      <c r="Q373">
        <v>4.5999999999999996</v>
      </c>
      <c r="R373" s="54">
        <v>0.25277777777777799</v>
      </c>
      <c r="T373" s="91">
        <f t="shared" si="9"/>
        <v>4.5999999999999996</v>
      </c>
      <c r="U373" s="94">
        <f t="shared" si="10"/>
        <v>-1.5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2"/>
      <c r="AD373" s="54">
        <v>0.25277777777777799</v>
      </c>
      <c r="AK373" s="306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4.0999999999999996</v>
      </c>
      <c r="C374" s="5">
        <v>91</v>
      </c>
      <c r="D374" s="5">
        <v>2.8</v>
      </c>
      <c r="E374" s="5">
        <v>4.0999999999999996</v>
      </c>
      <c r="F374" s="5">
        <v>4</v>
      </c>
      <c r="G374" s="5">
        <v>4.3</v>
      </c>
      <c r="H374" s="5">
        <v>1029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232</v>
      </c>
      <c r="O374">
        <v>1088</v>
      </c>
      <c r="P374">
        <v>4.4000000000000004</v>
      </c>
      <c r="Q374">
        <v>4.5999999999999996</v>
      </c>
      <c r="R374" s="54">
        <v>0.25347222222222199</v>
      </c>
      <c r="T374" s="91">
        <f t="shared" si="9"/>
        <v>4.5999999999999996</v>
      </c>
      <c r="U374" s="94">
        <f t="shared" si="10"/>
        <v>-1.5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2"/>
      <c r="AD374" s="54">
        <v>0.25347222222222199</v>
      </c>
      <c r="AK374" s="306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4.0999999999999996</v>
      </c>
      <c r="C375" s="5">
        <v>91</v>
      </c>
      <c r="D375" s="5">
        <v>2.8</v>
      </c>
      <c r="E375" s="5">
        <v>4.0999999999999996</v>
      </c>
      <c r="F375" s="5">
        <v>2.9</v>
      </c>
      <c r="G375" s="5">
        <v>4</v>
      </c>
      <c r="H375" s="5">
        <v>1028.9000000000001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232</v>
      </c>
      <c r="O375">
        <v>1088</v>
      </c>
      <c r="P375">
        <v>4.4000000000000004</v>
      </c>
      <c r="Q375">
        <v>4.5999999999999996</v>
      </c>
      <c r="R375" s="54">
        <v>0.25416666666666698</v>
      </c>
      <c r="T375" s="91">
        <f t="shared" si="9"/>
        <v>4.5999999999999996</v>
      </c>
      <c r="U375" s="94">
        <f t="shared" si="10"/>
        <v>-1.5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2"/>
      <c r="AD375" s="54">
        <v>0.25416666666666698</v>
      </c>
      <c r="AK375" s="306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4.0999999999999996</v>
      </c>
      <c r="C376" s="5">
        <v>91</v>
      </c>
      <c r="D376" s="5">
        <v>2.8</v>
      </c>
      <c r="E376" s="5">
        <v>4.0999999999999996</v>
      </c>
      <c r="F376" s="5">
        <v>2.5</v>
      </c>
      <c r="G376" s="5">
        <v>5</v>
      </c>
      <c r="H376" s="5">
        <v>1028.9000000000001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232</v>
      </c>
      <c r="O376">
        <v>1088</v>
      </c>
      <c r="P376">
        <v>4.4000000000000004</v>
      </c>
      <c r="Q376">
        <v>4.5999999999999996</v>
      </c>
      <c r="R376" s="54">
        <v>0.25486111111111098</v>
      </c>
      <c r="T376" s="91">
        <f t="shared" si="9"/>
        <v>4.5999999999999996</v>
      </c>
      <c r="U376" s="94">
        <f t="shared" si="10"/>
        <v>-1.5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2"/>
      <c r="AD376" s="54">
        <v>0.25486111111111098</v>
      </c>
      <c r="AK376" s="306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4.0999999999999996</v>
      </c>
      <c r="C377" s="5">
        <v>91</v>
      </c>
      <c r="D377" s="5">
        <v>2.8</v>
      </c>
      <c r="E377" s="5">
        <v>4.0999999999999996</v>
      </c>
      <c r="F377" s="5">
        <v>2.5</v>
      </c>
      <c r="G377" s="5">
        <v>3.2</v>
      </c>
      <c r="H377" s="5">
        <v>1028.8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232</v>
      </c>
      <c r="O377">
        <v>1088</v>
      </c>
      <c r="P377">
        <v>4.4000000000000004</v>
      </c>
      <c r="Q377">
        <v>4.5999999999999996</v>
      </c>
      <c r="R377" s="54">
        <v>0.25555555555555598</v>
      </c>
      <c r="T377" s="91">
        <f t="shared" si="9"/>
        <v>4.5999999999999996</v>
      </c>
      <c r="U377" s="94">
        <f t="shared" si="10"/>
        <v>-1.5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2"/>
      <c r="AD377" s="54">
        <v>0.25555555555555598</v>
      </c>
      <c r="AK377" s="306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4.0999999999999996</v>
      </c>
      <c r="C378" s="5">
        <v>91</v>
      </c>
      <c r="D378" s="5">
        <v>2.8</v>
      </c>
      <c r="E378" s="5">
        <v>4.0999999999999996</v>
      </c>
      <c r="F378" s="5">
        <v>3.6</v>
      </c>
      <c r="G378" s="5">
        <v>5.4</v>
      </c>
      <c r="H378" s="5">
        <v>1028.9000000000001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232</v>
      </c>
      <c r="O378">
        <v>1088</v>
      </c>
      <c r="P378">
        <v>4.4000000000000004</v>
      </c>
      <c r="Q378">
        <v>4.5999999999999996</v>
      </c>
      <c r="R378" s="54">
        <v>0.25624999999999998</v>
      </c>
      <c r="T378" s="91">
        <f t="shared" si="9"/>
        <v>4.5999999999999996</v>
      </c>
      <c r="U378" s="94">
        <f t="shared" si="10"/>
        <v>-1.5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2"/>
      <c r="AD378" s="54">
        <v>0.25624999999999998</v>
      </c>
      <c r="AK378" s="306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4.0999999999999996</v>
      </c>
      <c r="C379" s="5">
        <v>91</v>
      </c>
      <c r="D379" s="5">
        <v>2.8</v>
      </c>
      <c r="E379" s="5">
        <v>4.0999999999999996</v>
      </c>
      <c r="F379" s="5">
        <v>4</v>
      </c>
      <c r="G379" s="5">
        <v>4</v>
      </c>
      <c r="H379" s="5">
        <v>1028.7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232</v>
      </c>
      <c r="O379">
        <v>1088</v>
      </c>
      <c r="P379">
        <v>4.4000000000000004</v>
      </c>
      <c r="Q379">
        <v>4.5999999999999996</v>
      </c>
      <c r="R379" s="54">
        <v>0.25694444444444398</v>
      </c>
      <c r="T379" s="91">
        <f t="shared" si="9"/>
        <v>4.5999999999999996</v>
      </c>
      <c r="U379" s="94">
        <f t="shared" si="10"/>
        <v>-1.5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2"/>
      <c r="AD379" s="54">
        <v>0.25694444444444398</v>
      </c>
      <c r="AK379" s="306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4.0999999999999996</v>
      </c>
      <c r="C380" s="5">
        <v>91</v>
      </c>
      <c r="D380" s="5">
        <v>2.8</v>
      </c>
      <c r="E380" s="5">
        <v>4.0999999999999996</v>
      </c>
      <c r="F380" s="5">
        <v>2.2000000000000002</v>
      </c>
      <c r="G380" s="5">
        <v>4.3</v>
      </c>
      <c r="H380" s="5">
        <v>1028.9000000000001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232</v>
      </c>
      <c r="O380">
        <v>1088</v>
      </c>
      <c r="P380">
        <v>4.5</v>
      </c>
      <c r="Q380">
        <v>4.5999999999999996</v>
      </c>
      <c r="R380" s="54">
        <v>0.25763888888888897</v>
      </c>
      <c r="T380" s="91">
        <f t="shared" si="9"/>
        <v>4.5999999999999996</v>
      </c>
      <c r="U380" s="94">
        <f t="shared" si="10"/>
        <v>-1.5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2"/>
      <c r="AD380" s="54">
        <v>0.25763888888888897</v>
      </c>
      <c r="AK380" s="306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4.0999999999999996</v>
      </c>
      <c r="C381" s="5">
        <v>91</v>
      </c>
      <c r="D381" s="5">
        <v>2.8</v>
      </c>
      <c r="E381" s="5">
        <v>2.4</v>
      </c>
      <c r="F381" s="5">
        <v>6.8</v>
      </c>
      <c r="G381" s="5">
        <v>7.6</v>
      </c>
      <c r="H381" s="5">
        <v>1028.8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232</v>
      </c>
      <c r="O381">
        <v>1088</v>
      </c>
      <c r="P381">
        <v>4.4000000000000004</v>
      </c>
      <c r="Q381">
        <v>4.5999999999999996</v>
      </c>
      <c r="R381" s="54">
        <v>0.25833333333333303</v>
      </c>
      <c r="T381" s="91">
        <f t="shared" si="9"/>
        <v>4.5999999999999996</v>
      </c>
      <c r="U381" s="94">
        <f t="shared" si="10"/>
        <v>-1.5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2"/>
      <c r="AD381" s="54">
        <v>0.25833333333333303</v>
      </c>
      <c r="AK381" s="306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4.0999999999999996</v>
      </c>
      <c r="C382" s="5">
        <v>91</v>
      </c>
      <c r="D382" s="5">
        <v>2.8</v>
      </c>
      <c r="E382" s="5">
        <v>4.0999999999999996</v>
      </c>
      <c r="F382" s="5">
        <v>3.6</v>
      </c>
      <c r="G382" s="5">
        <v>4.3</v>
      </c>
      <c r="H382" s="5">
        <v>1029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232</v>
      </c>
      <c r="O382">
        <v>1088</v>
      </c>
      <c r="P382">
        <v>4.5</v>
      </c>
      <c r="Q382">
        <v>4.5999999999999996</v>
      </c>
      <c r="R382" s="54">
        <v>0.25902777777777802</v>
      </c>
      <c r="T382" s="91">
        <f t="shared" si="9"/>
        <v>4.5999999999999996</v>
      </c>
      <c r="U382" s="94">
        <f t="shared" si="10"/>
        <v>-1.5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2"/>
      <c r="AD382" s="54">
        <v>0.25902777777777802</v>
      </c>
      <c r="AK382" s="306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4.0999999999999996</v>
      </c>
      <c r="C383" s="5">
        <v>91</v>
      </c>
      <c r="D383" s="5">
        <v>2.8</v>
      </c>
      <c r="E383" s="5">
        <v>4.0999999999999996</v>
      </c>
      <c r="F383" s="5">
        <v>4.7</v>
      </c>
      <c r="G383" s="5">
        <v>5</v>
      </c>
      <c r="H383" s="5">
        <v>1028.9000000000001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232</v>
      </c>
      <c r="O383">
        <v>1088</v>
      </c>
      <c r="P383">
        <v>4.5</v>
      </c>
      <c r="Q383">
        <v>4.5999999999999996</v>
      </c>
      <c r="R383" s="54">
        <v>0.25972222222222202</v>
      </c>
      <c r="T383" s="91">
        <f t="shared" si="9"/>
        <v>4.5999999999999996</v>
      </c>
      <c r="U383" s="94">
        <f t="shared" si="10"/>
        <v>-1.5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2"/>
      <c r="AD383" s="54">
        <v>0.25972222222222202</v>
      </c>
      <c r="AK383" s="306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4.0999999999999996</v>
      </c>
      <c r="C384" s="5">
        <v>91</v>
      </c>
      <c r="D384" s="5">
        <v>2.8</v>
      </c>
      <c r="E384" s="5">
        <v>3.1</v>
      </c>
      <c r="F384" s="5">
        <v>5</v>
      </c>
      <c r="G384" s="5">
        <v>7.6</v>
      </c>
      <c r="H384" s="5">
        <v>1028.8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232</v>
      </c>
      <c r="O384">
        <v>1088</v>
      </c>
      <c r="P384">
        <v>4.4000000000000004</v>
      </c>
      <c r="Q384">
        <v>4.5999999999999996</v>
      </c>
      <c r="R384" s="54">
        <v>0.26041666666666702</v>
      </c>
      <c r="T384" s="91">
        <f t="shared" si="9"/>
        <v>4.5999999999999996</v>
      </c>
      <c r="U384" s="94">
        <f t="shared" si="10"/>
        <v>-1.5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2"/>
      <c r="AD384" s="54">
        <v>0.26041666666666702</v>
      </c>
      <c r="AK384" s="306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4.0999999999999996</v>
      </c>
      <c r="C385" s="5">
        <v>91</v>
      </c>
      <c r="D385" s="5">
        <v>2.8</v>
      </c>
      <c r="E385" s="5">
        <v>4.0999999999999996</v>
      </c>
      <c r="F385" s="5">
        <v>4.3</v>
      </c>
      <c r="G385" s="5">
        <v>6.5</v>
      </c>
      <c r="H385" s="5">
        <v>1028.9000000000001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232</v>
      </c>
      <c r="O385">
        <v>1088</v>
      </c>
      <c r="P385">
        <v>4.4000000000000004</v>
      </c>
      <c r="Q385">
        <v>4.5999999999999996</v>
      </c>
      <c r="R385" s="54">
        <v>0.26111111111111102</v>
      </c>
      <c r="T385" s="91">
        <f t="shared" si="9"/>
        <v>4.5999999999999996</v>
      </c>
      <c r="U385" s="94">
        <f t="shared" si="10"/>
        <v>-1.5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2"/>
      <c r="AD385" s="54">
        <v>0.26111111111111102</v>
      </c>
      <c r="AK385" s="306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4.0999999999999996</v>
      </c>
      <c r="C386" s="5">
        <v>91</v>
      </c>
      <c r="D386" s="5">
        <v>2.8</v>
      </c>
      <c r="E386" s="5">
        <v>4.0999999999999996</v>
      </c>
      <c r="F386" s="5">
        <v>4.7</v>
      </c>
      <c r="G386" s="5">
        <v>4.7</v>
      </c>
      <c r="H386" s="5">
        <v>1028.7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232</v>
      </c>
      <c r="O386">
        <v>1088</v>
      </c>
      <c r="P386">
        <v>4.5</v>
      </c>
      <c r="Q386">
        <v>4.5999999999999996</v>
      </c>
      <c r="R386" s="54">
        <v>0.26180555555555601</v>
      </c>
      <c r="T386" s="91">
        <f t="shared" si="9"/>
        <v>4.5999999999999996</v>
      </c>
      <c r="U386" s="94">
        <f t="shared" si="10"/>
        <v>-1.5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2"/>
      <c r="AD386" s="54">
        <v>0.26180555555555601</v>
      </c>
      <c r="AK386" s="306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4.0999999999999996</v>
      </c>
      <c r="C387" s="5">
        <v>91</v>
      </c>
      <c r="D387" s="5">
        <v>2.8</v>
      </c>
      <c r="E387" s="5">
        <v>4.0999999999999996</v>
      </c>
      <c r="F387" s="5">
        <v>2.9</v>
      </c>
      <c r="G387" s="5">
        <v>4.3</v>
      </c>
      <c r="H387" s="5">
        <v>1028.9000000000001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232</v>
      </c>
      <c r="O387">
        <v>1088</v>
      </c>
      <c r="P387">
        <v>4.5</v>
      </c>
      <c r="Q387">
        <v>4.5999999999999996</v>
      </c>
      <c r="R387" s="54">
        <v>0.26250000000000001</v>
      </c>
      <c r="T387" s="91">
        <f t="shared" si="9"/>
        <v>4.5999999999999996</v>
      </c>
      <c r="U387" s="94">
        <f t="shared" si="10"/>
        <v>-1.5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2"/>
      <c r="AD387" s="54">
        <v>0.26250000000000001</v>
      </c>
      <c r="AK387" s="306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4.0999999999999996</v>
      </c>
      <c r="C388" s="5">
        <v>91</v>
      </c>
      <c r="D388" s="5">
        <v>2.8</v>
      </c>
      <c r="E388" s="5">
        <v>4.0999999999999996</v>
      </c>
      <c r="F388" s="5">
        <v>4.7</v>
      </c>
      <c r="G388" s="5">
        <v>7.2</v>
      </c>
      <c r="H388" s="5">
        <v>1028.8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232</v>
      </c>
      <c r="O388">
        <v>1088</v>
      </c>
      <c r="P388">
        <v>4.5</v>
      </c>
      <c r="Q388">
        <v>4.5999999999999996</v>
      </c>
      <c r="R388" s="54">
        <v>0.26319444444444401</v>
      </c>
      <c r="T388" s="91">
        <f t="shared" si="9"/>
        <v>4.5999999999999996</v>
      </c>
      <c r="U388" s="94">
        <f t="shared" si="10"/>
        <v>-1.5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2"/>
      <c r="AD388" s="54">
        <v>0.26319444444444401</v>
      </c>
      <c r="AK388" s="306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4.2</v>
      </c>
      <c r="C389" s="5">
        <v>91</v>
      </c>
      <c r="D389" s="5">
        <v>2.9</v>
      </c>
      <c r="E389" s="5">
        <v>4.2</v>
      </c>
      <c r="F389" s="5">
        <v>1.8</v>
      </c>
      <c r="G389" s="5">
        <v>5</v>
      </c>
      <c r="H389" s="5">
        <v>1028.8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232</v>
      </c>
      <c r="O389">
        <v>1088</v>
      </c>
      <c r="P389">
        <v>4.5</v>
      </c>
      <c r="Q389">
        <v>4.5999999999999996</v>
      </c>
      <c r="R389" s="54">
        <v>0.26388888888888901</v>
      </c>
      <c r="T389" s="91">
        <f t="shared" si="9"/>
        <v>4.5999999999999996</v>
      </c>
      <c r="U389" s="94">
        <f t="shared" si="10"/>
        <v>-1.6000000000000005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2"/>
      <c r="AD389" s="54">
        <v>0.26388888888888901</v>
      </c>
      <c r="AK389" s="306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4.2</v>
      </c>
      <c r="C390" s="5">
        <v>91</v>
      </c>
      <c r="D390" s="5">
        <v>2.9</v>
      </c>
      <c r="E390" s="5">
        <v>4.2</v>
      </c>
      <c r="F390" s="5">
        <v>3.6</v>
      </c>
      <c r="G390" s="5">
        <v>3.6</v>
      </c>
      <c r="H390" s="5">
        <v>1029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232</v>
      </c>
      <c r="O390">
        <v>1088</v>
      </c>
      <c r="P390">
        <v>4.5</v>
      </c>
      <c r="Q390">
        <v>4.5999999999999996</v>
      </c>
      <c r="R390" s="54">
        <v>0.264583333333333</v>
      </c>
      <c r="T390" s="91">
        <f t="shared" si="9"/>
        <v>4.5999999999999996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2"/>
      <c r="AD390" s="54">
        <v>0.264583333333333</v>
      </c>
      <c r="AK390" s="306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4.2</v>
      </c>
      <c r="C391" s="5">
        <v>91</v>
      </c>
      <c r="D391" s="5">
        <v>2.9</v>
      </c>
      <c r="E391" s="5">
        <v>4.2</v>
      </c>
      <c r="F391" s="5">
        <v>2.2000000000000002</v>
      </c>
      <c r="G391" s="5">
        <v>3.6</v>
      </c>
      <c r="H391" s="5">
        <v>1028.8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232</v>
      </c>
      <c r="O391">
        <v>1088</v>
      </c>
      <c r="P391">
        <v>4.5</v>
      </c>
      <c r="Q391">
        <v>4.5999999999999996</v>
      </c>
      <c r="R391" s="54">
        <v>0.265277777777778</v>
      </c>
      <c r="T391" s="91">
        <f t="shared" si="9"/>
        <v>4.5999999999999996</v>
      </c>
      <c r="U391" s="94">
        <f t="shared" si="10"/>
        <v>-1.6000000000000005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2"/>
      <c r="AD391" s="54">
        <v>0.265277777777778</v>
      </c>
      <c r="AK391" s="306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4.2</v>
      </c>
      <c r="C392" s="5">
        <v>91</v>
      </c>
      <c r="D392" s="5">
        <v>2.9</v>
      </c>
      <c r="E392" s="5">
        <v>4.2</v>
      </c>
      <c r="F392" s="5">
        <v>1.8</v>
      </c>
      <c r="G392" s="5">
        <v>3.6</v>
      </c>
      <c r="H392" s="5">
        <v>1028.8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232</v>
      </c>
      <c r="O392">
        <v>1088</v>
      </c>
      <c r="P392">
        <v>4.5</v>
      </c>
      <c r="Q392">
        <v>4.5999999999999996</v>
      </c>
      <c r="R392" s="54">
        <v>0.265972222222222</v>
      </c>
      <c r="T392" s="91">
        <f t="shared" si="9"/>
        <v>4.5999999999999996</v>
      </c>
      <c r="U392" s="94">
        <f t="shared" si="10"/>
        <v>-1.6000000000000005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2"/>
      <c r="AD392" s="54">
        <v>0.265972222222222</v>
      </c>
      <c r="AK392" s="306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4.2</v>
      </c>
      <c r="C393" s="5">
        <v>91</v>
      </c>
      <c r="D393" s="5">
        <v>2.9</v>
      </c>
      <c r="E393" s="5">
        <v>4.2</v>
      </c>
      <c r="F393" s="5">
        <v>2.5</v>
      </c>
      <c r="G393" s="5">
        <v>2.5</v>
      </c>
      <c r="H393" s="5">
        <v>1029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232</v>
      </c>
      <c r="O393">
        <v>1088</v>
      </c>
      <c r="P393">
        <v>4.5</v>
      </c>
      <c r="Q393">
        <v>4.5999999999999996</v>
      </c>
      <c r="R393" s="54">
        <v>0.266666666666667</v>
      </c>
      <c r="T393" s="91">
        <f t="shared" si="9"/>
        <v>4.5999999999999996</v>
      </c>
      <c r="U393" s="94">
        <f t="shared" si="10"/>
        <v>-1.6000000000000005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2"/>
      <c r="AD393" s="54">
        <v>0.266666666666667</v>
      </c>
      <c r="AK393" s="306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4.2</v>
      </c>
      <c r="C394" s="5">
        <v>91</v>
      </c>
      <c r="D394" s="5">
        <v>2.9</v>
      </c>
      <c r="E394" s="5">
        <v>4.2</v>
      </c>
      <c r="F394" s="5">
        <v>4</v>
      </c>
      <c r="G394" s="5">
        <v>4.7</v>
      </c>
      <c r="H394" s="5">
        <v>1028.9000000000001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232</v>
      </c>
      <c r="O394">
        <v>1088</v>
      </c>
      <c r="P394">
        <v>4.5</v>
      </c>
      <c r="Q394">
        <v>4.5999999999999996</v>
      </c>
      <c r="R394" s="54">
        <v>0.26736111111111099</v>
      </c>
      <c r="T394" s="91">
        <f t="shared" si="9"/>
        <v>4.5999999999999996</v>
      </c>
      <c r="U394" s="94">
        <f t="shared" si="10"/>
        <v>-1.6000000000000005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2"/>
      <c r="AD394" s="54">
        <v>0.26736111111111099</v>
      </c>
      <c r="AK394" s="306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4.2</v>
      </c>
      <c r="C395" s="5">
        <v>91</v>
      </c>
      <c r="D395" s="5">
        <v>2.9</v>
      </c>
      <c r="E395" s="5">
        <v>4.2</v>
      </c>
      <c r="F395" s="5">
        <v>0</v>
      </c>
      <c r="G395" s="5">
        <v>3.6</v>
      </c>
      <c r="H395" s="5">
        <v>1028.9000000000001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232</v>
      </c>
      <c r="O395">
        <v>1088</v>
      </c>
      <c r="P395">
        <v>4.5</v>
      </c>
      <c r="Q395">
        <v>4.5999999999999996</v>
      </c>
      <c r="R395" s="54">
        <v>0.26805555555555599</v>
      </c>
      <c r="T395" s="91">
        <f t="shared" si="9"/>
        <v>4.5999999999999996</v>
      </c>
      <c r="U395" s="94">
        <f t="shared" si="10"/>
        <v>-1.6000000000000005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2"/>
      <c r="AD395" s="54">
        <v>0.26805555555555599</v>
      </c>
      <c r="AK395" s="306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4.2</v>
      </c>
      <c r="C396" s="5">
        <v>91</v>
      </c>
      <c r="D396" s="5">
        <v>2.9</v>
      </c>
      <c r="E396" s="5">
        <v>4.2</v>
      </c>
      <c r="F396" s="5">
        <v>0</v>
      </c>
      <c r="G396" s="5">
        <v>3.6</v>
      </c>
      <c r="H396" s="5">
        <v>1028.7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232</v>
      </c>
      <c r="O396">
        <v>1088</v>
      </c>
      <c r="P396">
        <v>4.5</v>
      </c>
      <c r="Q396">
        <v>4.5999999999999996</v>
      </c>
      <c r="R396" s="54">
        <v>0.26874999999999999</v>
      </c>
      <c r="T396" s="91">
        <f t="shared" si="9"/>
        <v>4.5999999999999996</v>
      </c>
      <c r="U396" s="94">
        <f t="shared" si="10"/>
        <v>-1.6000000000000005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2"/>
      <c r="AD396" s="54">
        <v>0.26874999999999999</v>
      </c>
      <c r="AK396" s="306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4.2</v>
      </c>
      <c r="C397" s="5">
        <v>91</v>
      </c>
      <c r="D397" s="5">
        <v>2.9</v>
      </c>
      <c r="E397" s="5">
        <v>4.2</v>
      </c>
      <c r="F397" s="5">
        <v>2.9</v>
      </c>
      <c r="G397" s="5">
        <v>3.6</v>
      </c>
      <c r="H397" s="5">
        <v>1028.9000000000001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232</v>
      </c>
      <c r="O397">
        <v>1088</v>
      </c>
      <c r="P397">
        <v>4.5</v>
      </c>
      <c r="Q397">
        <v>4.5999999999999996</v>
      </c>
      <c r="R397" s="54">
        <v>0.26944444444444399</v>
      </c>
      <c r="T397" s="91">
        <f t="shared" si="9"/>
        <v>4.5999999999999996</v>
      </c>
      <c r="U397" s="94">
        <f t="shared" si="10"/>
        <v>-1.6000000000000005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2"/>
      <c r="AD397" s="54">
        <v>0.26944444444444399</v>
      </c>
      <c r="AK397" s="306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4.2</v>
      </c>
      <c r="C398" s="5">
        <v>91</v>
      </c>
      <c r="D398" s="5">
        <v>2.9</v>
      </c>
      <c r="E398" s="5">
        <v>4.2</v>
      </c>
      <c r="F398" s="5">
        <v>3.6</v>
      </c>
      <c r="G398" s="5">
        <v>3.6</v>
      </c>
      <c r="H398" s="5">
        <v>1028.9000000000001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232</v>
      </c>
      <c r="O398">
        <v>1088</v>
      </c>
      <c r="P398">
        <v>4.5</v>
      </c>
      <c r="Q398">
        <v>4.5999999999999996</v>
      </c>
      <c r="R398" s="54">
        <v>0.27013888888888898</v>
      </c>
      <c r="T398" s="91">
        <f t="shared" si="9"/>
        <v>4.5999999999999996</v>
      </c>
      <c r="U398" s="94">
        <f t="shared" si="10"/>
        <v>-1.6000000000000005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2"/>
      <c r="AD398" s="54">
        <v>0.27013888888888898</v>
      </c>
      <c r="AK398" s="306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4.2</v>
      </c>
      <c r="C399" s="5">
        <v>91</v>
      </c>
      <c r="D399" s="5">
        <v>2.9</v>
      </c>
      <c r="E399" s="5">
        <v>4.2</v>
      </c>
      <c r="F399" s="5">
        <v>2.2000000000000002</v>
      </c>
      <c r="G399" s="5">
        <v>4.3</v>
      </c>
      <c r="H399" s="5">
        <v>1029.0999999999999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232</v>
      </c>
      <c r="O399">
        <v>1088</v>
      </c>
      <c r="P399">
        <v>4.5</v>
      </c>
      <c r="Q399">
        <v>4.5999999999999996</v>
      </c>
      <c r="R399" s="54">
        <v>0.27083333333333298</v>
      </c>
      <c r="T399" s="91">
        <f t="shared" si="9"/>
        <v>4.5999999999999996</v>
      </c>
      <c r="U399" s="94">
        <f t="shared" si="10"/>
        <v>-1.6000000000000005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2"/>
      <c r="AD399" s="54">
        <v>0.27083333333333298</v>
      </c>
      <c r="AK399" s="306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4.2</v>
      </c>
      <c r="C400" s="5">
        <v>91</v>
      </c>
      <c r="D400" s="5">
        <v>2.9</v>
      </c>
      <c r="E400" s="5">
        <v>4.2</v>
      </c>
      <c r="F400" s="5">
        <v>2.9</v>
      </c>
      <c r="G400" s="5">
        <v>4</v>
      </c>
      <c r="H400" s="5">
        <v>1029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232</v>
      </c>
      <c r="O400">
        <v>1088</v>
      </c>
      <c r="P400">
        <v>4.5</v>
      </c>
      <c r="Q400">
        <v>4.5999999999999996</v>
      </c>
      <c r="R400" s="54">
        <v>0.27152777777777798</v>
      </c>
      <c r="T400" s="91">
        <f t="shared" si="9"/>
        <v>4.5999999999999996</v>
      </c>
      <c r="U400" s="94">
        <f t="shared" si="10"/>
        <v>-1.6000000000000005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2"/>
      <c r="AD400" s="54">
        <v>0.27152777777777798</v>
      </c>
      <c r="AK400" s="306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4.2</v>
      </c>
      <c r="C401" s="5">
        <v>91</v>
      </c>
      <c r="D401" s="5">
        <v>2.9</v>
      </c>
      <c r="E401" s="5">
        <v>4.2</v>
      </c>
      <c r="F401" s="5">
        <v>2.9</v>
      </c>
      <c r="G401" s="5">
        <v>4</v>
      </c>
      <c r="H401" s="5">
        <v>1028.7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232</v>
      </c>
      <c r="O401">
        <v>1088</v>
      </c>
      <c r="P401">
        <v>4.5</v>
      </c>
      <c r="Q401">
        <v>4.5999999999999996</v>
      </c>
      <c r="R401" s="54">
        <v>0.27222222222222198</v>
      </c>
      <c r="T401" s="91">
        <f t="shared" si="9"/>
        <v>4.5999999999999996</v>
      </c>
      <c r="U401" s="94">
        <f t="shared" si="10"/>
        <v>-1.6000000000000005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2"/>
      <c r="AD401" s="54">
        <v>0.27222222222222198</v>
      </c>
      <c r="AK401" s="306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4.2</v>
      </c>
      <c r="C402" s="5">
        <v>91</v>
      </c>
      <c r="D402" s="5">
        <v>2.9</v>
      </c>
      <c r="E402" s="5">
        <v>4.2</v>
      </c>
      <c r="F402" s="5">
        <v>2.5</v>
      </c>
      <c r="G402" s="5">
        <v>2.5</v>
      </c>
      <c r="H402" s="5">
        <v>1028.9000000000001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232</v>
      </c>
      <c r="O402">
        <v>1088</v>
      </c>
      <c r="P402">
        <v>4.5</v>
      </c>
      <c r="Q402">
        <v>4.5999999999999996</v>
      </c>
      <c r="R402" s="54">
        <v>0.27291666666666697</v>
      </c>
      <c r="T402" s="91">
        <f t="shared" si="9"/>
        <v>4.5999999999999996</v>
      </c>
      <c r="U402" s="94">
        <f t="shared" si="10"/>
        <v>-1.6000000000000005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2"/>
      <c r="AD402" s="54">
        <v>0.27291666666666697</v>
      </c>
      <c r="AK402" s="306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4.2</v>
      </c>
      <c r="C403" s="5">
        <v>91</v>
      </c>
      <c r="D403" s="5">
        <v>2.9</v>
      </c>
      <c r="E403" s="5">
        <v>4.2</v>
      </c>
      <c r="F403" s="5">
        <v>2.2000000000000002</v>
      </c>
      <c r="G403" s="5">
        <v>2.5</v>
      </c>
      <c r="H403" s="5">
        <v>1028.8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232</v>
      </c>
      <c r="O403">
        <v>1088</v>
      </c>
      <c r="P403">
        <v>4.5</v>
      </c>
      <c r="Q403">
        <v>4.5999999999999996</v>
      </c>
      <c r="R403" s="54">
        <v>0.27361111111111103</v>
      </c>
      <c r="T403" s="91">
        <f t="shared" si="9"/>
        <v>4.5999999999999996</v>
      </c>
      <c r="U403" s="94">
        <f t="shared" si="10"/>
        <v>-1.6000000000000005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2"/>
      <c r="AD403" s="54">
        <v>0.27361111111111103</v>
      </c>
      <c r="AK403" s="306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4.2</v>
      </c>
      <c r="C404" s="5">
        <v>91</v>
      </c>
      <c r="D404" s="5">
        <v>2.9</v>
      </c>
      <c r="E404" s="5">
        <v>2.8</v>
      </c>
      <c r="F404" s="5">
        <v>6.1</v>
      </c>
      <c r="G404" s="5">
        <v>6.1</v>
      </c>
      <c r="H404" s="5">
        <v>1029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232</v>
      </c>
      <c r="O404">
        <v>1088</v>
      </c>
      <c r="P404">
        <v>4.5</v>
      </c>
      <c r="Q404">
        <v>4.5999999999999996</v>
      </c>
      <c r="R404" s="54">
        <v>0.27430555555555602</v>
      </c>
      <c r="T404" s="91">
        <f t="shared" si="9"/>
        <v>4.5999999999999996</v>
      </c>
      <c r="U404" s="94">
        <f t="shared" si="10"/>
        <v>-1.6000000000000005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2"/>
      <c r="AD404" s="54">
        <v>0.27430555555555602</v>
      </c>
      <c r="AK404" s="306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4.2</v>
      </c>
      <c r="C405" s="5">
        <v>91</v>
      </c>
      <c r="D405" s="5">
        <v>2.9</v>
      </c>
      <c r="E405" s="5">
        <v>4.2</v>
      </c>
      <c r="F405" s="5">
        <v>1.8</v>
      </c>
      <c r="G405" s="5">
        <v>3.6</v>
      </c>
      <c r="H405" s="5">
        <v>1028.9000000000001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232</v>
      </c>
      <c r="O405">
        <v>1088</v>
      </c>
      <c r="P405">
        <v>4.5</v>
      </c>
      <c r="Q405">
        <v>4.5999999999999996</v>
      </c>
      <c r="R405" s="54">
        <v>0.27500000000000002</v>
      </c>
      <c r="T405" s="91">
        <f t="shared" si="9"/>
        <v>4.5999999999999996</v>
      </c>
      <c r="U405" s="94">
        <f t="shared" si="10"/>
        <v>-1.6000000000000005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2"/>
      <c r="AD405" s="54">
        <v>0.27500000000000002</v>
      </c>
      <c r="AK405" s="306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4.2</v>
      </c>
      <c r="C406" s="5">
        <v>91</v>
      </c>
      <c r="D406" s="5">
        <v>2.9</v>
      </c>
      <c r="E406" s="5">
        <v>4.2</v>
      </c>
      <c r="F406" s="5">
        <v>2.5</v>
      </c>
      <c r="G406" s="5">
        <v>3.2</v>
      </c>
      <c r="H406" s="5">
        <v>1028.8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232</v>
      </c>
      <c r="O406">
        <v>1088</v>
      </c>
      <c r="P406">
        <v>4.5</v>
      </c>
      <c r="Q406">
        <v>4.5999999999999996</v>
      </c>
      <c r="R406" s="54">
        <v>0.27569444444444402</v>
      </c>
      <c r="T406" s="91">
        <f t="shared" si="9"/>
        <v>4.5999999999999996</v>
      </c>
      <c r="U406" s="94">
        <f t="shared" si="10"/>
        <v>-1.6000000000000005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2"/>
      <c r="AD406" s="54">
        <v>0.27569444444444402</v>
      </c>
      <c r="AK406" s="306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4.3</v>
      </c>
      <c r="C407" s="5">
        <v>91</v>
      </c>
      <c r="D407" s="5">
        <v>3</v>
      </c>
      <c r="E407" s="5">
        <v>3.3</v>
      </c>
      <c r="F407" s="5">
        <v>5</v>
      </c>
      <c r="G407" s="5">
        <v>5</v>
      </c>
      <c r="H407" s="5">
        <v>1028.7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232</v>
      </c>
      <c r="O407">
        <v>1088</v>
      </c>
      <c r="P407">
        <v>4.5</v>
      </c>
      <c r="Q407">
        <v>4.5999999999999996</v>
      </c>
      <c r="R407" s="54">
        <v>0.27638888888888902</v>
      </c>
      <c r="T407" s="91">
        <f t="shared" si="9"/>
        <v>4.5999999999999996</v>
      </c>
      <c r="U407" s="94">
        <f t="shared" si="10"/>
        <v>-1.7000000000000002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2"/>
      <c r="AD407" s="54">
        <v>0.27638888888888902</v>
      </c>
      <c r="AK407" s="306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4.3</v>
      </c>
      <c r="C408" s="5">
        <v>91</v>
      </c>
      <c r="D408" s="5">
        <v>3</v>
      </c>
      <c r="E408" s="5">
        <v>4.3</v>
      </c>
      <c r="F408" s="5">
        <v>3.6</v>
      </c>
      <c r="G408" s="5">
        <v>5</v>
      </c>
      <c r="H408" s="5">
        <v>1028.9000000000001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232</v>
      </c>
      <c r="O408">
        <v>1088</v>
      </c>
      <c r="P408">
        <v>4.5</v>
      </c>
      <c r="Q408">
        <v>4.5999999999999996</v>
      </c>
      <c r="R408" s="54">
        <v>0.27708333333333302</v>
      </c>
      <c r="T408" s="91">
        <f t="shared" si="9"/>
        <v>4.5999999999999996</v>
      </c>
      <c r="U408" s="94">
        <f t="shared" si="10"/>
        <v>-1.7000000000000002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2"/>
      <c r="AD408" s="54">
        <v>0.27708333333333302</v>
      </c>
      <c r="AK408" s="306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4.3</v>
      </c>
      <c r="C409" s="5">
        <v>91</v>
      </c>
      <c r="D409" s="5">
        <v>3</v>
      </c>
      <c r="E409" s="5">
        <v>4.3</v>
      </c>
      <c r="F409" s="5">
        <v>2.2000000000000002</v>
      </c>
      <c r="G409" s="5">
        <v>2.5</v>
      </c>
      <c r="H409" s="5">
        <v>1028.7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232</v>
      </c>
      <c r="O409">
        <v>1088</v>
      </c>
      <c r="P409">
        <v>4.5</v>
      </c>
      <c r="Q409">
        <v>4.5999999999999996</v>
      </c>
      <c r="R409" s="54">
        <v>0.27777777777777801</v>
      </c>
      <c r="T409" s="91">
        <f t="shared" si="9"/>
        <v>4.5999999999999996</v>
      </c>
      <c r="U409" s="94">
        <f t="shared" si="10"/>
        <v>-1.7000000000000002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2"/>
      <c r="AD409" s="54">
        <v>0.27777777777777801</v>
      </c>
      <c r="AK409" s="306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4.3</v>
      </c>
      <c r="C410" s="5">
        <v>91</v>
      </c>
      <c r="D410" s="5">
        <v>3</v>
      </c>
      <c r="E410" s="5">
        <v>4.3</v>
      </c>
      <c r="F410" s="5">
        <v>2.2000000000000002</v>
      </c>
      <c r="G410" s="5">
        <v>5.8</v>
      </c>
      <c r="H410" s="5">
        <v>1028.9000000000001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232</v>
      </c>
      <c r="O410">
        <v>1088</v>
      </c>
      <c r="P410">
        <v>4.5</v>
      </c>
      <c r="Q410">
        <v>4.5999999999999996</v>
      </c>
      <c r="R410" s="54">
        <v>0.27847222222222201</v>
      </c>
      <c r="T410" s="91">
        <f t="shared" si="9"/>
        <v>4.5999999999999996</v>
      </c>
      <c r="U410" s="94">
        <f t="shared" si="10"/>
        <v>-1.7000000000000002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2"/>
      <c r="AD410" s="54">
        <v>0.27847222222222201</v>
      </c>
      <c r="AK410" s="306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4.3</v>
      </c>
      <c r="C411" s="5">
        <v>91</v>
      </c>
      <c r="D411" s="5">
        <v>3</v>
      </c>
      <c r="E411" s="5">
        <v>4.3</v>
      </c>
      <c r="F411" s="5">
        <v>3.6</v>
      </c>
      <c r="G411" s="5">
        <v>3.6</v>
      </c>
      <c r="H411" s="5">
        <v>1028.8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232</v>
      </c>
      <c r="O411">
        <v>1088</v>
      </c>
      <c r="P411">
        <v>4.5</v>
      </c>
      <c r="Q411">
        <v>4.5999999999999996</v>
      </c>
      <c r="R411" s="54">
        <v>0.27916666666666701</v>
      </c>
      <c r="T411" s="91">
        <f t="shared" si="9"/>
        <v>4.5999999999999996</v>
      </c>
      <c r="U411" s="94">
        <f t="shared" si="10"/>
        <v>-1.7000000000000002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2"/>
      <c r="AD411" s="54">
        <v>0.27916666666666701</v>
      </c>
      <c r="AK411" s="306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4.3</v>
      </c>
      <c r="C412" s="5">
        <v>91</v>
      </c>
      <c r="D412" s="5">
        <v>3</v>
      </c>
      <c r="E412" s="5">
        <v>3.1</v>
      </c>
      <c r="F412" s="5">
        <v>5.4</v>
      </c>
      <c r="G412" s="5">
        <v>6.1</v>
      </c>
      <c r="H412" s="5">
        <v>1028.8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232</v>
      </c>
      <c r="O412">
        <v>1088</v>
      </c>
      <c r="P412">
        <v>4.5</v>
      </c>
      <c r="Q412">
        <v>4.5999999999999996</v>
      </c>
      <c r="R412" s="54">
        <v>0.27986111111111101</v>
      </c>
      <c r="T412" s="91">
        <f t="shared" si="9"/>
        <v>4.5999999999999996</v>
      </c>
      <c r="U412" s="94">
        <f t="shared" si="10"/>
        <v>-1.7000000000000002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2"/>
      <c r="AD412" s="54">
        <v>0.27986111111111101</v>
      </c>
      <c r="AK412" s="306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4.3</v>
      </c>
      <c r="C413" s="5">
        <v>91</v>
      </c>
      <c r="D413" s="5">
        <v>3</v>
      </c>
      <c r="E413" s="5">
        <v>4.3</v>
      </c>
      <c r="F413" s="5">
        <v>2.5</v>
      </c>
      <c r="G413" s="5">
        <v>3.6</v>
      </c>
      <c r="H413" s="5">
        <v>1029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232</v>
      </c>
      <c r="O413">
        <v>1088</v>
      </c>
      <c r="P413">
        <v>4.5</v>
      </c>
      <c r="Q413">
        <v>4.7</v>
      </c>
      <c r="R413" s="54">
        <v>0.280555555555556</v>
      </c>
      <c r="T413" s="91">
        <f t="shared" si="9"/>
        <v>4.7</v>
      </c>
      <c r="U413" s="94">
        <f t="shared" si="10"/>
        <v>-1.5999999999999996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2"/>
      <c r="AD413" s="54">
        <v>0.280555555555556</v>
      </c>
      <c r="AK413" s="306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4.3</v>
      </c>
      <c r="C414" s="5">
        <v>91</v>
      </c>
      <c r="D414" s="5">
        <v>3</v>
      </c>
      <c r="E414" s="5">
        <v>4.3</v>
      </c>
      <c r="F414" s="5">
        <v>2.9</v>
      </c>
      <c r="G414" s="5">
        <v>2.9</v>
      </c>
      <c r="H414" s="5">
        <v>1029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232</v>
      </c>
      <c r="O414">
        <v>1088</v>
      </c>
      <c r="P414">
        <v>4.5</v>
      </c>
      <c r="Q414">
        <v>4.5999999999999996</v>
      </c>
      <c r="R414" s="54">
        <v>0.28125</v>
      </c>
      <c r="T414" s="91">
        <f t="shared" si="9"/>
        <v>4.5999999999999996</v>
      </c>
      <c r="U414" s="94">
        <f t="shared" si="10"/>
        <v>-1.7000000000000002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2"/>
      <c r="AD414" s="54">
        <v>0.28125</v>
      </c>
      <c r="AK414" s="306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4.3</v>
      </c>
      <c r="C415" s="5">
        <v>91</v>
      </c>
      <c r="D415" s="5">
        <v>3</v>
      </c>
      <c r="E415" s="5">
        <v>4.3</v>
      </c>
      <c r="F415" s="5">
        <v>2.5</v>
      </c>
      <c r="G415" s="5">
        <v>6.1</v>
      </c>
      <c r="H415" s="5">
        <v>1029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232</v>
      </c>
      <c r="O415">
        <v>1088</v>
      </c>
      <c r="P415">
        <v>4.5</v>
      </c>
      <c r="Q415">
        <v>4.7</v>
      </c>
      <c r="R415" s="54">
        <v>0.281944444444444</v>
      </c>
      <c r="T415" s="91">
        <f t="shared" si="9"/>
        <v>4.7</v>
      </c>
      <c r="U415" s="94">
        <f t="shared" si="10"/>
        <v>-1.5999999999999996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2"/>
      <c r="AD415" s="54">
        <v>0.281944444444444</v>
      </c>
      <c r="AK415" s="306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4.3</v>
      </c>
      <c r="C416" s="5">
        <v>91</v>
      </c>
      <c r="D416" s="5">
        <v>3</v>
      </c>
      <c r="E416" s="5">
        <v>4.3</v>
      </c>
      <c r="F416" s="5">
        <v>3.2</v>
      </c>
      <c r="G416" s="5">
        <v>6.1</v>
      </c>
      <c r="H416" s="5">
        <v>1028.9000000000001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232</v>
      </c>
      <c r="O416">
        <v>1088</v>
      </c>
      <c r="P416">
        <v>4.5999999999999996</v>
      </c>
      <c r="Q416">
        <v>4.7</v>
      </c>
      <c r="R416" s="54">
        <v>0.28263888888888899</v>
      </c>
      <c r="T416" s="91">
        <f t="shared" si="9"/>
        <v>4.7</v>
      </c>
      <c r="U416" s="94">
        <f t="shared" si="10"/>
        <v>-1.5999999999999996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2"/>
      <c r="AD416" s="54">
        <v>0.28263888888888899</v>
      </c>
      <c r="AK416" s="306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4.3</v>
      </c>
      <c r="C417" s="5">
        <v>91</v>
      </c>
      <c r="D417" s="5">
        <v>3</v>
      </c>
      <c r="E417" s="5">
        <v>4.3</v>
      </c>
      <c r="F417" s="5">
        <v>2.9</v>
      </c>
      <c r="G417" s="5">
        <v>6.5</v>
      </c>
      <c r="H417" s="5">
        <v>1029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232</v>
      </c>
      <c r="O417">
        <v>1088</v>
      </c>
      <c r="P417">
        <v>4.5999999999999996</v>
      </c>
      <c r="Q417">
        <v>4.7</v>
      </c>
      <c r="R417" s="54">
        <v>0.28333333333333299</v>
      </c>
      <c r="T417" s="91">
        <f t="shared" si="9"/>
        <v>4.7</v>
      </c>
      <c r="U417" s="94">
        <f t="shared" si="10"/>
        <v>-1.5999999999999996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2"/>
      <c r="AD417" s="54">
        <v>0.28333333333333299</v>
      </c>
      <c r="AK417" s="306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4.3</v>
      </c>
      <c r="C418" s="5">
        <v>91</v>
      </c>
      <c r="D418" s="5">
        <v>3</v>
      </c>
      <c r="E418" s="5">
        <v>4.3</v>
      </c>
      <c r="F418" s="5">
        <v>4.3</v>
      </c>
      <c r="G418" s="5">
        <v>4.3</v>
      </c>
      <c r="H418" s="5">
        <v>1028.9000000000001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232</v>
      </c>
      <c r="O418">
        <v>1088</v>
      </c>
      <c r="P418">
        <v>4.5999999999999996</v>
      </c>
      <c r="Q418">
        <v>4.7</v>
      </c>
      <c r="R418" s="54">
        <v>0.28402777777777799</v>
      </c>
      <c r="T418" s="91">
        <f t="shared" si="9"/>
        <v>4.7</v>
      </c>
      <c r="U418" s="94">
        <f t="shared" si="10"/>
        <v>-1.5999999999999996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2"/>
      <c r="AD418" s="54">
        <v>0.28402777777777799</v>
      </c>
      <c r="AK418" s="306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4.3</v>
      </c>
      <c r="C419" s="5">
        <v>91</v>
      </c>
      <c r="D419" s="5">
        <v>3</v>
      </c>
      <c r="E419" s="5">
        <v>4.3</v>
      </c>
      <c r="F419" s="5">
        <v>4.3</v>
      </c>
      <c r="G419" s="5">
        <v>4.3</v>
      </c>
      <c r="H419" s="5">
        <v>1029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232</v>
      </c>
      <c r="O419">
        <v>1088</v>
      </c>
      <c r="P419">
        <v>4.5999999999999996</v>
      </c>
      <c r="Q419">
        <v>4.7</v>
      </c>
      <c r="R419" s="54">
        <v>0.28472222222222199</v>
      </c>
      <c r="T419" s="91">
        <f t="shared" si="9"/>
        <v>4.7</v>
      </c>
      <c r="U419" s="94">
        <f t="shared" si="10"/>
        <v>-1.5999999999999996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2"/>
      <c r="AD419" s="54">
        <v>0.28472222222222199</v>
      </c>
      <c r="AK419" s="306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4.3</v>
      </c>
      <c r="C420" s="5">
        <v>91</v>
      </c>
      <c r="D420" s="5">
        <v>3</v>
      </c>
      <c r="E420" s="5">
        <v>2.9</v>
      </c>
      <c r="F420" s="5">
        <v>6.1</v>
      </c>
      <c r="G420" s="5">
        <v>6.8</v>
      </c>
      <c r="H420" s="5">
        <v>1028.8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232</v>
      </c>
      <c r="O420">
        <v>1088</v>
      </c>
      <c r="P420">
        <v>4.5999999999999996</v>
      </c>
      <c r="Q420">
        <v>4.7</v>
      </c>
      <c r="R420" s="54">
        <v>0.28541666666666698</v>
      </c>
      <c r="T420" s="91">
        <f t="shared" si="9"/>
        <v>4.7</v>
      </c>
      <c r="U420" s="94">
        <f t="shared" si="10"/>
        <v>-1.5999999999999996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2"/>
      <c r="AD420" s="54">
        <v>0.28541666666666698</v>
      </c>
      <c r="AK420" s="306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4.3</v>
      </c>
      <c r="C421" s="5">
        <v>91</v>
      </c>
      <c r="D421" s="5">
        <v>3</v>
      </c>
      <c r="E421" s="5">
        <v>4.3</v>
      </c>
      <c r="F421" s="5">
        <v>4.7</v>
      </c>
      <c r="G421" s="5">
        <v>5.4</v>
      </c>
      <c r="H421" s="5">
        <v>1028.8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232</v>
      </c>
      <c r="O421">
        <v>1088</v>
      </c>
      <c r="P421">
        <v>4.5999999999999996</v>
      </c>
      <c r="Q421">
        <v>4.7</v>
      </c>
      <c r="R421" s="54">
        <v>0.28611111111111098</v>
      </c>
      <c r="T421" s="91">
        <f t="shared" si="9"/>
        <v>4.7</v>
      </c>
      <c r="U421" s="94">
        <f t="shared" si="10"/>
        <v>-1.5999999999999996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2"/>
      <c r="AD421" s="54">
        <v>0.28611111111111098</v>
      </c>
      <c r="AK421" s="306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4.3</v>
      </c>
      <c r="C422" s="5">
        <v>91</v>
      </c>
      <c r="D422" s="5">
        <v>3</v>
      </c>
      <c r="E422" s="5">
        <v>3.3</v>
      </c>
      <c r="F422" s="5">
        <v>5</v>
      </c>
      <c r="G422" s="5">
        <v>6.5</v>
      </c>
      <c r="H422" s="5">
        <v>1028.9000000000001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232</v>
      </c>
      <c r="O422">
        <v>1088</v>
      </c>
      <c r="P422">
        <v>4.5999999999999996</v>
      </c>
      <c r="Q422">
        <v>4.7</v>
      </c>
      <c r="R422" s="54">
        <v>0.28680555555555598</v>
      </c>
      <c r="T422" s="91">
        <f t="shared" si="9"/>
        <v>4.7</v>
      </c>
      <c r="U422" s="94">
        <f t="shared" si="10"/>
        <v>-1.5999999999999996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2"/>
      <c r="AD422" s="54">
        <v>0.28680555555555598</v>
      </c>
      <c r="AK422" s="306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4.3</v>
      </c>
      <c r="C423" s="5">
        <v>91</v>
      </c>
      <c r="D423" s="5">
        <v>3</v>
      </c>
      <c r="E423" s="5">
        <v>4.3</v>
      </c>
      <c r="F423" s="5">
        <v>3.6</v>
      </c>
      <c r="G423" s="5">
        <v>5.4</v>
      </c>
      <c r="H423" s="5">
        <v>1028.8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232</v>
      </c>
      <c r="O423">
        <v>1088</v>
      </c>
      <c r="P423">
        <v>4.5999999999999996</v>
      </c>
      <c r="Q423">
        <v>4.7</v>
      </c>
      <c r="R423" s="54">
        <v>0.28749999999999998</v>
      </c>
      <c r="T423" s="91">
        <f t="shared" si="9"/>
        <v>4.7</v>
      </c>
      <c r="U423" s="94">
        <f t="shared" si="10"/>
        <v>-1.5999999999999996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2"/>
      <c r="AD423" s="54">
        <v>0.28749999999999998</v>
      </c>
      <c r="AK423" s="306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4.3</v>
      </c>
      <c r="C424" s="5">
        <v>91</v>
      </c>
      <c r="D424" s="5">
        <v>3</v>
      </c>
      <c r="E424" s="5">
        <v>4.3</v>
      </c>
      <c r="F424" s="5">
        <v>4.7</v>
      </c>
      <c r="G424" s="5">
        <v>5.8</v>
      </c>
      <c r="H424" s="5">
        <v>1029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232</v>
      </c>
      <c r="O424">
        <v>1088</v>
      </c>
      <c r="P424">
        <v>4.5999999999999996</v>
      </c>
      <c r="Q424">
        <v>4.7</v>
      </c>
      <c r="R424" s="54">
        <v>0.28819444444444398</v>
      </c>
      <c r="T424" s="91">
        <f t="shared" si="9"/>
        <v>4.7</v>
      </c>
      <c r="U424" s="94">
        <f t="shared" si="10"/>
        <v>-1.5999999999999996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2"/>
      <c r="AD424" s="54">
        <v>0.28819444444444398</v>
      </c>
      <c r="AK424" s="306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4.3</v>
      </c>
      <c r="C425" s="5">
        <v>91</v>
      </c>
      <c r="D425" s="5">
        <v>3</v>
      </c>
      <c r="E425" s="5">
        <v>4.3</v>
      </c>
      <c r="F425" s="5">
        <v>3.6</v>
      </c>
      <c r="G425" s="5">
        <v>3.6</v>
      </c>
      <c r="H425" s="5">
        <v>1028.9000000000001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232</v>
      </c>
      <c r="O425">
        <v>1088</v>
      </c>
      <c r="P425">
        <v>4.5999999999999996</v>
      </c>
      <c r="Q425">
        <v>4.7</v>
      </c>
      <c r="R425" s="54">
        <v>0.28888888888888897</v>
      </c>
      <c r="T425" s="91">
        <f t="shared" si="9"/>
        <v>4.7</v>
      </c>
      <c r="U425" s="94">
        <f t="shared" si="10"/>
        <v>-1.5999999999999996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2"/>
      <c r="AD425" s="54">
        <v>0.28888888888888897</v>
      </c>
      <c r="AK425" s="306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4.3</v>
      </c>
      <c r="C426" s="5">
        <v>91</v>
      </c>
      <c r="D426" s="5">
        <v>3</v>
      </c>
      <c r="E426" s="5">
        <v>4.3</v>
      </c>
      <c r="F426" s="5">
        <v>2.5</v>
      </c>
      <c r="G426" s="5">
        <v>3.6</v>
      </c>
      <c r="H426" s="5">
        <v>1029.0999999999999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232</v>
      </c>
      <c r="O426">
        <v>1088</v>
      </c>
      <c r="P426">
        <v>4.5999999999999996</v>
      </c>
      <c r="Q426">
        <v>4.7</v>
      </c>
      <c r="R426" s="54">
        <v>0.28958333333333303</v>
      </c>
      <c r="T426" s="91">
        <f t="shared" si="9"/>
        <v>4.7</v>
      </c>
      <c r="U426" s="94">
        <f t="shared" si="10"/>
        <v>-1.5999999999999996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2"/>
      <c r="AD426" s="54">
        <v>0.28958333333333303</v>
      </c>
      <c r="AK426" s="306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4.3</v>
      </c>
      <c r="C427" s="5">
        <v>91</v>
      </c>
      <c r="D427" s="5">
        <v>3</v>
      </c>
      <c r="E427" s="5">
        <v>4.3</v>
      </c>
      <c r="F427" s="5">
        <v>4.3</v>
      </c>
      <c r="G427" s="5">
        <v>6.5</v>
      </c>
      <c r="H427" s="5">
        <v>1029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232</v>
      </c>
      <c r="O427">
        <v>1088</v>
      </c>
      <c r="P427">
        <v>4.5999999999999996</v>
      </c>
      <c r="Q427">
        <v>4.7</v>
      </c>
      <c r="R427" s="54">
        <v>0.29027777777777802</v>
      </c>
      <c r="T427" s="91">
        <f t="shared" si="9"/>
        <v>4.7</v>
      </c>
      <c r="U427" s="94">
        <f t="shared" si="10"/>
        <v>-1.5999999999999996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2"/>
      <c r="AD427" s="54">
        <v>0.29027777777777802</v>
      </c>
      <c r="AK427" s="306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4.3</v>
      </c>
      <c r="C428" s="5">
        <v>91</v>
      </c>
      <c r="D428" s="5">
        <v>3</v>
      </c>
      <c r="E428" s="5">
        <v>4.3</v>
      </c>
      <c r="F428" s="5">
        <v>2.5</v>
      </c>
      <c r="G428" s="5">
        <v>5.4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232</v>
      </c>
      <c r="O428">
        <v>1088</v>
      </c>
      <c r="P428">
        <v>4.5999999999999996</v>
      </c>
      <c r="Q428">
        <v>4.7</v>
      </c>
      <c r="R428" s="54">
        <v>0.29097222222222202</v>
      </c>
      <c r="T428" s="91">
        <f t="shared" si="9"/>
        <v>4.7</v>
      </c>
      <c r="U428" s="94">
        <f t="shared" si="10"/>
        <v>-1.5999999999999996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2"/>
      <c r="AD428" s="54">
        <v>0.29097222222222202</v>
      </c>
      <c r="AK428" s="306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4.3</v>
      </c>
      <c r="C429" s="5">
        <v>91</v>
      </c>
      <c r="D429" s="5">
        <v>3</v>
      </c>
      <c r="E429" s="5">
        <v>2.7</v>
      </c>
      <c r="F429" s="5">
        <v>6.5</v>
      </c>
      <c r="G429" s="5">
        <v>7.2</v>
      </c>
      <c r="H429" s="5">
        <v>1029.0999999999999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232</v>
      </c>
      <c r="O429">
        <v>1088</v>
      </c>
      <c r="P429">
        <v>4.5999999999999996</v>
      </c>
      <c r="Q429">
        <v>4.7</v>
      </c>
      <c r="R429" s="54">
        <v>0.29166666666666702</v>
      </c>
      <c r="T429" s="91">
        <f t="shared" si="9"/>
        <v>4.7</v>
      </c>
      <c r="U429" s="94">
        <f t="shared" si="10"/>
        <v>-1.5999999999999996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2"/>
      <c r="AD429" s="54">
        <v>0.29166666666666702</v>
      </c>
      <c r="AK429" s="306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4.3</v>
      </c>
      <c r="C430" s="5">
        <v>91</v>
      </c>
      <c r="D430" s="5">
        <v>3</v>
      </c>
      <c r="E430" s="5">
        <v>2.9</v>
      </c>
      <c r="F430" s="5">
        <v>6.1</v>
      </c>
      <c r="G430" s="5">
        <v>6.5</v>
      </c>
      <c r="H430" s="5">
        <v>1028.8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232</v>
      </c>
      <c r="O430">
        <v>1088</v>
      </c>
      <c r="P430">
        <v>4.5999999999999996</v>
      </c>
      <c r="Q430">
        <v>4.7</v>
      </c>
      <c r="R430" s="54">
        <v>0.29236111111111102</v>
      </c>
      <c r="T430" s="91">
        <f t="shared" si="9"/>
        <v>4.7</v>
      </c>
      <c r="U430" s="94">
        <f t="shared" si="10"/>
        <v>-1.5999999999999996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2"/>
      <c r="AD430" s="54">
        <v>0.29236111111111102</v>
      </c>
      <c r="AK430" s="306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4.3</v>
      </c>
      <c r="C431" s="5">
        <v>91</v>
      </c>
      <c r="D431" s="5">
        <v>3</v>
      </c>
      <c r="E431" s="5">
        <v>2.6</v>
      </c>
      <c r="F431" s="5">
        <v>6.8</v>
      </c>
      <c r="G431" s="5">
        <v>7.6</v>
      </c>
      <c r="H431" s="5">
        <v>1029.0999999999999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232</v>
      </c>
      <c r="O431">
        <v>1088</v>
      </c>
      <c r="P431">
        <v>4.5999999999999996</v>
      </c>
      <c r="Q431">
        <v>4.7</v>
      </c>
      <c r="R431" s="54">
        <v>0.29305555555555601</v>
      </c>
      <c r="T431" s="91">
        <f t="shared" si="9"/>
        <v>4.7</v>
      </c>
      <c r="U431" s="94">
        <f t="shared" si="10"/>
        <v>-1.5999999999999996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2"/>
      <c r="AD431" s="54">
        <v>0.29305555555555601</v>
      </c>
      <c r="AK431" s="306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4.3</v>
      </c>
      <c r="C432" s="5">
        <v>91</v>
      </c>
      <c r="D432" s="5">
        <v>3</v>
      </c>
      <c r="E432" s="5">
        <v>4.3</v>
      </c>
      <c r="F432" s="5">
        <v>4</v>
      </c>
      <c r="G432" s="5">
        <v>5.8</v>
      </c>
      <c r="H432" s="5">
        <v>1028.9000000000001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232</v>
      </c>
      <c r="O432">
        <v>1088</v>
      </c>
      <c r="P432">
        <v>4.5999999999999996</v>
      </c>
      <c r="Q432">
        <v>4.7</v>
      </c>
      <c r="R432" s="54">
        <v>0.29375000000000001</v>
      </c>
      <c r="T432" s="91">
        <f t="shared" si="9"/>
        <v>4.7</v>
      </c>
      <c r="U432" s="94">
        <f t="shared" si="10"/>
        <v>-1.5999999999999996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2"/>
      <c r="AD432" s="54">
        <v>0.29375000000000001</v>
      </c>
      <c r="AK432" s="306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4.3</v>
      </c>
      <c r="C433" s="5">
        <v>91</v>
      </c>
      <c r="D433" s="5">
        <v>3</v>
      </c>
      <c r="E433" s="5">
        <v>4.3</v>
      </c>
      <c r="F433" s="5">
        <v>2.9</v>
      </c>
      <c r="G433" s="5">
        <v>5</v>
      </c>
      <c r="H433" s="5">
        <v>1029.0999999999999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232</v>
      </c>
      <c r="O433">
        <v>1088</v>
      </c>
      <c r="P433">
        <v>4.5999999999999996</v>
      </c>
      <c r="Q433">
        <v>4.7</v>
      </c>
      <c r="R433" s="54">
        <v>0.29444444444444401</v>
      </c>
      <c r="T433" s="91">
        <f t="shared" si="9"/>
        <v>4.7</v>
      </c>
      <c r="U433" s="94">
        <f t="shared" si="10"/>
        <v>-1.5999999999999996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2"/>
      <c r="AD433" s="54">
        <v>0.29444444444444401</v>
      </c>
      <c r="AK433" s="306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4.3</v>
      </c>
      <c r="C434" s="5">
        <v>91</v>
      </c>
      <c r="D434" s="5">
        <v>3</v>
      </c>
      <c r="E434" s="5">
        <v>2.9</v>
      </c>
      <c r="F434" s="5">
        <v>6.1</v>
      </c>
      <c r="G434" s="5">
        <v>7.2</v>
      </c>
      <c r="H434" s="5">
        <v>1028.9000000000001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232</v>
      </c>
      <c r="O434">
        <v>1088</v>
      </c>
      <c r="P434">
        <v>4.5999999999999996</v>
      </c>
      <c r="Q434">
        <v>4.7</v>
      </c>
      <c r="R434" s="54">
        <v>0.29513888888888901</v>
      </c>
      <c r="T434" s="91">
        <f t="shared" ref="T434:T497" si="12">MAX($P434,$Q434)</f>
        <v>4.7</v>
      </c>
      <c r="U434" s="94">
        <f t="shared" si="10"/>
        <v>-1.5999999999999996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2"/>
      <c r="AD434" s="54">
        <v>0.29513888888888901</v>
      </c>
      <c r="AK434" s="306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4.3</v>
      </c>
      <c r="C435" s="5">
        <v>91</v>
      </c>
      <c r="D435" s="5">
        <v>3</v>
      </c>
      <c r="E435" s="5">
        <v>4.3</v>
      </c>
      <c r="F435" s="5">
        <v>3.6</v>
      </c>
      <c r="G435" s="5">
        <v>3.6</v>
      </c>
      <c r="H435" s="5">
        <v>1029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232</v>
      </c>
      <c r="O435">
        <v>1088</v>
      </c>
      <c r="P435">
        <v>4.5999999999999996</v>
      </c>
      <c r="Q435">
        <v>4.7</v>
      </c>
      <c r="R435" s="54">
        <v>0.295833333333333</v>
      </c>
      <c r="T435" s="91">
        <f t="shared" si="12"/>
        <v>4.7</v>
      </c>
      <c r="U435" s="94">
        <f t="shared" ref="U435:U458" si="14">(T435-B435)-2</f>
        <v>-1.5999999999999996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2"/>
      <c r="AD435" s="54">
        <v>0.295833333333333</v>
      </c>
      <c r="AK435" s="306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4.3</v>
      </c>
      <c r="C436" s="5">
        <v>91</v>
      </c>
      <c r="D436" s="5">
        <v>3</v>
      </c>
      <c r="E436" s="5">
        <v>4.3</v>
      </c>
      <c r="F436" s="5">
        <v>3.6</v>
      </c>
      <c r="G436" s="5">
        <v>3.6</v>
      </c>
      <c r="H436" s="5">
        <v>1029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232</v>
      </c>
      <c r="O436">
        <v>1088</v>
      </c>
      <c r="P436">
        <v>4.5999999999999996</v>
      </c>
      <c r="Q436">
        <v>4.7</v>
      </c>
      <c r="R436" s="54">
        <v>0.296527777777778</v>
      </c>
      <c r="T436" s="91">
        <f t="shared" si="12"/>
        <v>4.7</v>
      </c>
      <c r="U436" s="94">
        <f t="shared" si="14"/>
        <v>-1.5999999999999996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2"/>
      <c r="AD436" s="54">
        <v>0.296527777777778</v>
      </c>
      <c r="AK436" s="306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4.4000000000000004</v>
      </c>
      <c r="C437" s="5">
        <v>91</v>
      </c>
      <c r="D437" s="5">
        <v>3.1</v>
      </c>
      <c r="E437" s="5">
        <v>4.4000000000000004</v>
      </c>
      <c r="F437" s="5">
        <v>2.9</v>
      </c>
      <c r="G437" s="5">
        <v>2.9</v>
      </c>
      <c r="H437" s="5">
        <v>1029.2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232</v>
      </c>
      <c r="O437">
        <v>1088</v>
      </c>
      <c r="P437">
        <v>4.5999999999999996</v>
      </c>
      <c r="Q437">
        <v>4.7</v>
      </c>
      <c r="R437" s="54">
        <v>0.297222222222222</v>
      </c>
      <c r="T437" s="91">
        <f t="shared" si="12"/>
        <v>4.7</v>
      </c>
      <c r="U437" s="94">
        <f t="shared" si="14"/>
        <v>-1.7000000000000002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2"/>
      <c r="AD437" s="54">
        <v>0.297222222222222</v>
      </c>
      <c r="AK437" s="306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4.4000000000000004</v>
      </c>
      <c r="C438" s="5">
        <v>91</v>
      </c>
      <c r="D438" s="5">
        <v>3.1</v>
      </c>
      <c r="E438" s="5">
        <v>4.4000000000000004</v>
      </c>
      <c r="F438" s="5">
        <v>2.9</v>
      </c>
      <c r="G438" s="5">
        <v>4</v>
      </c>
      <c r="H438" s="5">
        <v>1029.2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232</v>
      </c>
      <c r="O438">
        <v>1088</v>
      </c>
      <c r="P438">
        <v>4.5999999999999996</v>
      </c>
      <c r="Q438">
        <v>4.7</v>
      </c>
      <c r="R438" s="54">
        <v>0.297916666666667</v>
      </c>
      <c r="T438" s="91">
        <f t="shared" si="12"/>
        <v>4.7</v>
      </c>
      <c r="U438" s="94">
        <f t="shared" si="14"/>
        <v>-1.7000000000000002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2"/>
      <c r="AD438" s="54">
        <v>0.297916666666667</v>
      </c>
      <c r="AK438" s="306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4.4000000000000004</v>
      </c>
      <c r="C439" s="5">
        <v>91</v>
      </c>
      <c r="D439" s="5">
        <v>3.1</v>
      </c>
      <c r="E439" s="5">
        <v>4.4000000000000004</v>
      </c>
      <c r="F439" s="5">
        <v>2.2000000000000002</v>
      </c>
      <c r="G439" s="5">
        <v>2.5</v>
      </c>
      <c r="H439" s="5">
        <v>1029.2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232</v>
      </c>
      <c r="O439">
        <v>1088</v>
      </c>
      <c r="P439">
        <v>4.5999999999999996</v>
      </c>
      <c r="Q439">
        <v>4.7</v>
      </c>
      <c r="R439" s="54">
        <v>0.29861111111111099</v>
      </c>
      <c r="T439" s="91">
        <f t="shared" si="12"/>
        <v>4.7</v>
      </c>
      <c r="U439" s="94">
        <f t="shared" si="14"/>
        <v>-1.7000000000000002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2"/>
      <c r="AD439" s="54">
        <v>0.29861111111111099</v>
      </c>
      <c r="AK439" s="306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4.4000000000000004</v>
      </c>
      <c r="C440" s="5">
        <v>91</v>
      </c>
      <c r="D440" s="5">
        <v>3.1</v>
      </c>
      <c r="E440" s="5">
        <v>4.4000000000000004</v>
      </c>
      <c r="F440" s="5">
        <v>0</v>
      </c>
      <c r="G440" s="5">
        <v>2.5</v>
      </c>
      <c r="H440" s="5">
        <v>1029.0999999999999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232</v>
      </c>
      <c r="O440">
        <v>1088</v>
      </c>
      <c r="P440">
        <v>4.5999999999999996</v>
      </c>
      <c r="Q440">
        <v>4.7</v>
      </c>
      <c r="R440" s="54">
        <v>0.29930555555555599</v>
      </c>
      <c r="T440" s="91">
        <f t="shared" si="12"/>
        <v>4.7</v>
      </c>
      <c r="U440" s="94">
        <f t="shared" si="14"/>
        <v>-1.7000000000000002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2"/>
      <c r="AD440" s="54">
        <v>0.29930555555555599</v>
      </c>
      <c r="AK440" s="306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4.4000000000000004</v>
      </c>
      <c r="C441" s="5">
        <v>91</v>
      </c>
      <c r="D441" s="5">
        <v>3.1</v>
      </c>
      <c r="E441" s="5">
        <v>4.4000000000000004</v>
      </c>
      <c r="F441" s="5">
        <v>0</v>
      </c>
      <c r="G441" s="5">
        <v>3.2</v>
      </c>
      <c r="H441" s="5">
        <v>1029.3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232</v>
      </c>
      <c r="O441">
        <v>1088</v>
      </c>
      <c r="P441">
        <v>4.5999999999999996</v>
      </c>
      <c r="Q441">
        <v>4.7</v>
      </c>
      <c r="R441" s="54">
        <v>0.3</v>
      </c>
      <c r="T441" s="91">
        <f t="shared" si="12"/>
        <v>4.7</v>
      </c>
      <c r="U441" s="94">
        <f t="shared" si="14"/>
        <v>-1.7000000000000002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2"/>
      <c r="AD441" s="54">
        <v>0.3</v>
      </c>
      <c r="AK441" s="306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4.4000000000000004</v>
      </c>
      <c r="C442" s="5">
        <v>91</v>
      </c>
      <c r="D442" s="5">
        <v>3.1</v>
      </c>
      <c r="E442" s="5">
        <v>4.4000000000000004</v>
      </c>
      <c r="F442" s="5">
        <v>2.5</v>
      </c>
      <c r="G442" s="5">
        <v>3.6</v>
      </c>
      <c r="H442" s="5">
        <v>1029.0999999999999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232</v>
      </c>
      <c r="O442">
        <v>1088</v>
      </c>
      <c r="P442">
        <v>4.5999999999999996</v>
      </c>
      <c r="Q442">
        <v>4.7</v>
      </c>
      <c r="R442" s="54">
        <v>0.30069444444444399</v>
      </c>
      <c r="T442" s="91">
        <f t="shared" si="12"/>
        <v>4.7</v>
      </c>
      <c r="U442" s="94">
        <f t="shared" si="14"/>
        <v>-1.7000000000000002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2"/>
      <c r="AD442" s="54">
        <v>0.30069444444444399</v>
      </c>
      <c r="AK442" s="306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4.4000000000000004</v>
      </c>
      <c r="C443" s="5">
        <v>91</v>
      </c>
      <c r="D443" s="5">
        <v>3.1</v>
      </c>
      <c r="E443" s="5">
        <v>4.4000000000000004</v>
      </c>
      <c r="F443" s="5">
        <v>2.2000000000000002</v>
      </c>
      <c r="G443" s="5">
        <v>2.9</v>
      </c>
      <c r="H443" s="5">
        <v>1029.3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232</v>
      </c>
      <c r="O443">
        <v>1088</v>
      </c>
      <c r="P443">
        <v>4.5999999999999996</v>
      </c>
      <c r="Q443">
        <v>4.7</v>
      </c>
      <c r="R443" s="54">
        <v>0.30138888888888898</v>
      </c>
      <c r="T443" s="91">
        <f t="shared" si="12"/>
        <v>4.7</v>
      </c>
      <c r="U443" s="94">
        <f t="shared" si="14"/>
        <v>-1.7000000000000002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2"/>
      <c r="AD443" s="54">
        <v>0.30138888888888898</v>
      </c>
      <c r="AK443" s="306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4.4000000000000004</v>
      </c>
      <c r="C444" s="5">
        <v>91</v>
      </c>
      <c r="D444" s="5">
        <v>3.1</v>
      </c>
      <c r="E444" s="5">
        <v>3</v>
      </c>
      <c r="F444" s="5">
        <v>6.1</v>
      </c>
      <c r="G444" s="5">
        <v>6.1</v>
      </c>
      <c r="H444" s="5">
        <v>1029.2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232</v>
      </c>
      <c r="O444">
        <v>1088</v>
      </c>
      <c r="P444">
        <v>4.5999999999999996</v>
      </c>
      <c r="Q444">
        <v>4.8</v>
      </c>
      <c r="R444" s="54">
        <v>0.30208333333333298</v>
      </c>
      <c r="T444" s="91">
        <f t="shared" si="12"/>
        <v>4.8</v>
      </c>
      <c r="U444" s="94">
        <f t="shared" si="14"/>
        <v>-1.6000000000000005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2"/>
      <c r="AD444" s="54">
        <v>0.30208333333333298</v>
      </c>
      <c r="AK444" s="306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4.4000000000000004</v>
      </c>
      <c r="C445" s="5">
        <v>91</v>
      </c>
      <c r="D445" s="5">
        <v>3.1</v>
      </c>
      <c r="E445" s="5">
        <v>4.4000000000000004</v>
      </c>
      <c r="F445" s="5">
        <v>4</v>
      </c>
      <c r="G445" s="5">
        <v>5</v>
      </c>
      <c r="H445" s="5">
        <v>1029.2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232</v>
      </c>
      <c r="O445">
        <v>1088</v>
      </c>
      <c r="P445">
        <v>4.5999999999999996</v>
      </c>
      <c r="Q445">
        <v>4.7</v>
      </c>
      <c r="R445" s="54">
        <v>0.30277777777777798</v>
      </c>
      <c r="T445" s="91">
        <f t="shared" si="12"/>
        <v>4.7</v>
      </c>
      <c r="U445" s="94">
        <f t="shared" si="14"/>
        <v>-1.7000000000000002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2"/>
      <c r="AD445" s="54">
        <v>0.30277777777777798</v>
      </c>
      <c r="AK445" s="306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4.4000000000000004</v>
      </c>
      <c r="C446" s="5">
        <v>91</v>
      </c>
      <c r="D446" s="5">
        <v>3.1</v>
      </c>
      <c r="E446" s="5">
        <v>4.4000000000000004</v>
      </c>
      <c r="F446" s="5">
        <v>4</v>
      </c>
      <c r="G446" s="5">
        <v>6.1</v>
      </c>
      <c r="H446" s="5">
        <v>1029.2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232</v>
      </c>
      <c r="O446">
        <v>1088</v>
      </c>
      <c r="P446">
        <v>4.5999999999999996</v>
      </c>
      <c r="Q446">
        <v>4.7</v>
      </c>
      <c r="R446" s="54">
        <v>0.30347222222222198</v>
      </c>
      <c r="T446" s="91">
        <f t="shared" si="12"/>
        <v>4.7</v>
      </c>
      <c r="U446" s="94">
        <f t="shared" si="14"/>
        <v>-1.7000000000000002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2"/>
      <c r="AD446" s="54">
        <v>0.30347222222222198</v>
      </c>
      <c r="AK446" s="306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4.4000000000000004</v>
      </c>
      <c r="C447" s="5">
        <v>91</v>
      </c>
      <c r="D447" s="5">
        <v>3.1</v>
      </c>
      <c r="E447" s="5">
        <v>3.3</v>
      </c>
      <c r="F447" s="5">
        <v>5.4</v>
      </c>
      <c r="G447" s="5">
        <v>5.4</v>
      </c>
      <c r="H447" s="5">
        <v>1029.2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232</v>
      </c>
      <c r="O447">
        <v>1088</v>
      </c>
      <c r="P447">
        <v>4.7</v>
      </c>
      <c r="Q447">
        <v>4.8</v>
      </c>
      <c r="R447" s="54">
        <v>0.30416666666666697</v>
      </c>
      <c r="T447" s="91">
        <f t="shared" si="12"/>
        <v>4.8</v>
      </c>
      <c r="U447" s="94">
        <f t="shared" si="14"/>
        <v>-1.6000000000000005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2"/>
      <c r="AD447" s="54">
        <v>0.30416666666666697</v>
      </c>
      <c r="AK447" s="306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4.4000000000000004</v>
      </c>
      <c r="C448" s="5">
        <v>91</v>
      </c>
      <c r="D448" s="5">
        <v>3.1</v>
      </c>
      <c r="E448" s="5">
        <v>4.4000000000000004</v>
      </c>
      <c r="F448" s="5">
        <v>2.5</v>
      </c>
      <c r="G448" s="5">
        <v>3.2</v>
      </c>
      <c r="H448" s="5">
        <v>1029.2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232</v>
      </c>
      <c r="O448">
        <v>1088</v>
      </c>
      <c r="P448">
        <v>4.7</v>
      </c>
      <c r="Q448">
        <v>4.8</v>
      </c>
      <c r="R448" s="54">
        <v>0.30486111111111103</v>
      </c>
      <c r="T448" s="91">
        <f t="shared" si="12"/>
        <v>4.8</v>
      </c>
      <c r="U448" s="94">
        <f t="shared" si="14"/>
        <v>-1.6000000000000005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2"/>
      <c r="AD448" s="54">
        <v>0.30486111111111103</v>
      </c>
      <c r="AK448" s="306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4.4000000000000004</v>
      </c>
      <c r="C449" s="5">
        <v>91</v>
      </c>
      <c r="D449" s="5">
        <v>3.1</v>
      </c>
      <c r="E449" s="5">
        <v>4.4000000000000004</v>
      </c>
      <c r="F449" s="5">
        <v>4.3</v>
      </c>
      <c r="G449" s="5">
        <v>6.1</v>
      </c>
      <c r="H449" s="5">
        <v>1029.3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232</v>
      </c>
      <c r="O449">
        <v>1088</v>
      </c>
      <c r="P449">
        <v>4.5999999999999996</v>
      </c>
      <c r="Q449">
        <v>4.7</v>
      </c>
      <c r="R449" s="54">
        <v>0.30555555555555602</v>
      </c>
      <c r="T449" s="91">
        <f t="shared" si="12"/>
        <v>4.7</v>
      </c>
      <c r="U449" s="94">
        <f t="shared" si="14"/>
        <v>-1.7000000000000002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2"/>
      <c r="AD449" s="54">
        <v>0.30555555555555602</v>
      </c>
      <c r="AK449" s="306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4.4000000000000004</v>
      </c>
      <c r="C450" s="5">
        <v>91</v>
      </c>
      <c r="D450" s="5">
        <v>3.1</v>
      </c>
      <c r="E450" s="5">
        <v>4.4000000000000004</v>
      </c>
      <c r="F450" s="5">
        <v>2.9</v>
      </c>
      <c r="G450" s="5">
        <v>4.3</v>
      </c>
      <c r="H450" s="5">
        <v>1029.3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232</v>
      </c>
      <c r="O450">
        <v>1088</v>
      </c>
      <c r="P450">
        <v>4.5999999999999996</v>
      </c>
      <c r="Q450">
        <v>4.8</v>
      </c>
      <c r="R450" s="54">
        <v>0.30625000000000002</v>
      </c>
      <c r="T450" s="91">
        <f t="shared" si="12"/>
        <v>4.8</v>
      </c>
      <c r="U450" s="94">
        <f t="shared" si="14"/>
        <v>-1.6000000000000005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2"/>
      <c r="AD450" s="54">
        <v>0.30625000000000002</v>
      </c>
      <c r="AK450" s="306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4.4000000000000004</v>
      </c>
      <c r="C451" s="5">
        <v>91</v>
      </c>
      <c r="D451" s="5">
        <v>3.1</v>
      </c>
      <c r="E451" s="5">
        <v>4.4000000000000004</v>
      </c>
      <c r="F451" s="5">
        <v>4</v>
      </c>
      <c r="G451" s="5">
        <v>4.7</v>
      </c>
      <c r="H451" s="5">
        <v>1029.4000000000001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232</v>
      </c>
      <c r="O451">
        <v>1088</v>
      </c>
      <c r="P451">
        <v>4.5999999999999996</v>
      </c>
      <c r="Q451">
        <v>4.7</v>
      </c>
      <c r="R451" s="54">
        <v>0.30694444444444402</v>
      </c>
      <c r="T451" s="91">
        <f t="shared" si="12"/>
        <v>4.7</v>
      </c>
      <c r="U451" s="94">
        <f t="shared" si="14"/>
        <v>-1.7000000000000002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2"/>
      <c r="AD451" s="54">
        <v>0.30694444444444402</v>
      </c>
      <c r="AK451" s="306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4.4000000000000004</v>
      </c>
      <c r="C452" s="5">
        <v>91</v>
      </c>
      <c r="D452" s="5">
        <v>3.1</v>
      </c>
      <c r="E452" s="5">
        <v>4.4000000000000004</v>
      </c>
      <c r="F452" s="5">
        <v>2.9</v>
      </c>
      <c r="G452" s="5">
        <v>4.3</v>
      </c>
      <c r="H452" s="5">
        <v>1029.2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232</v>
      </c>
      <c r="O452">
        <v>1088</v>
      </c>
      <c r="P452">
        <v>4.5999999999999996</v>
      </c>
      <c r="Q452">
        <v>4.7</v>
      </c>
      <c r="R452" s="54">
        <v>0.30763888888888902</v>
      </c>
      <c r="T452" s="91">
        <f t="shared" si="12"/>
        <v>4.7</v>
      </c>
      <c r="U452" s="94">
        <f t="shared" si="14"/>
        <v>-1.7000000000000002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2"/>
      <c r="AD452" s="54">
        <v>0.30763888888888902</v>
      </c>
      <c r="AK452" s="306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4.4000000000000004</v>
      </c>
      <c r="C453" s="5">
        <v>91</v>
      </c>
      <c r="D453" s="5">
        <v>3.1</v>
      </c>
      <c r="E453" s="5">
        <v>4.4000000000000004</v>
      </c>
      <c r="F453" s="5">
        <v>4</v>
      </c>
      <c r="G453" s="5">
        <v>4.7</v>
      </c>
      <c r="H453" s="5">
        <v>1029.2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232</v>
      </c>
      <c r="O453">
        <v>1088</v>
      </c>
      <c r="P453">
        <v>4.7</v>
      </c>
      <c r="Q453">
        <v>4.7</v>
      </c>
      <c r="R453" s="54">
        <v>0.30833333333333302</v>
      </c>
      <c r="T453" s="91">
        <f t="shared" si="12"/>
        <v>4.7</v>
      </c>
      <c r="U453" s="94">
        <f t="shared" si="14"/>
        <v>-1.7000000000000002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2"/>
      <c r="AD453" s="54">
        <v>0.30833333333333302</v>
      </c>
      <c r="AK453" s="306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4.4000000000000004</v>
      </c>
      <c r="C454" s="5">
        <v>91</v>
      </c>
      <c r="D454" s="5">
        <v>3.1</v>
      </c>
      <c r="E454" s="5">
        <v>4.4000000000000004</v>
      </c>
      <c r="F454" s="5">
        <v>4</v>
      </c>
      <c r="G454" s="5">
        <v>4</v>
      </c>
      <c r="H454" s="5">
        <v>1029.4000000000001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232</v>
      </c>
      <c r="O454">
        <v>1088</v>
      </c>
      <c r="P454">
        <v>4.7</v>
      </c>
      <c r="Q454">
        <v>4.8</v>
      </c>
      <c r="R454" s="54">
        <v>0.30902777777777801</v>
      </c>
      <c r="T454" s="91">
        <f t="shared" si="12"/>
        <v>4.8</v>
      </c>
      <c r="U454" s="94">
        <f t="shared" si="14"/>
        <v>-1.6000000000000005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2"/>
      <c r="AD454" s="54">
        <v>0.30902777777777801</v>
      </c>
      <c r="AK454" s="306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4.4000000000000004</v>
      </c>
      <c r="C455" s="5">
        <v>91</v>
      </c>
      <c r="D455" s="5">
        <v>3.1</v>
      </c>
      <c r="E455" s="5">
        <v>4.4000000000000004</v>
      </c>
      <c r="F455" s="5">
        <v>3.2</v>
      </c>
      <c r="G455" s="5">
        <v>3.6</v>
      </c>
      <c r="H455" s="5">
        <v>1029.3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232</v>
      </c>
      <c r="O455">
        <v>1088</v>
      </c>
      <c r="P455">
        <v>4.7</v>
      </c>
      <c r="Q455">
        <v>4.8</v>
      </c>
      <c r="R455" s="54">
        <v>0.30972222222222201</v>
      </c>
      <c r="T455" s="91">
        <f t="shared" si="12"/>
        <v>4.8</v>
      </c>
      <c r="U455" s="94">
        <f t="shared" si="14"/>
        <v>-1.6000000000000005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2"/>
      <c r="AD455" s="54">
        <v>0.30972222222222201</v>
      </c>
      <c r="AK455" s="306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4.4000000000000004</v>
      </c>
      <c r="C456" s="5">
        <v>91</v>
      </c>
      <c r="D456" s="5">
        <v>3.1</v>
      </c>
      <c r="E456" s="5">
        <v>4.4000000000000004</v>
      </c>
      <c r="F456" s="5">
        <v>4.3</v>
      </c>
      <c r="G456" s="5">
        <v>4.3</v>
      </c>
      <c r="H456" s="5">
        <v>1029.2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232</v>
      </c>
      <c r="O456">
        <v>1088</v>
      </c>
      <c r="P456">
        <v>4.7</v>
      </c>
      <c r="Q456">
        <v>4.8</v>
      </c>
      <c r="R456" s="54">
        <v>0.31041666666666701</v>
      </c>
      <c r="T456" s="91">
        <f t="shared" si="12"/>
        <v>4.8</v>
      </c>
      <c r="U456" s="94">
        <f t="shared" si="14"/>
        <v>-1.6000000000000005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2"/>
      <c r="AD456" s="54">
        <v>0.31041666666666701</v>
      </c>
      <c r="AK456" s="306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4.4000000000000004</v>
      </c>
      <c r="C457" s="5">
        <v>91</v>
      </c>
      <c r="D457" s="5">
        <v>3.1</v>
      </c>
      <c r="E457" s="5">
        <v>4.4000000000000004</v>
      </c>
      <c r="F457" s="5">
        <v>2.2000000000000002</v>
      </c>
      <c r="G457" s="5">
        <v>2.9</v>
      </c>
      <c r="H457" s="5">
        <v>1029.2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232</v>
      </c>
      <c r="O457">
        <v>1088</v>
      </c>
      <c r="P457">
        <v>4.7</v>
      </c>
      <c r="Q457">
        <v>4.8</v>
      </c>
      <c r="R457" s="54">
        <v>0.31111111111111101</v>
      </c>
      <c r="T457" s="91">
        <f t="shared" si="12"/>
        <v>4.8</v>
      </c>
      <c r="U457" s="94">
        <f t="shared" si="14"/>
        <v>-1.6000000000000005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2"/>
      <c r="AD457" s="54">
        <v>0.31111111111111101</v>
      </c>
      <c r="AK457" s="306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4.4000000000000004</v>
      </c>
      <c r="C458" s="5">
        <v>91</v>
      </c>
      <c r="D458" s="5">
        <v>3.1</v>
      </c>
      <c r="E458" s="5">
        <v>4.4000000000000004</v>
      </c>
      <c r="F458" s="5">
        <v>2.5</v>
      </c>
      <c r="G458" s="5">
        <v>4</v>
      </c>
      <c r="H458" s="5">
        <v>1029.2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232</v>
      </c>
      <c r="O458">
        <v>1088</v>
      </c>
      <c r="P458">
        <v>4.7</v>
      </c>
      <c r="Q458">
        <v>4.8</v>
      </c>
      <c r="R458" s="54">
        <v>0.311805555555556</v>
      </c>
      <c r="T458" s="91">
        <f t="shared" si="12"/>
        <v>4.8</v>
      </c>
      <c r="U458" s="94">
        <f t="shared" si="14"/>
        <v>-1.6000000000000005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2"/>
      <c r="AD458" s="54">
        <v>0.311805555555556</v>
      </c>
      <c r="AK458" s="306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4.4000000000000004</v>
      </c>
      <c r="C459" s="5">
        <v>91</v>
      </c>
      <c r="D459" s="5">
        <v>3.1</v>
      </c>
      <c r="E459" s="5">
        <v>4.4000000000000004</v>
      </c>
      <c r="F459" s="5">
        <v>2.9</v>
      </c>
      <c r="G459" s="5">
        <v>3.6</v>
      </c>
      <c r="H459" s="5">
        <v>1029.0999999999999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232</v>
      </c>
      <c r="O459">
        <v>1088</v>
      </c>
      <c r="P459">
        <v>4.7</v>
      </c>
      <c r="Q459">
        <v>4.8</v>
      </c>
      <c r="R459" s="54">
        <v>0.3125</v>
      </c>
      <c r="T459" s="91">
        <f t="shared" si="12"/>
        <v>4.8</v>
      </c>
      <c r="U459" s="94">
        <f>(T459-B459)-3</f>
        <v>-2.6000000000000005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2"/>
      <c r="AD459" s="54">
        <v>0.3125</v>
      </c>
      <c r="AK459" s="306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4.4000000000000004</v>
      </c>
      <c r="C460" s="5">
        <v>91</v>
      </c>
      <c r="D460" s="5">
        <v>3.1</v>
      </c>
      <c r="E460" s="5">
        <v>4.4000000000000004</v>
      </c>
      <c r="F460" s="5">
        <v>2.2000000000000002</v>
      </c>
      <c r="G460" s="5">
        <v>2.5</v>
      </c>
      <c r="H460" s="5">
        <v>1029.2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232</v>
      </c>
      <c r="O460">
        <v>1088</v>
      </c>
      <c r="P460">
        <v>4.7</v>
      </c>
      <c r="Q460">
        <v>4.8</v>
      </c>
      <c r="R460" s="54">
        <v>0.313194444444444</v>
      </c>
      <c r="T460" s="91">
        <f t="shared" si="12"/>
        <v>4.8</v>
      </c>
      <c r="U460" s="94">
        <f>(T460-B460)-3</f>
        <v>-2.6000000000000005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2"/>
      <c r="AD460" s="54">
        <v>0.313194444444444</v>
      </c>
      <c r="AK460" s="306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4.4000000000000004</v>
      </c>
      <c r="C461" s="5">
        <v>91</v>
      </c>
      <c r="D461" s="5">
        <v>3.1</v>
      </c>
      <c r="E461" s="5">
        <v>4.4000000000000004</v>
      </c>
      <c r="F461" s="5">
        <v>1.8</v>
      </c>
      <c r="G461" s="5">
        <v>2.5</v>
      </c>
      <c r="H461" s="5">
        <v>1029.0999999999999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232</v>
      </c>
      <c r="O461">
        <v>1088</v>
      </c>
      <c r="P461">
        <v>4.7</v>
      </c>
      <c r="Q461">
        <v>4.8</v>
      </c>
      <c r="R461" s="54">
        <v>0.31388888888888899</v>
      </c>
      <c r="T461" s="91">
        <f t="shared" si="12"/>
        <v>4.8</v>
      </c>
      <c r="U461" s="94">
        <f>(T461-B461)-4</f>
        <v>-3.6000000000000005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2"/>
      <c r="AD461" s="54">
        <v>0.31388888888888899</v>
      </c>
      <c r="AK461" s="306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4.4000000000000004</v>
      </c>
      <c r="C462" s="5">
        <v>91</v>
      </c>
      <c r="D462" s="5">
        <v>3.1</v>
      </c>
      <c r="E462" s="5">
        <v>4.4000000000000004</v>
      </c>
      <c r="F462" s="5">
        <v>0</v>
      </c>
      <c r="G462" s="5">
        <v>2.5</v>
      </c>
      <c r="H462" s="5">
        <v>1029.0999999999999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232</v>
      </c>
      <c r="O462">
        <v>1088</v>
      </c>
      <c r="P462">
        <v>4.7</v>
      </c>
      <c r="Q462">
        <v>4.8</v>
      </c>
      <c r="R462" s="54">
        <v>0.31458333333333299</v>
      </c>
      <c r="T462" s="91">
        <f t="shared" si="12"/>
        <v>4.8</v>
      </c>
      <c r="U462" s="94">
        <f t="shared" ref="U462:U525" si="16">(T462-B462)-4</f>
        <v>-3.6000000000000005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2"/>
      <c r="AD462" s="54">
        <v>0.31458333333333299</v>
      </c>
      <c r="AK462" s="306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4.4000000000000004</v>
      </c>
      <c r="C463" s="5">
        <v>91</v>
      </c>
      <c r="D463" s="5">
        <v>3.1</v>
      </c>
      <c r="E463" s="5">
        <v>4.4000000000000004</v>
      </c>
      <c r="F463" s="5">
        <v>2.5</v>
      </c>
      <c r="G463" s="5">
        <v>2.9</v>
      </c>
      <c r="H463" s="5">
        <v>1029.0999999999999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232</v>
      </c>
      <c r="O463">
        <v>1088</v>
      </c>
      <c r="P463">
        <v>4.7</v>
      </c>
      <c r="Q463">
        <v>4.8</v>
      </c>
      <c r="R463" s="54">
        <v>0.31527777777777799</v>
      </c>
      <c r="T463" s="91">
        <f t="shared" si="12"/>
        <v>4.8</v>
      </c>
      <c r="U463" s="94">
        <f t="shared" si="16"/>
        <v>-3.6000000000000005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2"/>
      <c r="AD463" s="54">
        <v>0.31527777777777799</v>
      </c>
      <c r="AK463" s="306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4.4000000000000004</v>
      </c>
      <c r="C464" s="5">
        <v>91</v>
      </c>
      <c r="D464" s="5">
        <v>3.1</v>
      </c>
      <c r="E464" s="5">
        <v>4.4000000000000004</v>
      </c>
      <c r="F464" s="5">
        <v>2.9</v>
      </c>
      <c r="G464" s="5">
        <v>3.6</v>
      </c>
      <c r="H464" s="5">
        <v>1029.0999999999999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232</v>
      </c>
      <c r="O464">
        <v>1088</v>
      </c>
      <c r="P464">
        <v>4.7</v>
      </c>
      <c r="Q464">
        <v>4.8</v>
      </c>
      <c r="R464" s="54">
        <v>0.31597222222222199</v>
      </c>
      <c r="T464" s="91">
        <f t="shared" si="12"/>
        <v>4.8</v>
      </c>
      <c r="U464" s="94">
        <f t="shared" si="16"/>
        <v>-3.6000000000000005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2"/>
      <c r="AD464" s="54">
        <v>0.31597222222222199</v>
      </c>
      <c r="AK464" s="306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4.4000000000000004</v>
      </c>
      <c r="C465" s="5">
        <v>91</v>
      </c>
      <c r="D465" s="5">
        <v>3.1</v>
      </c>
      <c r="E465" s="5">
        <v>4.4000000000000004</v>
      </c>
      <c r="F465" s="5">
        <v>0</v>
      </c>
      <c r="G465" s="5">
        <v>2.5</v>
      </c>
      <c r="H465" s="5">
        <v>1029.4000000000001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232</v>
      </c>
      <c r="O465">
        <v>1088</v>
      </c>
      <c r="P465">
        <v>4.7</v>
      </c>
      <c r="Q465">
        <v>4.8</v>
      </c>
      <c r="R465" s="54">
        <v>0.31666666666666698</v>
      </c>
      <c r="T465" s="91">
        <f t="shared" si="12"/>
        <v>4.8</v>
      </c>
      <c r="U465" s="94">
        <f t="shared" si="16"/>
        <v>-3.6000000000000005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2"/>
      <c r="AD465" s="54">
        <v>0.31666666666666698</v>
      </c>
      <c r="AK465" s="306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4.5</v>
      </c>
      <c r="C466" s="5">
        <v>91</v>
      </c>
      <c r="D466" s="5">
        <v>3.2</v>
      </c>
      <c r="E466" s="5">
        <v>4.5</v>
      </c>
      <c r="F466" s="5">
        <v>4.3</v>
      </c>
      <c r="G466" s="5">
        <v>4.3</v>
      </c>
      <c r="H466" s="5">
        <v>1029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232</v>
      </c>
      <c r="O466">
        <v>1088</v>
      </c>
      <c r="P466">
        <v>4.7</v>
      </c>
      <c r="Q466">
        <v>4.8</v>
      </c>
      <c r="R466" s="54">
        <v>0.31736111111111098</v>
      </c>
      <c r="T466" s="91">
        <f t="shared" si="12"/>
        <v>4.8</v>
      </c>
      <c r="U466" s="94">
        <f t="shared" si="16"/>
        <v>-3.7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2"/>
      <c r="AD466" s="54">
        <v>0.31736111111111098</v>
      </c>
      <c r="AK466" s="306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4.5</v>
      </c>
      <c r="C467" s="5">
        <v>91</v>
      </c>
      <c r="D467" s="5">
        <v>3.2</v>
      </c>
      <c r="E467" s="5">
        <v>4.5</v>
      </c>
      <c r="F467" s="5">
        <v>1.8</v>
      </c>
      <c r="G467" s="5">
        <v>3.6</v>
      </c>
      <c r="H467" s="5">
        <v>1029.3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232</v>
      </c>
      <c r="O467">
        <v>1088</v>
      </c>
      <c r="P467">
        <v>4.7</v>
      </c>
      <c r="Q467">
        <v>4.8</v>
      </c>
      <c r="R467" s="54">
        <v>0.31805555555555598</v>
      </c>
      <c r="T467" s="91">
        <f t="shared" si="12"/>
        <v>4.8</v>
      </c>
      <c r="U467" s="94">
        <f t="shared" si="16"/>
        <v>-3.7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2"/>
      <c r="AD467" s="54">
        <v>0.31805555555555598</v>
      </c>
      <c r="AK467" s="306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4.5</v>
      </c>
      <c r="C468" s="5">
        <v>91</v>
      </c>
      <c r="D468" s="5">
        <v>3.2</v>
      </c>
      <c r="E468" s="5">
        <v>4.5</v>
      </c>
      <c r="F468" s="5">
        <v>2.2000000000000002</v>
      </c>
      <c r="G468" s="5">
        <v>4</v>
      </c>
      <c r="H468" s="5">
        <v>1029.3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232</v>
      </c>
      <c r="O468">
        <v>1088</v>
      </c>
      <c r="P468">
        <v>4.7</v>
      </c>
      <c r="Q468">
        <v>4.8</v>
      </c>
      <c r="R468" s="54">
        <v>0.31874999999999998</v>
      </c>
      <c r="T468" s="91">
        <f t="shared" si="12"/>
        <v>4.8</v>
      </c>
      <c r="U468" s="94">
        <f t="shared" si="16"/>
        <v>-3.7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2"/>
      <c r="AD468" s="54">
        <v>0.31874999999999998</v>
      </c>
      <c r="AK468" s="306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4.5</v>
      </c>
      <c r="C469" s="5">
        <v>91</v>
      </c>
      <c r="D469" s="5">
        <v>3.2</v>
      </c>
      <c r="E469" s="5">
        <v>4.5</v>
      </c>
      <c r="F469" s="5">
        <v>2.9</v>
      </c>
      <c r="G469" s="5">
        <v>4</v>
      </c>
      <c r="H469" s="5">
        <v>1029.3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232</v>
      </c>
      <c r="O469">
        <v>1088</v>
      </c>
      <c r="P469">
        <v>4.7</v>
      </c>
      <c r="Q469">
        <v>4.8</v>
      </c>
      <c r="R469" s="54">
        <v>0.31944444444444398</v>
      </c>
      <c r="T469" s="91">
        <f t="shared" si="12"/>
        <v>4.8</v>
      </c>
      <c r="U469" s="94">
        <f t="shared" si="16"/>
        <v>-3.7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2"/>
      <c r="AD469" s="54">
        <v>0.31944444444444398</v>
      </c>
      <c r="AK469" s="306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4.5</v>
      </c>
      <c r="C470" s="5">
        <v>91</v>
      </c>
      <c r="D470" s="5">
        <v>3.2</v>
      </c>
      <c r="E470" s="5">
        <v>4.5</v>
      </c>
      <c r="F470" s="5">
        <v>2.5</v>
      </c>
      <c r="G470" s="5">
        <v>4.3</v>
      </c>
      <c r="H470" s="5">
        <v>1029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232</v>
      </c>
      <c r="O470">
        <v>1088</v>
      </c>
      <c r="P470">
        <v>4.7</v>
      </c>
      <c r="Q470">
        <v>4.8</v>
      </c>
      <c r="R470" s="54">
        <v>0.32013888888888897</v>
      </c>
      <c r="T470" s="91">
        <f t="shared" si="12"/>
        <v>4.8</v>
      </c>
      <c r="U470" s="94">
        <f t="shared" si="16"/>
        <v>-3.7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2"/>
      <c r="AD470" s="54">
        <v>0.32013888888888897</v>
      </c>
      <c r="AK470" s="306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4.5</v>
      </c>
      <c r="C471" s="5">
        <v>91</v>
      </c>
      <c r="D471" s="5">
        <v>3.2</v>
      </c>
      <c r="E471" s="5">
        <v>4.5</v>
      </c>
      <c r="F471" s="5">
        <v>4</v>
      </c>
      <c r="G471" s="5">
        <v>5.8</v>
      </c>
      <c r="H471" s="5">
        <v>1029.3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232</v>
      </c>
      <c r="O471">
        <v>1088</v>
      </c>
      <c r="P471">
        <v>4.7</v>
      </c>
      <c r="Q471">
        <v>4.8</v>
      </c>
      <c r="R471" s="54">
        <v>0.32083333333333303</v>
      </c>
      <c r="T471" s="91">
        <f t="shared" si="12"/>
        <v>4.8</v>
      </c>
      <c r="U471" s="94">
        <f t="shared" si="16"/>
        <v>-3.7</v>
      </c>
      <c r="V471" s="90"/>
      <c r="W471" s="94" t="str">
        <f t="shared" si="13"/>
        <v/>
      </c>
      <c r="X471" s="91"/>
      <c r="Z471" s="5"/>
      <c r="AA471"/>
      <c r="AC471" s="372"/>
      <c r="AD471" s="54">
        <v>0.32083333333333303</v>
      </c>
      <c r="AK471" s="306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4.5</v>
      </c>
      <c r="C472" s="5">
        <v>91</v>
      </c>
      <c r="D472" s="5">
        <v>3.2</v>
      </c>
      <c r="E472" s="5">
        <v>3.4</v>
      </c>
      <c r="F472" s="5">
        <v>5.4</v>
      </c>
      <c r="G472" s="5">
        <v>5.8</v>
      </c>
      <c r="H472" s="5">
        <v>1029.0999999999999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232</v>
      </c>
      <c r="O472">
        <v>1088</v>
      </c>
      <c r="P472">
        <v>4.7</v>
      </c>
      <c r="Q472">
        <v>4.8</v>
      </c>
      <c r="R472" s="54">
        <v>0.32152777777777802</v>
      </c>
      <c r="T472" s="91">
        <f t="shared" si="12"/>
        <v>4.8</v>
      </c>
      <c r="U472" s="94">
        <f t="shared" si="16"/>
        <v>-3.7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2"/>
      <c r="AD472" s="54">
        <v>0.32152777777777802</v>
      </c>
      <c r="AK472" s="306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4.5</v>
      </c>
      <c r="C473" s="5">
        <v>91</v>
      </c>
      <c r="D473" s="5">
        <v>3.2</v>
      </c>
      <c r="E473" s="5">
        <v>4.5</v>
      </c>
      <c r="F473" s="5">
        <v>4.3</v>
      </c>
      <c r="G473" s="5">
        <v>4.7</v>
      </c>
      <c r="H473" s="5">
        <v>1029.2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232</v>
      </c>
      <c r="O473">
        <v>1088</v>
      </c>
      <c r="P473">
        <v>4.7</v>
      </c>
      <c r="Q473">
        <v>4.8</v>
      </c>
      <c r="R473" s="54">
        <v>0.32222222222222202</v>
      </c>
      <c r="T473" s="91">
        <f t="shared" si="12"/>
        <v>4.8</v>
      </c>
      <c r="U473" s="94">
        <f t="shared" si="16"/>
        <v>-3.7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2"/>
      <c r="AD473" s="54">
        <v>0.32222222222222202</v>
      </c>
      <c r="AK473" s="702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4.5</v>
      </c>
      <c r="C474" s="5">
        <v>91</v>
      </c>
      <c r="D474" s="5">
        <v>3.2</v>
      </c>
      <c r="E474" s="5">
        <v>3.2</v>
      </c>
      <c r="F474" s="5">
        <v>5.8</v>
      </c>
      <c r="G474" s="5">
        <v>6.5</v>
      </c>
      <c r="H474" s="5">
        <v>1029.2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232</v>
      </c>
      <c r="O474">
        <v>1088</v>
      </c>
      <c r="P474">
        <v>4.7</v>
      </c>
      <c r="Q474">
        <v>4.8</v>
      </c>
      <c r="R474" s="54">
        <v>0.32291666666666702</v>
      </c>
      <c r="T474" s="91">
        <f t="shared" si="12"/>
        <v>4.8</v>
      </c>
      <c r="U474" s="94">
        <f t="shared" si="16"/>
        <v>-3.7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2"/>
      <c r="AD474" s="54">
        <v>0.32291666666666702</v>
      </c>
      <c r="AK474" s="306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4.5</v>
      </c>
      <c r="C475" s="5">
        <v>91</v>
      </c>
      <c r="D475" s="5">
        <v>3.2</v>
      </c>
      <c r="E475" s="5">
        <v>4.5</v>
      </c>
      <c r="F475" s="5">
        <v>3.6</v>
      </c>
      <c r="G475" s="5">
        <v>4.7</v>
      </c>
      <c r="H475" s="5">
        <v>1029.4000000000001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232</v>
      </c>
      <c r="O475">
        <v>1088</v>
      </c>
      <c r="P475">
        <v>4.7</v>
      </c>
      <c r="Q475">
        <v>4.8</v>
      </c>
      <c r="R475" s="54">
        <v>0.32361111111111102</v>
      </c>
      <c r="T475" s="91">
        <f t="shared" si="12"/>
        <v>4.8</v>
      </c>
      <c r="U475" s="94">
        <f t="shared" si="16"/>
        <v>-3.7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2"/>
      <c r="AD475" s="54">
        <v>0.32361111111111102</v>
      </c>
      <c r="AK475" s="306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4.4000000000000004</v>
      </c>
      <c r="C476" s="5">
        <v>91</v>
      </c>
      <c r="D476" s="5">
        <v>3.1</v>
      </c>
      <c r="E476" s="5">
        <v>4.4000000000000004</v>
      </c>
      <c r="F476" s="5">
        <v>3.6</v>
      </c>
      <c r="G476" s="5">
        <v>4</v>
      </c>
      <c r="H476" s="5">
        <v>1029.3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232</v>
      </c>
      <c r="O476">
        <v>1088</v>
      </c>
      <c r="P476">
        <v>4.7</v>
      </c>
      <c r="Q476">
        <v>4.8</v>
      </c>
      <c r="R476" s="54">
        <v>0.32430555555555601</v>
      </c>
      <c r="T476" s="91">
        <f t="shared" si="12"/>
        <v>4.8</v>
      </c>
      <c r="U476" s="94">
        <f t="shared" si="16"/>
        <v>-3.6000000000000005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2"/>
      <c r="AD476" s="54">
        <v>0.32430555555555601</v>
      </c>
      <c r="AK476" s="306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4.5</v>
      </c>
      <c r="C477" s="5">
        <v>91</v>
      </c>
      <c r="D477" s="5">
        <v>3.2</v>
      </c>
      <c r="E477" s="5">
        <v>3.4</v>
      </c>
      <c r="F477" s="5">
        <v>5.4</v>
      </c>
      <c r="G477" s="5">
        <v>5.4</v>
      </c>
      <c r="H477" s="5">
        <v>1029.5999999999999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232</v>
      </c>
      <c r="O477">
        <v>1088</v>
      </c>
      <c r="P477">
        <v>4.7</v>
      </c>
      <c r="Q477">
        <v>4.8</v>
      </c>
      <c r="R477" s="54">
        <v>0.32500000000000001</v>
      </c>
      <c r="T477" s="91">
        <f t="shared" si="12"/>
        <v>4.8</v>
      </c>
      <c r="U477" s="94">
        <f t="shared" si="16"/>
        <v>-3.7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2"/>
      <c r="AD477" s="54">
        <v>0.32500000000000001</v>
      </c>
      <c r="AK477" s="306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4.5</v>
      </c>
      <c r="C478" s="5">
        <v>91</v>
      </c>
      <c r="D478" s="5">
        <v>3.2</v>
      </c>
      <c r="E478" s="5">
        <v>4.5</v>
      </c>
      <c r="F478" s="5">
        <v>3.6</v>
      </c>
      <c r="G478" s="5">
        <v>4.3</v>
      </c>
      <c r="H478" s="5">
        <v>1029.2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232</v>
      </c>
      <c r="O478">
        <v>1088</v>
      </c>
      <c r="P478">
        <v>4.7</v>
      </c>
      <c r="Q478">
        <v>4.8</v>
      </c>
      <c r="R478" s="54">
        <v>0.32569444444444401</v>
      </c>
      <c r="T478" s="91">
        <f t="shared" si="12"/>
        <v>4.8</v>
      </c>
      <c r="U478" s="94">
        <f t="shared" si="16"/>
        <v>-3.7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2"/>
      <c r="AD478" s="54">
        <v>0.32569444444444401</v>
      </c>
      <c r="AK478" s="306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4.5</v>
      </c>
      <c r="C479" s="5">
        <v>91</v>
      </c>
      <c r="D479" s="5">
        <v>3.2</v>
      </c>
      <c r="E479" s="5">
        <v>4.5</v>
      </c>
      <c r="F479" s="5">
        <v>2.2000000000000002</v>
      </c>
      <c r="G479" s="5">
        <v>4</v>
      </c>
      <c r="H479" s="5">
        <v>1029.3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232</v>
      </c>
      <c r="O479">
        <v>1088</v>
      </c>
      <c r="P479">
        <v>4.7</v>
      </c>
      <c r="Q479">
        <v>4.8</v>
      </c>
      <c r="R479" s="54">
        <v>0.32638888888888901</v>
      </c>
      <c r="T479" s="91">
        <f t="shared" si="12"/>
        <v>4.8</v>
      </c>
      <c r="U479" s="94">
        <f t="shared" si="16"/>
        <v>-3.7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2"/>
      <c r="AD479" s="54">
        <v>0.32638888888888901</v>
      </c>
      <c r="AK479" s="306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4.5</v>
      </c>
      <c r="C480" s="5">
        <v>91</v>
      </c>
      <c r="D480" s="5">
        <v>3.2</v>
      </c>
      <c r="E480" s="5">
        <v>3.2</v>
      </c>
      <c r="F480" s="5">
        <v>5.8</v>
      </c>
      <c r="G480" s="5">
        <v>5.8</v>
      </c>
      <c r="H480" s="5">
        <v>1029.3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232</v>
      </c>
      <c r="O480">
        <v>1088</v>
      </c>
      <c r="P480">
        <v>4.7</v>
      </c>
      <c r="Q480">
        <v>4.8</v>
      </c>
      <c r="R480" s="54">
        <v>0.327083333333333</v>
      </c>
      <c r="T480" s="91">
        <f t="shared" si="12"/>
        <v>4.8</v>
      </c>
      <c r="U480" s="94">
        <f t="shared" si="16"/>
        <v>-3.7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2"/>
      <c r="AD480" s="54">
        <v>0.327083333333333</v>
      </c>
      <c r="AK480" s="306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4.5</v>
      </c>
      <c r="C481" s="5">
        <v>91</v>
      </c>
      <c r="D481" s="5">
        <v>3.2</v>
      </c>
      <c r="E481" s="5">
        <v>4.5</v>
      </c>
      <c r="F481" s="5">
        <v>2.5</v>
      </c>
      <c r="G481" s="5">
        <v>2.9</v>
      </c>
      <c r="H481" s="5">
        <v>1029.4000000000001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232</v>
      </c>
      <c r="O481">
        <v>1088</v>
      </c>
      <c r="P481">
        <v>4.7</v>
      </c>
      <c r="Q481">
        <v>4.8</v>
      </c>
      <c r="R481" s="54">
        <v>0.327777777777778</v>
      </c>
      <c r="T481" s="91">
        <f t="shared" si="12"/>
        <v>4.8</v>
      </c>
      <c r="U481" s="94">
        <f t="shared" si="16"/>
        <v>-3.7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2"/>
      <c r="AD481" s="54">
        <v>0.327777777777778</v>
      </c>
      <c r="AK481" s="306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4.5</v>
      </c>
      <c r="C482" s="5">
        <v>91</v>
      </c>
      <c r="D482" s="5">
        <v>3.2</v>
      </c>
      <c r="E482" s="5">
        <v>4.5</v>
      </c>
      <c r="F482" s="5">
        <v>3.2</v>
      </c>
      <c r="G482" s="5">
        <v>4.3</v>
      </c>
      <c r="H482" s="5">
        <v>1029.3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232</v>
      </c>
      <c r="O482">
        <v>1088</v>
      </c>
      <c r="P482">
        <v>4.7</v>
      </c>
      <c r="Q482">
        <v>4.8</v>
      </c>
      <c r="R482" s="54">
        <v>0.328472222222222</v>
      </c>
      <c r="T482" s="91">
        <f t="shared" si="12"/>
        <v>4.8</v>
      </c>
      <c r="U482" s="94">
        <f t="shared" si="16"/>
        <v>-3.7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2"/>
      <c r="AD482" s="54">
        <v>0.328472222222222</v>
      </c>
      <c r="AK482" s="306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4.5</v>
      </c>
      <c r="C483" s="5">
        <v>91</v>
      </c>
      <c r="D483" s="5">
        <v>3.2</v>
      </c>
      <c r="E483" s="5">
        <v>2.5</v>
      </c>
      <c r="F483" s="5">
        <v>7.9</v>
      </c>
      <c r="G483" s="5">
        <v>8.3000000000000007</v>
      </c>
      <c r="H483" s="5">
        <v>1029.3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232</v>
      </c>
      <c r="O483">
        <v>1088</v>
      </c>
      <c r="P483">
        <v>4.7</v>
      </c>
      <c r="Q483">
        <v>4.8</v>
      </c>
      <c r="R483" s="54">
        <v>0.329166666666667</v>
      </c>
      <c r="T483" s="91">
        <f t="shared" si="12"/>
        <v>4.8</v>
      </c>
      <c r="U483" s="94">
        <f t="shared" si="16"/>
        <v>-3.7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2"/>
      <c r="AD483" s="54">
        <v>0.329166666666667</v>
      </c>
      <c r="AK483" s="306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4.4000000000000004</v>
      </c>
      <c r="C484" s="5">
        <v>91</v>
      </c>
      <c r="D484" s="5">
        <v>3.1</v>
      </c>
      <c r="E484" s="5">
        <v>4.4000000000000004</v>
      </c>
      <c r="F484" s="5">
        <v>4.7</v>
      </c>
      <c r="G484" s="5">
        <v>4.7</v>
      </c>
      <c r="H484" s="5">
        <v>1029.4000000000001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232</v>
      </c>
      <c r="O484">
        <v>1088</v>
      </c>
      <c r="P484">
        <v>4.7</v>
      </c>
      <c r="Q484">
        <v>4.9000000000000004</v>
      </c>
      <c r="R484" s="54">
        <v>0.32986111111111099</v>
      </c>
      <c r="T484" s="91">
        <f t="shared" si="12"/>
        <v>4.9000000000000004</v>
      </c>
      <c r="U484" s="94">
        <f t="shared" si="16"/>
        <v>-3.5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2"/>
      <c r="AD484" s="54">
        <v>0.32986111111111099</v>
      </c>
      <c r="AK484" s="306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4.5</v>
      </c>
      <c r="C485" s="5">
        <v>91</v>
      </c>
      <c r="D485" s="5">
        <v>3.2</v>
      </c>
      <c r="E485" s="5">
        <v>4.5</v>
      </c>
      <c r="F485" s="5">
        <v>4.7</v>
      </c>
      <c r="G485" s="5">
        <v>5.8</v>
      </c>
      <c r="H485" s="5">
        <v>1029.2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232</v>
      </c>
      <c r="O485">
        <v>1088</v>
      </c>
      <c r="P485">
        <v>4.7</v>
      </c>
      <c r="Q485">
        <v>4.9000000000000004</v>
      </c>
      <c r="R485" s="54">
        <v>0.33055555555555599</v>
      </c>
      <c r="T485" s="91">
        <f t="shared" si="12"/>
        <v>4.9000000000000004</v>
      </c>
      <c r="U485" s="94">
        <f t="shared" si="16"/>
        <v>-3.5999999999999996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2"/>
      <c r="AD485" s="54">
        <v>0.33055555555555599</v>
      </c>
      <c r="AK485" s="306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4.5</v>
      </c>
      <c r="C486" s="5">
        <v>91</v>
      </c>
      <c r="D486" s="5">
        <v>3.2</v>
      </c>
      <c r="E486" s="5">
        <v>4.5</v>
      </c>
      <c r="F486" s="5">
        <v>4</v>
      </c>
      <c r="G486" s="5">
        <v>4.7</v>
      </c>
      <c r="H486" s="5">
        <v>1029.3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232</v>
      </c>
      <c r="O486">
        <v>1088</v>
      </c>
      <c r="P486">
        <v>4.8</v>
      </c>
      <c r="Q486">
        <v>4.9000000000000004</v>
      </c>
      <c r="R486" s="54">
        <v>0.33124999999999999</v>
      </c>
      <c r="T486" s="91">
        <f t="shared" si="12"/>
        <v>4.9000000000000004</v>
      </c>
      <c r="U486" s="94">
        <f t="shared" si="16"/>
        <v>-3.5999999999999996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2"/>
      <c r="AD486" s="54">
        <v>0.33124999999999999</v>
      </c>
      <c r="AK486" s="306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4.5</v>
      </c>
      <c r="C487" s="5">
        <v>91</v>
      </c>
      <c r="D487" s="5">
        <v>3.2</v>
      </c>
      <c r="E487" s="5">
        <v>4.5</v>
      </c>
      <c r="F487" s="5">
        <v>3.6</v>
      </c>
      <c r="G487" s="5">
        <v>4.7</v>
      </c>
      <c r="H487" s="5">
        <v>1029.4000000000001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232</v>
      </c>
      <c r="O487">
        <v>1088</v>
      </c>
      <c r="P487">
        <v>4.7</v>
      </c>
      <c r="Q487">
        <v>4.9000000000000004</v>
      </c>
      <c r="R487" s="54">
        <v>0.33194444444444399</v>
      </c>
      <c r="T487" s="91">
        <f t="shared" si="12"/>
        <v>4.9000000000000004</v>
      </c>
      <c r="U487" s="94">
        <f t="shared" si="16"/>
        <v>-3.5999999999999996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2"/>
      <c r="AD487" s="54">
        <v>0.33194444444444399</v>
      </c>
      <c r="AK487" s="306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4.5</v>
      </c>
      <c r="C488" s="5">
        <v>91</v>
      </c>
      <c r="D488" s="5">
        <v>3.2</v>
      </c>
      <c r="E488" s="5">
        <v>4.5</v>
      </c>
      <c r="F488" s="5">
        <v>3.6</v>
      </c>
      <c r="G488" s="5">
        <v>4.3</v>
      </c>
      <c r="H488" s="5">
        <v>1029.2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232</v>
      </c>
      <c r="O488">
        <v>1088</v>
      </c>
      <c r="P488">
        <v>4.7</v>
      </c>
      <c r="Q488">
        <v>4.8</v>
      </c>
      <c r="R488" s="54">
        <v>0.33263888888888898</v>
      </c>
      <c r="T488" s="91">
        <f t="shared" si="12"/>
        <v>4.8</v>
      </c>
      <c r="U488" s="94">
        <f t="shared" si="16"/>
        <v>-3.7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2"/>
      <c r="AD488" s="54">
        <v>0.33263888888888898</v>
      </c>
      <c r="AK488" s="306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4.5</v>
      </c>
      <c r="C489" s="5">
        <v>91</v>
      </c>
      <c r="D489" s="5">
        <v>3.2</v>
      </c>
      <c r="E489" s="5">
        <v>4.5</v>
      </c>
      <c r="F489" s="5">
        <v>3.2</v>
      </c>
      <c r="G489" s="5">
        <v>4.3</v>
      </c>
      <c r="H489" s="5">
        <v>1029.3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232</v>
      </c>
      <c r="O489">
        <v>1088</v>
      </c>
      <c r="P489">
        <v>4.8</v>
      </c>
      <c r="Q489">
        <v>4.9000000000000004</v>
      </c>
      <c r="R489" s="54">
        <v>0.33333333333333298</v>
      </c>
      <c r="T489" s="91">
        <f t="shared" si="12"/>
        <v>4.9000000000000004</v>
      </c>
      <c r="U489" s="94">
        <f t="shared" si="16"/>
        <v>-3.5999999999999996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2"/>
      <c r="AD489" s="54">
        <v>0.33333333333333298</v>
      </c>
      <c r="AK489" s="306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4.5</v>
      </c>
      <c r="C490" s="5">
        <v>91</v>
      </c>
      <c r="D490" s="5">
        <v>3.2</v>
      </c>
      <c r="E490" s="5">
        <v>4.5</v>
      </c>
      <c r="F490" s="5">
        <v>1.8</v>
      </c>
      <c r="G490" s="5">
        <v>3.2</v>
      </c>
      <c r="H490" s="5">
        <v>1029.5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232</v>
      </c>
      <c r="O490">
        <v>1088</v>
      </c>
      <c r="P490">
        <v>4.7</v>
      </c>
      <c r="Q490">
        <v>4.8</v>
      </c>
      <c r="R490" s="54">
        <v>0.33402777777777798</v>
      </c>
      <c r="T490" s="91">
        <f t="shared" si="12"/>
        <v>4.8</v>
      </c>
      <c r="U490" s="94">
        <f t="shared" si="16"/>
        <v>-3.7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2"/>
      <c r="AD490" s="54">
        <v>0.33402777777777798</v>
      </c>
      <c r="AK490" s="306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4.5</v>
      </c>
      <c r="C491" s="5">
        <v>91</v>
      </c>
      <c r="D491" s="5">
        <v>3.2</v>
      </c>
      <c r="E491" s="5">
        <v>4.5</v>
      </c>
      <c r="F491" s="5">
        <v>2.9</v>
      </c>
      <c r="G491" s="5">
        <v>4.7</v>
      </c>
      <c r="H491" s="5">
        <v>1029.4000000000001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232</v>
      </c>
      <c r="O491">
        <v>1088</v>
      </c>
      <c r="P491">
        <v>4.7</v>
      </c>
      <c r="Q491">
        <v>4.8</v>
      </c>
      <c r="R491" s="54">
        <v>0.33472222222222198</v>
      </c>
      <c r="T491" s="91">
        <f t="shared" si="12"/>
        <v>4.8</v>
      </c>
      <c r="U491" s="94">
        <f t="shared" si="16"/>
        <v>-3.7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2"/>
      <c r="AD491" s="54">
        <v>0.33472222222222198</v>
      </c>
      <c r="AK491" s="306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4.5</v>
      </c>
      <c r="C492" s="5">
        <v>91</v>
      </c>
      <c r="D492" s="5">
        <v>3.2</v>
      </c>
      <c r="E492" s="5">
        <v>3.5</v>
      </c>
      <c r="F492" s="5">
        <v>5</v>
      </c>
      <c r="G492" s="5">
        <v>6.1</v>
      </c>
      <c r="H492" s="5">
        <v>1029.2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232</v>
      </c>
      <c r="O492">
        <v>1088</v>
      </c>
      <c r="P492">
        <v>4.8</v>
      </c>
      <c r="Q492">
        <v>4.9000000000000004</v>
      </c>
      <c r="R492" s="54">
        <v>0.33541666666666697</v>
      </c>
      <c r="T492" s="91">
        <f t="shared" si="12"/>
        <v>4.9000000000000004</v>
      </c>
      <c r="U492" s="94">
        <f>(T492-B492)-4</f>
        <v>-3.5999999999999996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2"/>
      <c r="AD492" s="54">
        <v>0.33541666666666697</v>
      </c>
      <c r="AK492" s="306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4.5</v>
      </c>
      <c r="C493" s="5">
        <v>91</v>
      </c>
      <c r="D493" s="5">
        <v>3.2</v>
      </c>
      <c r="E493" s="5">
        <v>4.5</v>
      </c>
      <c r="F493" s="5">
        <v>2.5</v>
      </c>
      <c r="G493" s="5">
        <v>2.9</v>
      </c>
      <c r="H493" s="5">
        <v>1029.4000000000001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232</v>
      </c>
      <c r="O493">
        <v>1088</v>
      </c>
      <c r="P493">
        <v>4.8</v>
      </c>
      <c r="Q493">
        <v>4.8</v>
      </c>
      <c r="R493" s="54">
        <v>0.33611111111111103</v>
      </c>
      <c r="T493" s="91">
        <f t="shared" si="12"/>
        <v>4.8</v>
      </c>
      <c r="U493" s="94">
        <f t="shared" si="16"/>
        <v>-3.7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2"/>
      <c r="AD493" s="54">
        <v>0.33611111111111103</v>
      </c>
      <c r="AK493" s="306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4.5</v>
      </c>
      <c r="C494" s="5">
        <v>91</v>
      </c>
      <c r="D494" s="5">
        <v>3.2</v>
      </c>
      <c r="E494" s="5">
        <v>4.5</v>
      </c>
      <c r="F494" s="5">
        <v>3.6</v>
      </c>
      <c r="G494" s="5">
        <v>5</v>
      </c>
      <c r="H494" s="5">
        <v>1029.5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232</v>
      </c>
      <c r="O494">
        <v>1088</v>
      </c>
      <c r="P494">
        <v>4.7</v>
      </c>
      <c r="Q494">
        <v>4.9000000000000004</v>
      </c>
      <c r="R494" s="54">
        <v>0.33680555555555602</v>
      </c>
      <c r="T494" s="91">
        <f t="shared" si="12"/>
        <v>4.9000000000000004</v>
      </c>
      <c r="U494" s="94">
        <f t="shared" si="16"/>
        <v>-3.5999999999999996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2"/>
      <c r="AD494" s="54">
        <v>0.33680555555555602</v>
      </c>
      <c r="AK494" s="306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4.5</v>
      </c>
      <c r="C495" s="5">
        <v>91</v>
      </c>
      <c r="D495" s="5">
        <v>3.2</v>
      </c>
      <c r="E495" s="5">
        <v>4.5</v>
      </c>
      <c r="F495" s="5">
        <v>4.7</v>
      </c>
      <c r="G495" s="5">
        <v>4.7</v>
      </c>
      <c r="H495" s="5">
        <v>1029.4000000000001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232</v>
      </c>
      <c r="O495">
        <v>1088</v>
      </c>
      <c r="P495">
        <v>4.8</v>
      </c>
      <c r="Q495">
        <v>4.8</v>
      </c>
      <c r="R495" s="54">
        <v>0.33750000000000002</v>
      </c>
      <c r="T495" s="91">
        <f t="shared" si="12"/>
        <v>4.8</v>
      </c>
      <c r="U495" s="94">
        <f t="shared" si="16"/>
        <v>-3.7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2"/>
      <c r="AD495" s="54">
        <v>0.33750000000000002</v>
      </c>
      <c r="AK495" s="306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4.5</v>
      </c>
      <c r="C496" s="5">
        <v>91</v>
      </c>
      <c r="D496" s="5">
        <v>3.2</v>
      </c>
      <c r="E496" s="5">
        <v>4.5</v>
      </c>
      <c r="F496" s="5">
        <v>2.2000000000000002</v>
      </c>
      <c r="G496" s="5">
        <v>3.2</v>
      </c>
      <c r="H496" s="5">
        <v>1029.2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232</v>
      </c>
      <c r="O496">
        <v>1088</v>
      </c>
      <c r="P496">
        <v>4.8</v>
      </c>
      <c r="Q496">
        <v>4.9000000000000004</v>
      </c>
      <c r="R496" s="54">
        <v>0.33819444444444402</v>
      </c>
      <c r="T496" s="91">
        <f t="shared" si="12"/>
        <v>4.9000000000000004</v>
      </c>
      <c r="U496" s="94">
        <f t="shared" si="16"/>
        <v>-3.5999999999999996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2"/>
      <c r="AD496" s="54">
        <v>0.33819444444444402</v>
      </c>
      <c r="AK496" s="306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4.5</v>
      </c>
      <c r="C497" s="5">
        <v>91</v>
      </c>
      <c r="D497" s="5">
        <v>3.2</v>
      </c>
      <c r="E497" s="5">
        <v>4.5</v>
      </c>
      <c r="F497" s="5">
        <v>3.6</v>
      </c>
      <c r="G497" s="5">
        <v>5</v>
      </c>
      <c r="H497" s="5">
        <v>1029.5999999999999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232</v>
      </c>
      <c r="O497">
        <v>1088</v>
      </c>
      <c r="P497">
        <v>4.8</v>
      </c>
      <c r="Q497">
        <v>4.9000000000000004</v>
      </c>
      <c r="R497" s="54">
        <v>0.33888888888888902</v>
      </c>
      <c r="T497" s="91">
        <f t="shared" si="12"/>
        <v>4.9000000000000004</v>
      </c>
      <c r="U497" s="94">
        <f t="shared" si="16"/>
        <v>-3.5999999999999996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2"/>
      <c r="AD497" s="54">
        <v>0.33888888888888902</v>
      </c>
      <c r="AK497" s="306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4.5</v>
      </c>
      <c r="C498" s="5">
        <v>91</v>
      </c>
      <c r="D498" s="5">
        <v>3.2</v>
      </c>
      <c r="E498" s="5">
        <v>4.5</v>
      </c>
      <c r="F498" s="5">
        <v>2.9</v>
      </c>
      <c r="G498" s="5">
        <v>4.3</v>
      </c>
      <c r="H498" s="5">
        <v>1029.3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232</v>
      </c>
      <c r="O498">
        <v>1088</v>
      </c>
      <c r="P498">
        <v>4.8</v>
      </c>
      <c r="Q498">
        <v>4.8</v>
      </c>
      <c r="R498" s="54">
        <v>0.33958333333333302</v>
      </c>
      <c r="T498" s="91">
        <f t="shared" ref="T498:T561" si="17">MAX($P498,$Q498)</f>
        <v>4.8</v>
      </c>
      <c r="U498" s="94">
        <f t="shared" si="16"/>
        <v>-3.7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2"/>
      <c r="AD498" s="54">
        <v>0.33958333333333302</v>
      </c>
      <c r="AK498" s="306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4.5</v>
      </c>
      <c r="C499" s="5">
        <v>91</v>
      </c>
      <c r="D499" s="5">
        <v>3.2</v>
      </c>
      <c r="E499" s="5">
        <v>4.5</v>
      </c>
      <c r="F499" s="5">
        <v>1.8</v>
      </c>
      <c r="G499" s="5">
        <v>2.5</v>
      </c>
      <c r="H499" s="5">
        <v>1029.4000000000001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232</v>
      </c>
      <c r="O499">
        <v>1088</v>
      </c>
      <c r="P499">
        <v>4.7</v>
      </c>
      <c r="Q499">
        <v>4.8</v>
      </c>
      <c r="R499" s="54">
        <v>0.34027777777777801</v>
      </c>
      <c r="T499" s="91">
        <f t="shared" si="17"/>
        <v>4.8</v>
      </c>
      <c r="U499" s="94">
        <f t="shared" si="16"/>
        <v>-3.7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2"/>
      <c r="AD499" s="54">
        <v>0.34027777777777801</v>
      </c>
      <c r="AK499" s="306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4.5</v>
      </c>
      <c r="C500" s="5">
        <v>91</v>
      </c>
      <c r="D500" s="5">
        <v>3.2</v>
      </c>
      <c r="E500" s="5">
        <v>4.5</v>
      </c>
      <c r="F500" s="5">
        <v>3.6</v>
      </c>
      <c r="G500" s="5">
        <v>4.3</v>
      </c>
      <c r="H500" s="5">
        <v>1029.4000000000001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232</v>
      </c>
      <c r="O500">
        <v>1088</v>
      </c>
      <c r="P500">
        <v>4.8</v>
      </c>
      <c r="Q500">
        <v>4.9000000000000004</v>
      </c>
      <c r="R500" s="54">
        <v>0.34097222222222201</v>
      </c>
      <c r="T500" s="91">
        <f t="shared" si="17"/>
        <v>4.9000000000000004</v>
      </c>
      <c r="U500" s="94">
        <f t="shared" si="16"/>
        <v>-3.5999999999999996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2"/>
      <c r="AD500" s="54">
        <v>0.34097222222222201</v>
      </c>
      <c r="AK500" s="306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4.5</v>
      </c>
      <c r="C501" s="5">
        <v>91</v>
      </c>
      <c r="D501" s="5">
        <v>3.2</v>
      </c>
      <c r="E501" s="5">
        <v>3.2</v>
      </c>
      <c r="F501" s="5">
        <v>5.8</v>
      </c>
      <c r="G501" s="5">
        <v>6.1</v>
      </c>
      <c r="H501" s="5">
        <v>1029.5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232</v>
      </c>
      <c r="O501">
        <v>1088</v>
      </c>
      <c r="P501">
        <v>4.8</v>
      </c>
      <c r="Q501">
        <v>4.9000000000000004</v>
      </c>
      <c r="R501" s="54">
        <v>0.34166666666666701</v>
      </c>
      <c r="T501" s="91">
        <f t="shared" si="17"/>
        <v>4.9000000000000004</v>
      </c>
      <c r="U501" s="94">
        <f t="shared" si="16"/>
        <v>-3.5999999999999996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2"/>
      <c r="AD501" s="54">
        <v>0.34166666666666701</v>
      </c>
      <c r="AK501" s="306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4.5</v>
      </c>
      <c r="C502" s="5">
        <v>91</v>
      </c>
      <c r="D502" s="5">
        <v>3.2</v>
      </c>
      <c r="E502" s="5">
        <v>4.5</v>
      </c>
      <c r="F502" s="5">
        <v>4</v>
      </c>
      <c r="G502" s="5">
        <v>6.5</v>
      </c>
      <c r="H502" s="5">
        <v>1029.3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232</v>
      </c>
      <c r="O502">
        <v>1088</v>
      </c>
      <c r="P502">
        <v>4.7</v>
      </c>
      <c r="Q502">
        <v>4.9000000000000004</v>
      </c>
      <c r="R502" s="54">
        <v>0.34236111111111101</v>
      </c>
      <c r="T502" s="91">
        <f t="shared" si="17"/>
        <v>4.9000000000000004</v>
      </c>
      <c r="U502" s="94">
        <f t="shared" si="16"/>
        <v>-3.5999999999999996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2"/>
      <c r="AD502" s="54">
        <v>0.34236111111111101</v>
      </c>
      <c r="AK502" s="306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4.5</v>
      </c>
      <c r="C503" s="5">
        <v>91</v>
      </c>
      <c r="D503" s="5">
        <v>3.2</v>
      </c>
      <c r="E503" s="5">
        <v>4.5</v>
      </c>
      <c r="F503" s="5">
        <v>2.5</v>
      </c>
      <c r="G503" s="5">
        <v>3.6</v>
      </c>
      <c r="H503" s="5">
        <v>1029.4000000000001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232</v>
      </c>
      <c r="O503">
        <v>1088</v>
      </c>
      <c r="P503">
        <v>4.8</v>
      </c>
      <c r="Q503">
        <v>4.9000000000000004</v>
      </c>
      <c r="R503" s="54">
        <v>0.343055555555556</v>
      </c>
      <c r="T503" s="91">
        <f t="shared" si="17"/>
        <v>4.9000000000000004</v>
      </c>
      <c r="U503" s="94">
        <f t="shared" si="16"/>
        <v>-3.5999999999999996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2"/>
      <c r="AD503" s="54">
        <v>0.343055555555556</v>
      </c>
      <c r="AK503" s="306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4.5</v>
      </c>
      <c r="C504" s="5">
        <v>91</v>
      </c>
      <c r="D504" s="5">
        <v>3.2</v>
      </c>
      <c r="E504" s="5">
        <v>4.5</v>
      </c>
      <c r="F504" s="5">
        <v>0</v>
      </c>
      <c r="G504" s="5">
        <v>3.6</v>
      </c>
      <c r="H504" s="5">
        <v>1029.4000000000001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232</v>
      </c>
      <c r="O504">
        <v>1088</v>
      </c>
      <c r="P504">
        <v>4.8</v>
      </c>
      <c r="Q504">
        <v>4.8</v>
      </c>
      <c r="R504" s="54">
        <v>0.34375</v>
      </c>
      <c r="T504" s="91">
        <f t="shared" si="17"/>
        <v>4.8</v>
      </c>
      <c r="U504" s="94">
        <f t="shared" si="16"/>
        <v>-3.7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2"/>
      <c r="AD504" s="54">
        <v>0.34375</v>
      </c>
      <c r="AK504" s="306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4.5</v>
      </c>
      <c r="C505" s="5">
        <v>91</v>
      </c>
      <c r="D505" s="5">
        <v>3.2</v>
      </c>
      <c r="E505" s="5">
        <v>3.2</v>
      </c>
      <c r="F505" s="5">
        <v>5.8</v>
      </c>
      <c r="G505" s="5">
        <v>5.8</v>
      </c>
      <c r="H505" s="5">
        <v>1029.7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232</v>
      </c>
      <c r="O505">
        <v>1088</v>
      </c>
      <c r="P505">
        <v>4.8</v>
      </c>
      <c r="Q505">
        <v>4.9000000000000004</v>
      </c>
      <c r="R505" s="54">
        <v>0.344444444444444</v>
      </c>
      <c r="T505" s="91">
        <f t="shared" si="17"/>
        <v>4.9000000000000004</v>
      </c>
      <c r="U505" s="94">
        <f t="shared" si="16"/>
        <v>-3.5999999999999996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2"/>
      <c r="AD505" s="54">
        <v>0.344444444444444</v>
      </c>
      <c r="AK505" s="306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4.5</v>
      </c>
      <c r="C506" s="5">
        <v>91</v>
      </c>
      <c r="D506" s="5">
        <v>3.2</v>
      </c>
      <c r="E506" s="5">
        <v>4.5</v>
      </c>
      <c r="F506" s="5">
        <v>3.2</v>
      </c>
      <c r="G506" s="5">
        <v>4.7</v>
      </c>
      <c r="H506" s="5">
        <v>1029.3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232</v>
      </c>
      <c r="O506">
        <v>1088</v>
      </c>
      <c r="P506">
        <v>4.8</v>
      </c>
      <c r="Q506">
        <v>4.9000000000000004</v>
      </c>
      <c r="R506" s="54">
        <v>0.34513888888888899</v>
      </c>
      <c r="T506" s="91">
        <f t="shared" si="17"/>
        <v>4.9000000000000004</v>
      </c>
      <c r="U506" s="94">
        <f t="shared" si="16"/>
        <v>-3.5999999999999996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2"/>
      <c r="AD506" s="54">
        <v>0.34513888888888899</v>
      </c>
      <c r="AK506" s="306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4.5</v>
      </c>
      <c r="C507" s="5">
        <v>91</v>
      </c>
      <c r="D507" s="5">
        <v>3.2</v>
      </c>
      <c r="E507" s="5">
        <v>4.5</v>
      </c>
      <c r="F507" s="5">
        <v>4.3</v>
      </c>
      <c r="G507" s="5">
        <v>7.9</v>
      </c>
      <c r="H507" s="5">
        <v>1029.5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232</v>
      </c>
      <c r="O507">
        <v>1088</v>
      </c>
      <c r="P507">
        <v>4.7</v>
      </c>
      <c r="Q507">
        <v>4.9000000000000004</v>
      </c>
      <c r="R507" s="54">
        <v>0.34583333333333299</v>
      </c>
      <c r="T507" s="91">
        <f t="shared" si="17"/>
        <v>4.9000000000000004</v>
      </c>
      <c r="U507" s="94">
        <f t="shared" si="16"/>
        <v>-3.5999999999999996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2"/>
      <c r="AD507" s="54">
        <v>0.34583333333333299</v>
      </c>
      <c r="AK507" s="306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4.5</v>
      </c>
      <c r="C508" s="5">
        <v>91</v>
      </c>
      <c r="D508" s="5">
        <v>3.2</v>
      </c>
      <c r="E508" s="5">
        <v>4.5</v>
      </c>
      <c r="F508" s="5">
        <v>3.6</v>
      </c>
      <c r="G508" s="5">
        <v>6.1</v>
      </c>
      <c r="H508" s="5">
        <v>1029.5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232</v>
      </c>
      <c r="O508">
        <v>1088</v>
      </c>
      <c r="P508">
        <v>4.8</v>
      </c>
      <c r="Q508">
        <v>4.9000000000000004</v>
      </c>
      <c r="R508" s="54">
        <v>0.34652777777777799</v>
      </c>
      <c r="T508" s="91">
        <f t="shared" si="17"/>
        <v>4.9000000000000004</v>
      </c>
      <c r="U508" s="94">
        <f t="shared" si="16"/>
        <v>-3.5999999999999996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2"/>
      <c r="AD508" s="54">
        <v>0.34652777777777799</v>
      </c>
      <c r="AK508" s="306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4.5</v>
      </c>
      <c r="C509" s="5">
        <v>91</v>
      </c>
      <c r="D509" s="5">
        <v>3.2</v>
      </c>
      <c r="E509" s="5">
        <v>4.5</v>
      </c>
      <c r="F509" s="5">
        <v>4.7</v>
      </c>
      <c r="G509" s="5">
        <v>5.4</v>
      </c>
      <c r="H509" s="5">
        <v>1029.7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232</v>
      </c>
      <c r="O509">
        <v>1088</v>
      </c>
      <c r="P509">
        <v>4.8</v>
      </c>
      <c r="Q509">
        <v>4.8</v>
      </c>
      <c r="R509" s="54">
        <v>0.34722222222222199</v>
      </c>
      <c r="T509" s="91">
        <f t="shared" si="17"/>
        <v>4.8</v>
      </c>
      <c r="U509" s="94">
        <f t="shared" si="16"/>
        <v>-3.7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2"/>
      <c r="AD509" s="54">
        <v>0.34722222222222199</v>
      </c>
      <c r="AK509" s="306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4.5</v>
      </c>
      <c r="C510" s="5">
        <v>91</v>
      </c>
      <c r="D510" s="5">
        <v>3.2</v>
      </c>
      <c r="E510" s="5">
        <v>4.5</v>
      </c>
      <c r="F510" s="5">
        <v>4.3</v>
      </c>
      <c r="G510" s="5">
        <v>5.8</v>
      </c>
      <c r="H510" s="5">
        <v>1029.5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232</v>
      </c>
      <c r="O510">
        <v>1088</v>
      </c>
      <c r="P510">
        <v>4.8</v>
      </c>
      <c r="Q510">
        <v>4.9000000000000004</v>
      </c>
      <c r="R510" s="54">
        <v>0.34791666666666698</v>
      </c>
      <c r="T510" s="91">
        <f t="shared" si="17"/>
        <v>4.9000000000000004</v>
      </c>
      <c r="U510" s="94">
        <f t="shared" si="16"/>
        <v>-3.5999999999999996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2"/>
      <c r="AD510" s="54">
        <v>0.34791666666666698</v>
      </c>
      <c r="AK510" s="306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4.5</v>
      </c>
      <c r="C511" s="5">
        <v>91</v>
      </c>
      <c r="D511" s="5">
        <v>3.2</v>
      </c>
      <c r="E511" s="5">
        <v>3.4</v>
      </c>
      <c r="F511" s="5">
        <v>5.4</v>
      </c>
      <c r="G511" s="5">
        <v>5.8</v>
      </c>
      <c r="H511" s="5">
        <v>1029.4000000000001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232</v>
      </c>
      <c r="O511">
        <v>1088</v>
      </c>
      <c r="P511">
        <v>4.8</v>
      </c>
      <c r="Q511">
        <v>4.9000000000000004</v>
      </c>
      <c r="R511" s="54">
        <v>0.34861111111111098</v>
      </c>
      <c r="T511" s="91">
        <f t="shared" si="17"/>
        <v>4.9000000000000004</v>
      </c>
      <c r="U511" s="94">
        <f t="shared" si="16"/>
        <v>-3.5999999999999996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2"/>
      <c r="AD511" s="54">
        <v>0.34861111111111098</v>
      </c>
      <c r="AK511" s="306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>
        <v>4.5</v>
      </c>
      <c r="C512" s="5">
        <v>91</v>
      </c>
      <c r="D512" s="5">
        <v>3.2</v>
      </c>
      <c r="E512" s="5">
        <v>4.5</v>
      </c>
      <c r="F512" s="5">
        <v>2.2000000000000002</v>
      </c>
      <c r="G512" s="5">
        <v>4.3</v>
      </c>
      <c r="H512" s="5">
        <v>1029.5999999999999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232</v>
      </c>
      <c r="O512">
        <v>1088</v>
      </c>
      <c r="P512">
        <v>4.7</v>
      </c>
      <c r="Q512">
        <v>4.9000000000000004</v>
      </c>
      <c r="R512" s="54">
        <v>0.34930555555555598</v>
      </c>
      <c r="T512" s="91">
        <f t="shared" si="17"/>
        <v>4.9000000000000004</v>
      </c>
      <c r="U512" s="94">
        <f t="shared" si="16"/>
        <v>-3.5999999999999996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2"/>
      <c r="AD512" s="54">
        <v>0.34930555555555598</v>
      </c>
      <c r="AK512" s="306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>
        <v>4.5</v>
      </c>
      <c r="C513" s="5">
        <v>91</v>
      </c>
      <c r="D513" s="5">
        <v>3.2</v>
      </c>
      <c r="E513" s="5">
        <v>4.5</v>
      </c>
      <c r="F513" s="5">
        <v>1.8</v>
      </c>
      <c r="G513" s="5">
        <v>4.3</v>
      </c>
      <c r="H513" s="5">
        <v>1029.5999999999999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232</v>
      </c>
      <c r="O513">
        <v>1088</v>
      </c>
      <c r="P513">
        <v>4.8</v>
      </c>
      <c r="Q513">
        <v>4.9000000000000004</v>
      </c>
      <c r="R513" s="54">
        <v>0.35</v>
      </c>
      <c r="T513" s="91">
        <f t="shared" si="17"/>
        <v>4.9000000000000004</v>
      </c>
      <c r="U513" s="94">
        <f t="shared" si="16"/>
        <v>-3.5999999999999996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2"/>
      <c r="AD513" s="54">
        <v>0.35</v>
      </c>
      <c r="AK513" s="306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>
        <v>4.5</v>
      </c>
      <c r="C514" s="5">
        <v>91</v>
      </c>
      <c r="D514" s="5">
        <v>3.2</v>
      </c>
      <c r="E514" s="5">
        <v>4.5</v>
      </c>
      <c r="F514" s="5">
        <v>3.2</v>
      </c>
      <c r="G514" s="5">
        <v>5</v>
      </c>
      <c r="H514" s="5">
        <v>1029.7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232</v>
      </c>
      <c r="O514">
        <v>1088</v>
      </c>
      <c r="P514">
        <v>4.7</v>
      </c>
      <c r="Q514">
        <v>4.9000000000000004</v>
      </c>
      <c r="R514" s="54">
        <v>0.35069444444444398</v>
      </c>
      <c r="T514" s="91">
        <f t="shared" si="17"/>
        <v>4.9000000000000004</v>
      </c>
      <c r="U514" s="94">
        <f t="shared" si="16"/>
        <v>-3.5999999999999996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2"/>
      <c r="AD514" s="54">
        <v>0.35069444444444398</v>
      </c>
      <c r="AK514" s="306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>
        <v>4.5</v>
      </c>
      <c r="C515" s="5">
        <v>91</v>
      </c>
      <c r="D515" s="5">
        <v>3.2</v>
      </c>
      <c r="E515" s="5">
        <v>4.5</v>
      </c>
      <c r="F515" s="5">
        <v>4.7</v>
      </c>
      <c r="G515" s="5">
        <v>6.5</v>
      </c>
      <c r="H515" s="5">
        <v>1029.4000000000001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232</v>
      </c>
      <c r="O515">
        <v>1088</v>
      </c>
      <c r="P515">
        <v>4.7</v>
      </c>
      <c r="Q515">
        <v>4.9000000000000004</v>
      </c>
      <c r="R515" s="54">
        <v>0.35138888888888897</v>
      </c>
      <c r="T515" s="91">
        <f t="shared" si="17"/>
        <v>4.9000000000000004</v>
      </c>
      <c r="U515" s="94">
        <f t="shared" si="16"/>
        <v>-3.5999999999999996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2"/>
      <c r="AD515" s="54">
        <v>0.35138888888888897</v>
      </c>
      <c r="AK515" s="306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>
        <v>4.5</v>
      </c>
      <c r="C516" s="5">
        <v>91</v>
      </c>
      <c r="D516" s="5">
        <v>3.2</v>
      </c>
      <c r="E516" s="5">
        <v>4.5</v>
      </c>
      <c r="F516" s="5">
        <v>3.2</v>
      </c>
      <c r="G516" s="5">
        <v>6.5</v>
      </c>
      <c r="H516" s="5">
        <v>1029.7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232</v>
      </c>
      <c r="O516">
        <v>1088</v>
      </c>
      <c r="P516">
        <v>4.7</v>
      </c>
      <c r="Q516">
        <v>4.9000000000000004</v>
      </c>
      <c r="R516" s="54">
        <v>0.35208333333333303</v>
      </c>
      <c r="T516" s="91">
        <f t="shared" si="17"/>
        <v>4.9000000000000004</v>
      </c>
      <c r="U516" s="94">
        <f t="shared" si="16"/>
        <v>-3.5999999999999996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2"/>
      <c r="AD516" s="54">
        <v>0.35208333333333303</v>
      </c>
      <c r="AK516" s="306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>
        <v>4.5</v>
      </c>
      <c r="C517" s="5">
        <v>91</v>
      </c>
      <c r="D517" s="5">
        <v>3.2</v>
      </c>
      <c r="E517" s="5">
        <v>4.5</v>
      </c>
      <c r="F517" s="5">
        <v>3.2</v>
      </c>
      <c r="G517" s="5">
        <v>5</v>
      </c>
      <c r="H517" s="5">
        <v>1029.7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232</v>
      </c>
      <c r="O517">
        <v>1088</v>
      </c>
      <c r="P517">
        <v>4.7</v>
      </c>
      <c r="Q517">
        <v>4.9000000000000004</v>
      </c>
      <c r="R517" s="54">
        <v>0.35277777777777802</v>
      </c>
      <c r="T517" s="91">
        <f t="shared" si="17"/>
        <v>4.9000000000000004</v>
      </c>
      <c r="U517" s="94">
        <f t="shared" si="16"/>
        <v>-3.5999999999999996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2"/>
      <c r="AD517" s="54">
        <v>0.35277777777777802</v>
      </c>
      <c r="AK517" s="306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>
        <v>4.5</v>
      </c>
      <c r="C518" s="5">
        <v>91</v>
      </c>
      <c r="D518" s="5">
        <v>3.2</v>
      </c>
      <c r="E518" s="5">
        <v>3.2</v>
      </c>
      <c r="F518" s="5">
        <v>5.8</v>
      </c>
      <c r="G518" s="5">
        <v>7.2</v>
      </c>
      <c r="H518" s="5">
        <v>1029.5999999999999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232</v>
      </c>
      <c r="O518">
        <v>1088</v>
      </c>
      <c r="P518">
        <v>4.7</v>
      </c>
      <c r="Q518">
        <v>4.8</v>
      </c>
      <c r="R518" s="54">
        <v>0.35347222222222202</v>
      </c>
      <c r="T518" s="91">
        <f t="shared" si="17"/>
        <v>4.8</v>
      </c>
      <c r="U518" s="94">
        <f t="shared" si="16"/>
        <v>-3.7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2"/>
      <c r="AD518" s="54">
        <v>0.35347222222222202</v>
      </c>
      <c r="AK518" s="306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>
        <v>4.5</v>
      </c>
      <c r="C519" s="5">
        <v>91</v>
      </c>
      <c r="D519" s="5">
        <v>3.2</v>
      </c>
      <c r="E519" s="5">
        <v>4.5</v>
      </c>
      <c r="F519" s="5">
        <v>3.2</v>
      </c>
      <c r="G519" s="5">
        <v>4.3</v>
      </c>
      <c r="H519" s="5">
        <v>1029.5</v>
      </c>
      <c r="I519" s="5">
        <v>10</v>
      </c>
      <c r="J519" s="5">
        <v>0</v>
      </c>
      <c r="K519" s="5">
        <v>0</v>
      </c>
      <c r="L519" s="5">
        <v>0</v>
      </c>
      <c r="M519" s="5">
        <v>0</v>
      </c>
      <c r="N519">
        <v>232</v>
      </c>
      <c r="O519">
        <v>1088</v>
      </c>
      <c r="P519">
        <v>4.7</v>
      </c>
      <c r="Q519">
        <v>4.9000000000000004</v>
      </c>
      <c r="R519" s="54">
        <v>0.35416666666666702</v>
      </c>
      <c r="T519" s="91">
        <f t="shared" si="17"/>
        <v>4.9000000000000004</v>
      </c>
      <c r="U519" s="94">
        <f t="shared" si="16"/>
        <v>-3.5999999999999996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2"/>
      <c r="AD519" s="54">
        <v>0.35416666666666702</v>
      </c>
      <c r="AK519" s="306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>
        <v>4.5</v>
      </c>
      <c r="C520" s="5">
        <v>91</v>
      </c>
      <c r="D520" s="5">
        <v>3.2</v>
      </c>
      <c r="E520" s="5">
        <v>4.5</v>
      </c>
      <c r="F520" s="5">
        <v>2.9</v>
      </c>
      <c r="G520" s="5">
        <v>3.6</v>
      </c>
      <c r="H520" s="5">
        <v>1029.9000000000001</v>
      </c>
      <c r="I520" s="5">
        <v>10</v>
      </c>
      <c r="J520" s="5">
        <v>0</v>
      </c>
      <c r="K520" s="5">
        <v>0</v>
      </c>
      <c r="L520" s="5">
        <v>0</v>
      </c>
      <c r="M520" s="5">
        <v>0</v>
      </c>
      <c r="N520">
        <v>232</v>
      </c>
      <c r="O520">
        <v>1088</v>
      </c>
      <c r="P520">
        <v>4.8</v>
      </c>
      <c r="Q520">
        <v>4.8</v>
      </c>
      <c r="R520" s="54">
        <v>0.35486111111111102</v>
      </c>
      <c r="T520" s="91">
        <f t="shared" si="17"/>
        <v>4.8</v>
      </c>
      <c r="U520" s="94">
        <f t="shared" si="16"/>
        <v>-3.7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2"/>
      <c r="AD520" s="54">
        <v>0.35486111111111102</v>
      </c>
      <c r="AK520" s="306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>
        <v>4.5</v>
      </c>
      <c r="C521" s="5">
        <v>91</v>
      </c>
      <c r="D521" s="5">
        <v>3.2</v>
      </c>
      <c r="E521" s="5">
        <v>4.5</v>
      </c>
      <c r="F521" s="5">
        <v>4</v>
      </c>
      <c r="G521" s="5">
        <v>4.7</v>
      </c>
      <c r="H521" s="5">
        <v>1029.8</v>
      </c>
      <c r="I521" s="5">
        <v>10</v>
      </c>
      <c r="J521" s="5">
        <v>0</v>
      </c>
      <c r="K521" s="5">
        <v>0</v>
      </c>
      <c r="L521" s="5">
        <v>0</v>
      </c>
      <c r="M521" s="5">
        <v>0</v>
      </c>
      <c r="N521">
        <v>232</v>
      </c>
      <c r="O521">
        <v>1088</v>
      </c>
      <c r="P521">
        <v>4.7</v>
      </c>
      <c r="Q521">
        <v>4.8</v>
      </c>
      <c r="R521" s="54">
        <v>0.35555555555555601</v>
      </c>
      <c r="T521" s="91">
        <f t="shared" si="17"/>
        <v>4.8</v>
      </c>
      <c r="U521" s="94">
        <f t="shared" si="16"/>
        <v>-3.7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2"/>
      <c r="AD521" s="54">
        <v>0.35555555555555601</v>
      </c>
      <c r="AK521" s="306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>
        <v>4.5</v>
      </c>
      <c r="C522" s="5">
        <v>91</v>
      </c>
      <c r="D522" s="5">
        <v>3.2</v>
      </c>
      <c r="E522" s="5">
        <v>4.5</v>
      </c>
      <c r="F522" s="5">
        <v>4.3</v>
      </c>
      <c r="G522" s="5">
        <v>5</v>
      </c>
      <c r="H522" s="5">
        <v>1029.5</v>
      </c>
      <c r="I522" s="5">
        <v>10</v>
      </c>
      <c r="J522" s="5">
        <v>0</v>
      </c>
      <c r="K522" s="5">
        <v>0</v>
      </c>
      <c r="L522" s="5">
        <v>0</v>
      </c>
      <c r="M522" s="5">
        <v>0</v>
      </c>
      <c r="N522">
        <v>232</v>
      </c>
      <c r="O522">
        <v>1088</v>
      </c>
      <c r="P522">
        <v>4.7</v>
      </c>
      <c r="Q522">
        <v>4.9000000000000004</v>
      </c>
      <c r="R522" s="54">
        <v>0.35625000000000001</v>
      </c>
      <c r="T522" s="91">
        <f t="shared" si="17"/>
        <v>4.9000000000000004</v>
      </c>
      <c r="U522" s="94">
        <f t="shared" si="16"/>
        <v>-3.5999999999999996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2"/>
      <c r="AD522" s="54">
        <v>0.35625000000000001</v>
      </c>
      <c r="AK522" s="306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>
        <v>4.5</v>
      </c>
      <c r="C523" s="5">
        <v>91</v>
      </c>
      <c r="D523" s="5">
        <v>3.2</v>
      </c>
      <c r="E523" s="5">
        <v>4.5</v>
      </c>
      <c r="F523" s="5">
        <v>3.6</v>
      </c>
      <c r="G523" s="5">
        <v>4.7</v>
      </c>
      <c r="H523" s="5">
        <v>1029.7</v>
      </c>
      <c r="I523" s="5">
        <v>20</v>
      </c>
      <c r="J523" s="5">
        <v>0</v>
      </c>
      <c r="K523" s="5">
        <v>0</v>
      </c>
      <c r="L523" s="5">
        <v>0</v>
      </c>
      <c r="M523" s="5">
        <v>0</v>
      </c>
      <c r="N523">
        <v>232</v>
      </c>
      <c r="O523">
        <v>1088</v>
      </c>
      <c r="P523">
        <v>4.7</v>
      </c>
      <c r="Q523">
        <v>4.8</v>
      </c>
      <c r="R523" s="54">
        <v>0.35694444444444401</v>
      </c>
      <c r="T523" s="91">
        <f t="shared" si="17"/>
        <v>4.8</v>
      </c>
      <c r="U523" s="94">
        <f t="shared" si="16"/>
        <v>-3.7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2"/>
      <c r="AD523" s="54">
        <v>0.35694444444444401</v>
      </c>
      <c r="AK523" s="306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>
        <v>4.5</v>
      </c>
      <c r="C524" s="5">
        <v>91</v>
      </c>
      <c r="D524" s="5">
        <v>3.2</v>
      </c>
      <c r="E524" s="5">
        <v>4.5</v>
      </c>
      <c r="F524" s="5">
        <v>3.2</v>
      </c>
      <c r="G524" s="5">
        <v>4</v>
      </c>
      <c r="H524" s="5">
        <v>1029.7</v>
      </c>
      <c r="I524" s="5">
        <v>20</v>
      </c>
      <c r="J524" s="5">
        <v>0</v>
      </c>
      <c r="K524" s="5">
        <v>0</v>
      </c>
      <c r="L524" s="5">
        <v>0</v>
      </c>
      <c r="M524" s="5">
        <v>0</v>
      </c>
      <c r="N524">
        <v>232</v>
      </c>
      <c r="O524">
        <v>1088</v>
      </c>
      <c r="P524">
        <v>4.7</v>
      </c>
      <c r="Q524">
        <v>4.8</v>
      </c>
      <c r="R524" s="54">
        <v>0.35763888888888901</v>
      </c>
      <c r="T524" s="91">
        <f t="shared" si="17"/>
        <v>4.8</v>
      </c>
      <c r="U524" s="94">
        <f t="shared" si="16"/>
        <v>-3.7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2"/>
      <c r="AD524" s="54">
        <v>0.35763888888888901</v>
      </c>
      <c r="AK524" s="306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>
        <v>4.5</v>
      </c>
      <c r="C525" s="5">
        <v>91</v>
      </c>
      <c r="D525" s="5">
        <v>3.2</v>
      </c>
      <c r="E525" s="5">
        <v>4.5</v>
      </c>
      <c r="F525" s="5">
        <v>2.5</v>
      </c>
      <c r="G525" s="5">
        <v>2.9</v>
      </c>
      <c r="H525" s="5">
        <v>1029.8</v>
      </c>
      <c r="I525" s="5">
        <v>20</v>
      </c>
      <c r="J525" s="5">
        <v>0</v>
      </c>
      <c r="K525" s="5">
        <v>0</v>
      </c>
      <c r="L525" s="5">
        <v>0</v>
      </c>
      <c r="M525" s="5">
        <v>0</v>
      </c>
      <c r="N525">
        <v>232</v>
      </c>
      <c r="O525">
        <v>1088</v>
      </c>
      <c r="P525">
        <v>4.7</v>
      </c>
      <c r="Q525">
        <v>4.8</v>
      </c>
      <c r="R525" s="54">
        <v>0.358333333333333</v>
      </c>
      <c r="T525" s="91">
        <f t="shared" si="17"/>
        <v>4.8</v>
      </c>
      <c r="U525" s="94">
        <f t="shared" si="16"/>
        <v>-3.7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2"/>
      <c r="AD525" s="54">
        <v>0.358333333333333</v>
      </c>
      <c r="AK525" s="306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>
        <v>4.5</v>
      </c>
      <c r="C526" s="5">
        <v>91</v>
      </c>
      <c r="D526" s="5">
        <v>3.2</v>
      </c>
      <c r="E526" s="5">
        <v>4.5</v>
      </c>
      <c r="F526" s="5">
        <v>2.9</v>
      </c>
      <c r="G526" s="5">
        <v>4.7</v>
      </c>
      <c r="H526" s="5">
        <v>1029.8</v>
      </c>
      <c r="I526" s="5">
        <v>30</v>
      </c>
      <c r="J526" s="5">
        <v>0</v>
      </c>
      <c r="K526" s="5">
        <v>0</v>
      </c>
      <c r="L526" s="5">
        <v>0</v>
      </c>
      <c r="M526" s="5">
        <v>0</v>
      </c>
      <c r="N526">
        <v>232</v>
      </c>
      <c r="O526">
        <v>1088</v>
      </c>
      <c r="P526">
        <v>4.7</v>
      </c>
      <c r="Q526">
        <v>4.9000000000000004</v>
      </c>
      <c r="R526" s="54">
        <v>0.359027777777778</v>
      </c>
      <c r="T526" s="91">
        <f t="shared" si="17"/>
        <v>4.9000000000000004</v>
      </c>
      <c r="U526" s="94">
        <f t="shared" ref="U526:U560" si="20">(T526-B526)-4</f>
        <v>-3.5999999999999996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2"/>
      <c r="AD526" s="54">
        <v>0.359027777777778</v>
      </c>
      <c r="AK526" s="306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>
        <v>4.5</v>
      </c>
      <c r="C527" s="5">
        <v>91</v>
      </c>
      <c r="D527" s="5">
        <v>3.2</v>
      </c>
      <c r="E527" s="5">
        <v>4.5</v>
      </c>
      <c r="F527" s="5">
        <v>1.8</v>
      </c>
      <c r="G527" s="5">
        <v>2.5</v>
      </c>
      <c r="H527" s="5">
        <v>1029.5999999999999</v>
      </c>
      <c r="I527" s="5">
        <v>30</v>
      </c>
      <c r="J527" s="5">
        <v>0</v>
      </c>
      <c r="K527" s="5">
        <v>0</v>
      </c>
      <c r="L527" s="5">
        <v>0</v>
      </c>
      <c r="M527" s="5">
        <v>0</v>
      </c>
      <c r="N527">
        <v>232</v>
      </c>
      <c r="O527">
        <v>1088</v>
      </c>
      <c r="P527">
        <v>4.7</v>
      </c>
      <c r="Q527">
        <v>4.8</v>
      </c>
      <c r="R527" s="54">
        <v>0.359722222222222</v>
      </c>
      <c r="T527" s="91">
        <f t="shared" si="17"/>
        <v>4.8</v>
      </c>
      <c r="U527" s="94">
        <f t="shared" si="20"/>
        <v>-3.7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2"/>
      <c r="AD527" s="54">
        <v>0.359722222222222</v>
      </c>
      <c r="AK527" s="306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>
        <v>4.5</v>
      </c>
      <c r="C528" s="5">
        <v>91</v>
      </c>
      <c r="D528" s="5">
        <v>3.2</v>
      </c>
      <c r="E528" s="5">
        <v>3</v>
      </c>
      <c r="F528" s="5">
        <v>6.5</v>
      </c>
      <c r="G528" s="5">
        <v>6.5</v>
      </c>
      <c r="H528" s="5">
        <v>1029.7</v>
      </c>
      <c r="I528" s="5">
        <v>30</v>
      </c>
      <c r="J528" s="5">
        <v>0</v>
      </c>
      <c r="K528" s="5">
        <v>0</v>
      </c>
      <c r="L528" s="5">
        <v>0</v>
      </c>
      <c r="M528" s="5">
        <v>0</v>
      </c>
      <c r="N528">
        <v>232</v>
      </c>
      <c r="O528">
        <v>1088</v>
      </c>
      <c r="P528">
        <v>4.7</v>
      </c>
      <c r="Q528">
        <v>4.8</v>
      </c>
      <c r="R528" s="54">
        <v>0.360416666666667</v>
      </c>
      <c r="T528" s="91">
        <f t="shared" si="17"/>
        <v>4.8</v>
      </c>
      <c r="U528" s="94">
        <f t="shared" si="20"/>
        <v>-3.7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2"/>
      <c r="AD528" s="54">
        <v>0.360416666666667</v>
      </c>
      <c r="AK528" s="306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>
        <v>4.5</v>
      </c>
      <c r="C529" s="5">
        <v>91</v>
      </c>
      <c r="D529" s="5">
        <v>3.2</v>
      </c>
      <c r="E529" s="5">
        <v>4.5</v>
      </c>
      <c r="F529" s="5">
        <v>4.3</v>
      </c>
      <c r="G529" s="5">
        <v>4.3</v>
      </c>
      <c r="H529" s="5">
        <v>1029.7</v>
      </c>
      <c r="I529" s="5">
        <v>40</v>
      </c>
      <c r="J529" s="5">
        <v>0</v>
      </c>
      <c r="K529" s="5">
        <v>0</v>
      </c>
      <c r="L529" s="5">
        <v>0</v>
      </c>
      <c r="M529" s="5">
        <v>0</v>
      </c>
      <c r="N529">
        <v>232</v>
      </c>
      <c r="O529">
        <v>1088</v>
      </c>
      <c r="P529">
        <v>4.7</v>
      </c>
      <c r="Q529">
        <v>4.8</v>
      </c>
      <c r="R529" s="54">
        <v>0.36111111111111099</v>
      </c>
      <c r="T529" s="91">
        <f t="shared" si="17"/>
        <v>4.8</v>
      </c>
      <c r="U529" s="94">
        <f t="shared" si="20"/>
        <v>-3.7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2"/>
      <c r="AD529" s="54">
        <v>0.36111111111111099</v>
      </c>
      <c r="AK529" s="306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>
        <v>4.5</v>
      </c>
      <c r="C530" s="5">
        <v>91</v>
      </c>
      <c r="D530" s="5">
        <v>3.2</v>
      </c>
      <c r="E530" s="5">
        <v>4.5</v>
      </c>
      <c r="F530" s="5">
        <v>2.9</v>
      </c>
      <c r="G530" s="5">
        <v>3.2</v>
      </c>
      <c r="H530" s="5">
        <v>1029.8</v>
      </c>
      <c r="I530" s="5">
        <v>50</v>
      </c>
      <c r="J530" s="5">
        <v>0</v>
      </c>
      <c r="K530" s="5">
        <v>0</v>
      </c>
      <c r="L530" s="5">
        <v>0</v>
      </c>
      <c r="M530" s="5">
        <v>0</v>
      </c>
      <c r="N530">
        <v>232</v>
      </c>
      <c r="O530">
        <v>1088</v>
      </c>
      <c r="P530">
        <v>4.7</v>
      </c>
      <c r="Q530">
        <v>4.8</v>
      </c>
      <c r="R530" s="54">
        <v>0.36180555555555599</v>
      </c>
      <c r="T530" s="91">
        <f t="shared" si="17"/>
        <v>4.8</v>
      </c>
      <c r="U530" s="94">
        <f t="shared" si="20"/>
        <v>-3.7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2"/>
      <c r="AD530" s="54">
        <v>0.36180555555555599</v>
      </c>
      <c r="AK530" s="306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>
        <v>4.5</v>
      </c>
      <c r="C531" s="5">
        <v>92</v>
      </c>
      <c r="D531" s="5">
        <v>3.3</v>
      </c>
      <c r="E531" s="5">
        <v>4.5</v>
      </c>
      <c r="F531" s="5">
        <v>4.3</v>
      </c>
      <c r="G531" s="5">
        <v>5.4</v>
      </c>
      <c r="H531" s="5">
        <v>1029.8</v>
      </c>
      <c r="I531" s="5">
        <v>50</v>
      </c>
      <c r="J531" s="5">
        <v>0</v>
      </c>
      <c r="K531" s="5">
        <v>0</v>
      </c>
      <c r="L531" s="5">
        <v>0</v>
      </c>
      <c r="M531" s="5">
        <v>0</v>
      </c>
      <c r="N531">
        <v>232</v>
      </c>
      <c r="O531">
        <v>1088</v>
      </c>
      <c r="P531">
        <v>4.7</v>
      </c>
      <c r="Q531">
        <v>4.9000000000000004</v>
      </c>
      <c r="R531" s="54">
        <v>0.36249999999999999</v>
      </c>
      <c r="T531" s="91">
        <f t="shared" si="17"/>
        <v>4.9000000000000004</v>
      </c>
      <c r="U531" s="94">
        <f t="shared" si="20"/>
        <v>-3.5999999999999996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2"/>
      <c r="AD531" s="54">
        <v>0.36249999999999999</v>
      </c>
      <c r="AK531" s="306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>
        <v>4.5</v>
      </c>
      <c r="C532" s="5">
        <v>92</v>
      </c>
      <c r="D532" s="5">
        <v>3.3</v>
      </c>
      <c r="E532" s="5">
        <v>4.5</v>
      </c>
      <c r="F532" s="5">
        <v>3.6</v>
      </c>
      <c r="G532" s="5">
        <v>5</v>
      </c>
      <c r="H532" s="5">
        <v>1029.7</v>
      </c>
      <c r="I532" s="5">
        <v>60</v>
      </c>
      <c r="J532" s="5">
        <v>0</v>
      </c>
      <c r="K532" s="5">
        <v>0</v>
      </c>
      <c r="L532" s="5">
        <v>0</v>
      </c>
      <c r="M532" s="5">
        <v>0</v>
      </c>
      <c r="N532">
        <v>232</v>
      </c>
      <c r="O532">
        <v>1088</v>
      </c>
      <c r="P532">
        <v>4.7</v>
      </c>
      <c r="Q532">
        <v>4.8</v>
      </c>
      <c r="R532" s="54">
        <v>0.36319444444444399</v>
      </c>
      <c r="T532" s="91">
        <f t="shared" si="17"/>
        <v>4.8</v>
      </c>
      <c r="U532" s="94">
        <f t="shared" si="20"/>
        <v>-3.7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2"/>
      <c r="AD532" s="54">
        <v>0.36319444444444399</v>
      </c>
      <c r="AK532" s="306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>
        <v>4.5</v>
      </c>
      <c r="C533" s="5">
        <v>92</v>
      </c>
      <c r="D533" s="5">
        <v>3.3</v>
      </c>
      <c r="E533" s="5">
        <v>4.5</v>
      </c>
      <c r="F533" s="5">
        <v>2.9</v>
      </c>
      <c r="G533" s="5">
        <v>4</v>
      </c>
      <c r="H533" s="5">
        <v>1029.8</v>
      </c>
      <c r="I533" s="5">
        <v>70</v>
      </c>
      <c r="J533" s="5">
        <v>0</v>
      </c>
      <c r="K533" s="5">
        <v>0</v>
      </c>
      <c r="L533" s="5">
        <v>0</v>
      </c>
      <c r="M533" s="5">
        <v>0</v>
      </c>
      <c r="N533">
        <v>232</v>
      </c>
      <c r="O533">
        <v>1088</v>
      </c>
      <c r="P533">
        <v>4.7</v>
      </c>
      <c r="Q533">
        <v>4.8</v>
      </c>
      <c r="R533" s="54">
        <v>0.36388888888888898</v>
      </c>
      <c r="T533" s="91">
        <f t="shared" si="17"/>
        <v>4.8</v>
      </c>
      <c r="U533" s="94">
        <f t="shared" si="20"/>
        <v>-3.7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2"/>
      <c r="AD533" s="54">
        <v>0.36388888888888898</v>
      </c>
      <c r="AK533" s="306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>
        <v>4.5</v>
      </c>
      <c r="C534" s="5">
        <v>92</v>
      </c>
      <c r="D534" s="5">
        <v>3.3</v>
      </c>
      <c r="E534" s="5">
        <v>2.9</v>
      </c>
      <c r="F534" s="5">
        <v>6.8</v>
      </c>
      <c r="G534" s="5">
        <v>7.6</v>
      </c>
      <c r="H534" s="5">
        <v>1029.9000000000001</v>
      </c>
      <c r="I534" s="5">
        <v>70</v>
      </c>
      <c r="J534" s="5">
        <v>0</v>
      </c>
      <c r="K534" s="5">
        <v>0</v>
      </c>
      <c r="L534" s="5">
        <v>0</v>
      </c>
      <c r="M534" s="5">
        <v>0</v>
      </c>
      <c r="N534">
        <v>232</v>
      </c>
      <c r="O534">
        <v>1088</v>
      </c>
      <c r="P534">
        <v>4.7</v>
      </c>
      <c r="Q534">
        <v>4.8</v>
      </c>
      <c r="R534" s="54">
        <v>0.36458333333333298</v>
      </c>
      <c r="T534" s="91">
        <f t="shared" si="17"/>
        <v>4.8</v>
      </c>
      <c r="U534" s="94">
        <f t="shared" si="20"/>
        <v>-3.7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2"/>
      <c r="AD534" s="54">
        <v>0.36458333333333298</v>
      </c>
      <c r="AK534" s="306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>
        <v>4.5</v>
      </c>
      <c r="C535" s="5">
        <v>92</v>
      </c>
      <c r="D535" s="5">
        <v>3.3</v>
      </c>
      <c r="E535" s="5">
        <v>4.5</v>
      </c>
      <c r="F535" s="5">
        <v>2.9</v>
      </c>
      <c r="G535" s="5">
        <v>3.2</v>
      </c>
      <c r="H535" s="5">
        <v>1029.9000000000001</v>
      </c>
      <c r="I535" s="5">
        <v>80</v>
      </c>
      <c r="J535" s="5">
        <v>0</v>
      </c>
      <c r="K535" s="5">
        <v>0</v>
      </c>
      <c r="L535" s="5">
        <v>0</v>
      </c>
      <c r="M535" s="5">
        <v>0</v>
      </c>
      <c r="N535">
        <v>232</v>
      </c>
      <c r="O535">
        <v>1088</v>
      </c>
      <c r="P535">
        <v>4.7</v>
      </c>
      <c r="Q535">
        <v>4.8</v>
      </c>
      <c r="R535" s="54">
        <v>0.36527777777777798</v>
      </c>
      <c r="T535" s="91">
        <f t="shared" si="17"/>
        <v>4.8</v>
      </c>
      <c r="U535" s="94">
        <f t="shared" si="20"/>
        <v>-3.7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2"/>
      <c r="AD535" s="54">
        <v>0.36527777777777798</v>
      </c>
      <c r="AK535" s="306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>
        <v>4.5</v>
      </c>
      <c r="C536" s="5">
        <v>92</v>
      </c>
      <c r="D536" s="5">
        <v>3.3</v>
      </c>
      <c r="E536" s="5">
        <v>4.5</v>
      </c>
      <c r="F536" s="5">
        <v>3.6</v>
      </c>
      <c r="G536" s="5">
        <v>4.7</v>
      </c>
      <c r="H536" s="5">
        <v>1029.7</v>
      </c>
      <c r="I536" s="5">
        <v>90</v>
      </c>
      <c r="J536" s="5">
        <v>0</v>
      </c>
      <c r="K536" s="5">
        <v>0</v>
      </c>
      <c r="L536" s="5">
        <v>0</v>
      </c>
      <c r="M536" s="5">
        <v>0</v>
      </c>
      <c r="N536">
        <v>232</v>
      </c>
      <c r="O536">
        <v>1088</v>
      </c>
      <c r="P536">
        <v>4.7</v>
      </c>
      <c r="Q536">
        <v>4.8</v>
      </c>
      <c r="R536" s="54">
        <v>0.36597222222222198</v>
      </c>
      <c r="T536" s="91">
        <f t="shared" si="17"/>
        <v>4.8</v>
      </c>
      <c r="U536" s="94">
        <f t="shared" si="20"/>
        <v>-3.7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2"/>
      <c r="AD536" s="54">
        <v>0.36597222222222198</v>
      </c>
      <c r="AK536" s="306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>
        <v>4.5</v>
      </c>
      <c r="C537" s="5">
        <v>92</v>
      </c>
      <c r="D537" s="5">
        <v>3.3</v>
      </c>
      <c r="E537" s="5">
        <v>4.5</v>
      </c>
      <c r="F537" s="5">
        <v>2.2000000000000002</v>
      </c>
      <c r="G537" s="5">
        <v>3.2</v>
      </c>
      <c r="H537" s="5">
        <v>1029.7</v>
      </c>
      <c r="I537" s="5">
        <v>100</v>
      </c>
      <c r="J537" s="5">
        <v>0</v>
      </c>
      <c r="K537" s="5">
        <v>0</v>
      </c>
      <c r="L537" s="5">
        <v>0</v>
      </c>
      <c r="M537" s="5">
        <v>0</v>
      </c>
      <c r="N537">
        <v>232</v>
      </c>
      <c r="O537">
        <v>1088</v>
      </c>
      <c r="P537">
        <v>4.7</v>
      </c>
      <c r="Q537">
        <v>4.8</v>
      </c>
      <c r="R537" s="54">
        <v>0.36666666666666697</v>
      </c>
      <c r="T537" s="91">
        <f t="shared" si="17"/>
        <v>4.8</v>
      </c>
      <c r="U537" s="94">
        <f t="shared" si="20"/>
        <v>-3.7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2"/>
      <c r="AD537" s="54">
        <v>0.36666666666666697</v>
      </c>
      <c r="AK537" s="306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>
        <v>4.5</v>
      </c>
      <c r="C538" s="5">
        <v>92</v>
      </c>
      <c r="D538" s="5">
        <v>3.3</v>
      </c>
      <c r="E538" s="5">
        <v>4.5</v>
      </c>
      <c r="F538" s="5">
        <v>2.5</v>
      </c>
      <c r="G538" s="5">
        <v>4.7</v>
      </c>
      <c r="H538" s="5">
        <v>1029.8</v>
      </c>
      <c r="I538" s="5">
        <v>110</v>
      </c>
      <c r="J538" s="5">
        <v>0</v>
      </c>
      <c r="K538" s="5">
        <v>0</v>
      </c>
      <c r="L538" s="5">
        <v>0</v>
      </c>
      <c r="M538" s="5">
        <v>0</v>
      </c>
      <c r="N538">
        <v>232</v>
      </c>
      <c r="O538">
        <v>1088</v>
      </c>
      <c r="P538">
        <v>4.7</v>
      </c>
      <c r="Q538">
        <v>4.8</v>
      </c>
      <c r="R538" s="54">
        <v>0.36736111111111103</v>
      </c>
      <c r="T538" s="91">
        <f t="shared" si="17"/>
        <v>4.8</v>
      </c>
      <c r="U538" s="94">
        <f t="shared" si="20"/>
        <v>-3.7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2"/>
      <c r="AD538" s="54">
        <v>0.36736111111111103</v>
      </c>
      <c r="AK538" s="306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>
        <v>4.5</v>
      </c>
      <c r="C539" s="5">
        <v>92</v>
      </c>
      <c r="D539" s="5">
        <v>3.3</v>
      </c>
      <c r="E539" s="5">
        <v>4.5</v>
      </c>
      <c r="F539" s="5">
        <v>4</v>
      </c>
      <c r="G539" s="5">
        <v>5.4</v>
      </c>
      <c r="H539" s="5">
        <v>1029.8</v>
      </c>
      <c r="I539" s="5">
        <v>130</v>
      </c>
      <c r="J539" s="5">
        <v>0</v>
      </c>
      <c r="K539" s="5">
        <v>0</v>
      </c>
      <c r="L539" s="5">
        <v>0</v>
      </c>
      <c r="M539" s="5">
        <v>0</v>
      </c>
      <c r="N539">
        <v>232</v>
      </c>
      <c r="O539">
        <v>1088</v>
      </c>
      <c r="P539">
        <v>4.7</v>
      </c>
      <c r="Q539">
        <v>4.8</v>
      </c>
      <c r="R539" s="54">
        <v>0.36805555555555602</v>
      </c>
      <c r="T539" s="91">
        <f t="shared" si="17"/>
        <v>4.8</v>
      </c>
      <c r="U539" s="94">
        <f t="shared" si="20"/>
        <v>-3.7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2"/>
      <c r="AD539" s="54">
        <v>0.36805555555555602</v>
      </c>
      <c r="AK539" s="306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>
        <v>4.5</v>
      </c>
      <c r="C540" s="5">
        <v>92</v>
      </c>
      <c r="D540" s="5">
        <v>3.3</v>
      </c>
      <c r="E540" s="5">
        <v>4.5</v>
      </c>
      <c r="F540" s="5">
        <v>4</v>
      </c>
      <c r="G540" s="5">
        <v>4.7</v>
      </c>
      <c r="H540" s="5">
        <v>1029.5999999999999</v>
      </c>
      <c r="I540" s="5">
        <v>140</v>
      </c>
      <c r="J540" s="5">
        <v>0</v>
      </c>
      <c r="K540" s="5">
        <v>0</v>
      </c>
      <c r="L540" s="5">
        <v>0</v>
      </c>
      <c r="M540" s="5">
        <v>0</v>
      </c>
      <c r="N540">
        <v>232</v>
      </c>
      <c r="O540">
        <v>1088</v>
      </c>
      <c r="P540">
        <v>4.7</v>
      </c>
      <c r="Q540">
        <v>4.8</v>
      </c>
      <c r="R540" s="54">
        <v>0.36875000000000002</v>
      </c>
      <c r="T540" s="91">
        <f t="shared" si="17"/>
        <v>4.8</v>
      </c>
      <c r="U540" s="94">
        <f t="shared" si="20"/>
        <v>-3.7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2"/>
      <c r="AD540" s="54">
        <v>0.36875000000000002</v>
      </c>
      <c r="AK540" s="306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>
        <v>4.5</v>
      </c>
      <c r="C541" s="5">
        <v>92</v>
      </c>
      <c r="D541" s="5">
        <v>3.3</v>
      </c>
      <c r="E541" s="5">
        <v>4.5</v>
      </c>
      <c r="F541" s="5">
        <v>0</v>
      </c>
      <c r="G541" s="5">
        <v>1.8</v>
      </c>
      <c r="H541" s="5">
        <v>1029.7</v>
      </c>
      <c r="I541" s="5">
        <v>150</v>
      </c>
      <c r="J541" s="5">
        <v>0</v>
      </c>
      <c r="K541" s="5">
        <v>0</v>
      </c>
      <c r="L541" s="5">
        <v>0</v>
      </c>
      <c r="M541" s="5">
        <v>0</v>
      </c>
      <c r="N541">
        <v>232</v>
      </c>
      <c r="O541">
        <v>1088</v>
      </c>
      <c r="P541">
        <v>4.7</v>
      </c>
      <c r="Q541">
        <v>4.8</v>
      </c>
      <c r="R541" s="54">
        <v>0.36944444444444402</v>
      </c>
      <c r="T541" s="91">
        <f t="shared" si="17"/>
        <v>4.8</v>
      </c>
      <c r="U541" s="94">
        <f t="shared" si="20"/>
        <v>-3.7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2"/>
      <c r="AD541" s="54">
        <v>0.36944444444444402</v>
      </c>
      <c r="AK541" s="306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>
        <v>4.5</v>
      </c>
      <c r="C542" s="5">
        <v>92</v>
      </c>
      <c r="D542" s="5">
        <v>3.3</v>
      </c>
      <c r="E542" s="5">
        <v>4.5</v>
      </c>
      <c r="F542" s="5">
        <v>2.9</v>
      </c>
      <c r="G542" s="5">
        <v>2.9</v>
      </c>
      <c r="H542" s="5">
        <v>1029.7</v>
      </c>
      <c r="I542" s="5">
        <v>170</v>
      </c>
      <c r="J542" s="5">
        <v>0</v>
      </c>
      <c r="K542" s="5">
        <v>0</v>
      </c>
      <c r="L542" s="5">
        <v>0</v>
      </c>
      <c r="M542" s="5">
        <v>0</v>
      </c>
      <c r="N542">
        <v>232</v>
      </c>
      <c r="O542">
        <v>1088</v>
      </c>
      <c r="P542">
        <v>4.7</v>
      </c>
      <c r="Q542">
        <v>4.8</v>
      </c>
      <c r="R542" s="54">
        <v>0.37013888888888902</v>
      </c>
      <c r="T542" s="91">
        <f t="shared" si="17"/>
        <v>4.8</v>
      </c>
      <c r="U542" s="94">
        <f t="shared" si="20"/>
        <v>-3.7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2"/>
      <c r="AD542" s="54">
        <v>0.37013888888888902</v>
      </c>
      <c r="AK542" s="306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>
        <v>4.5</v>
      </c>
      <c r="C543" s="5">
        <v>92</v>
      </c>
      <c r="D543" s="5">
        <v>3.3</v>
      </c>
      <c r="E543" s="5">
        <v>4.5</v>
      </c>
      <c r="F543" s="5">
        <v>2.9</v>
      </c>
      <c r="G543" s="5">
        <v>4.3</v>
      </c>
      <c r="H543" s="5">
        <v>1029.7</v>
      </c>
      <c r="I543" s="5">
        <v>180</v>
      </c>
      <c r="J543" s="5">
        <v>0</v>
      </c>
      <c r="K543" s="5">
        <v>0</v>
      </c>
      <c r="L543" s="5">
        <v>0</v>
      </c>
      <c r="M543" s="5">
        <v>0</v>
      </c>
      <c r="N543">
        <v>232</v>
      </c>
      <c r="O543">
        <v>1088</v>
      </c>
      <c r="P543">
        <v>4.7</v>
      </c>
      <c r="Q543">
        <v>4.8</v>
      </c>
      <c r="R543" s="54">
        <v>0.37083333333333302</v>
      </c>
      <c r="T543" s="91">
        <f t="shared" si="17"/>
        <v>4.8</v>
      </c>
      <c r="U543" s="94">
        <f t="shared" si="20"/>
        <v>-3.7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2"/>
      <c r="AD543" s="54">
        <v>0.37083333333333302</v>
      </c>
      <c r="AK543" s="306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>
        <v>4.5</v>
      </c>
      <c r="C544" s="5">
        <v>92</v>
      </c>
      <c r="D544" s="5">
        <v>3.3</v>
      </c>
      <c r="E544" s="5">
        <v>4.5</v>
      </c>
      <c r="F544" s="5">
        <v>2.2000000000000002</v>
      </c>
      <c r="G544" s="5">
        <v>2.9</v>
      </c>
      <c r="H544" s="5">
        <v>1029.8</v>
      </c>
      <c r="I544" s="5">
        <v>200</v>
      </c>
      <c r="J544" s="5">
        <v>0</v>
      </c>
      <c r="K544" s="5">
        <v>0</v>
      </c>
      <c r="L544" s="5">
        <v>0</v>
      </c>
      <c r="M544" s="5">
        <v>0</v>
      </c>
      <c r="N544">
        <v>232</v>
      </c>
      <c r="O544">
        <v>1088</v>
      </c>
      <c r="P544">
        <v>4.7</v>
      </c>
      <c r="Q544">
        <v>4.8</v>
      </c>
      <c r="R544" s="54">
        <v>0.37152777777777801</v>
      </c>
      <c r="T544" s="91">
        <f t="shared" si="17"/>
        <v>4.8</v>
      </c>
      <c r="U544" s="94">
        <f t="shared" si="20"/>
        <v>-3.7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2"/>
      <c r="AD544" s="54">
        <v>0.37152777777777801</v>
      </c>
      <c r="AK544" s="306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>
        <v>4.5</v>
      </c>
      <c r="C545" s="5">
        <v>92</v>
      </c>
      <c r="D545" s="5">
        <v>3.3</v>
      </c>
      <c r="E545" s="5">
        <v>4.5</v>
      </c>
      <c r="F545" s="5">
        <v>2.5</v>
      </c>
      <c r="G545" s="5">
        <v>4</v>
      </c>
      <c r="H545" s="5">
        <v>1029.7</v>
      </c>
      <c r="I545" s="5">
        <v>210</v>
      </c>
      <c r="J545" s="5">
        <v>0</v>
      </c>
      <c r="K545" s="5">
        <v>0</v>
      </c>
      <c r="L545" s="5">
        <v>0</v>
      </c>
      <c r="M545" s="5">
        <v>0</v>
      </c>
      <c r="N545">
        <v>232</v>
      </c>
      <c r="O545">
        <v>1088</v>
      </c>
      <c r="P545">
        <v>4.7</v>
      </c>
      <c r="Q545">
        <v>4.8</v>
      </c>
      <c r="R545" s="54">
        <v>0.37222222222222201</v>
      </c>
      <c r="T545" s="91">
        <f t="shared" si="17"/>
        <v>4.8</v>
      </c>
      <c r="U545" s="94">
        <f t="shared" si="20"/>
        <v>-3.7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2"/>
      <c r="AD545" s="54">
        <v>0.37222222222222201</v>
      </c>
      <c r="AK545" s="306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>
        <v>4.5</v>
      </c>
      <c r="C546" s="5">
        <v>92</v>
      </c>
      <c r="D546" s="5">
        <v>3.3</v>
      </c>
      <c r="E546" s="5">
        <v>4.5</v>
      </c>
      <c r="F546" s="5">
        <v>2.5</v>
      </c>
      <c r="G546" s="5">
        <v>2.9</v>
      </c>
      <c r="H546" s="5">
        <v>1029.5999999999999</v>
      </c>
      <c r="I546" s="5">
        <v>220</v>
      </c>
      <c r="J546" s="5">
        <v>0</v>
      </c>
      <c r="K546" s="5">
        <v>0</v>
      </c>
      <c r="L546" s="5">
        <v>0</v>
      </c>
      <c r="M546" s="5">
        <v>0</v>
      </c>
      <c r="N546">
        <v>232</v>
      </c>
      <c r="O546">
        <v>1088</v>
      </c>
      <c r="P546">
        <v>4.7</v>
      </c>
      <c r="Q546">
        <v>4.8</v>
      </c>
      <c r="R546" s="54">
        <v>0.37291666666666701</v>
      </c>
      <c r="T546" s="91">
        <f t="shared" si="17"/>
        <v>4.8</v>
      </c>
      <c r="U546" s="94">
        <f t="shared" si="20"/>
        <v>-3.7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2"/>
      <c r="AD546" s="54">
        <v>0.37291666666666701</v>
      </c>
      <c r="AK546" s="306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>
        <v>4.5999999999999996</v>
      </c>
      <c r="C547" s="5">
        <v>92</v>
      </c>
      <c r="D547" s="5">
        <v>3.4</v>
      </c>
      <c r="E547" s="5">
        <v>3.1</v>
      </c>
      <c r="F547" s="5">
        <v>6.5</v>
      </c>
      <c r="G547" s="5">
        <v>7.2</v>
      </c>
      <c r="H547" s="5">
        <v>1029.8</v>
      </c>
      <c r="I547" s="5">
        <v>230</v>
      </c>
      <c r="J547" s="5">
        <v>0</v>
      </c>
      <c r="K547" s="5">
        <v>0</v>
      </c>
      <c r="L547" s="5">
        <v>0</v>
      </c>
      <c r="M547" s="5">
        <v>0</v>
      </c>
      <c r="N547">
        <v>232</v>
      </c>
      <c r="O547">
        <v>1088</v>
      </c>
      <c r="P547">
        <v>4.7</v>
      </c>
      <c r="Q547">
        <v>4.8</v>
      </c>
      <c r="R547" s="54">
        <v>0.37361111111111101</v>
      </c>
      <c r="T547" s="91">
        <f t="shared" si="17"/>
        <v>4.8</v>
      </c>
      <c r="U547" s="94">
        <f t="shared" si="20"/>
        <v>-3.8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2"/>
      <c r="AD547" s="54">
        <v>0.373611111111112</v>
      </c>
      <c r="AK547" s="306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>
        <v>4.5</v>
      </c>
      <c r="C548" s="5">
        <v>92</v>
      </c>
      <c r="D548" s="5">
        <v>3.3</v>
      </c>
      <c r="E548" s="5">
        <v>3.5</v>
      </c>
      <c r="F548" s="5">
        <v>5</v>
      </c>
      <c r="G548" s="5">
        <v>5</v>
      </c>
      <c r="H548" s="5">
        <v>1029.8</v>
      </c>
      <c r="I548" s="5">
        <v>250</v>
      </c>
      <c r="J548" s="5">
        <v>0</v>
      </c>
      <c r="K548" s="5">
        <v>0</v>
      </c>
      <c r="L548" s="5">
        <v>0</v>
      </c>
      <c r="M548" s="5">
        <v>0</v>
      </c>
      <c r="N548">
        <v>232</v>
      </c>
      <c r="O548">
        <v>1088</v>
      </c>
      <c r="P548">
        <v>4.7</v>
      </c>
      <c r="Q548">
        <v>4.8</v>
      </c>
      <c r="R548" s="54">
        <v>0.374305555555556</v>
      </c>
      <c r="T548" s="91">
        <f t="shared" si="17"/>
        <v>4.8</v>
      </c>
      <c r="U548" s="94">
        <f t="shared" si="20"/>
        <v>-3.7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2"/>
      <c r="AD548" s="54">
        <v>0.374305555555557</v>
      </c>
      <c r="AK548" s="306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>
        <v>4.5</v>
      </c>
      <c r="C549" s="5">
        <v>92</v>
      </c>
      <c r="D549" s="5">
        <v>3.3</v>
      </c>
      <c r="E549" s="5">
        <v>4.5</v>
      </c>
      <c r="F549" s="5">
        <v>2.9</v>
      </c>
      <c r="G549" s="5">
        <v>3.6</v>
      </c>
      <c r="H549" s="5">
        <v>1029.5999999999999</v>
      </c>
      <c r="I549" s="5">
        <v>260</v>
      </c>
      <c r="J549" s="5">
        <v>0</v>
      </c>
      <c r="K549" s="5">
        <v>0</v>
      </c>
      <c r="L549" s="5">
        <v>0</v>
      </c>
      <c r="M549" s="5">
        <v>0</v>
      </c>
      <c r="N549">
        <v>232</v>
      </c>
      <c r="O549">
        <v>1088</v>
      </c>
      <c r="P549">
        <v>4.7</v>
      </c>
      <c r="Q549">
        <v>4.8</v>
      </c>
      <c r="R549" s="54">
        <v>0.375</v>
      </c>
      <c r="T549" s="91">
        <f t="shared" si="17"/>
        <v>4.8</v>
      </c>
      <c r="U549" s="94">
        <f t="shared" si="20"/>
        <v>-3.7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2"/>
      <c r="AD549" s="54">
        <v>0.375000000000002</v>
      </c>
      <c r="AK549" s="306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>
        <v>4.5</v>
      </c>
      <c r="C550" s="5">
        <v>92</v>
      </c>
      <c r="D550" s="5">
        <v>3.3</v>
      </c>
      <c r="E550" s="5">
        <v>4.5</v>
      </c>
      <c r="F550" s="5">
        <v>2.2000000000000002</v>
      </c>
      <c r="G550" s="5">
        <v>5</v>
      </c>
      <c r="H550" s="5">
        <v>1029.8</v>
      </c>
      <c r="I550" s="5">
        <v>270</v>
      </c>
      <c r="J550" s="5">
        <v>0</v>
      </c>
      <c r="K550" s="5">
        <v>0</v>
      </c>
      <c r="L550" s="5">
        <v>0</v>
      </c>
      <c r="M550" s="5">
        <v>0</v>
      </c>
      <c r="N550">
        <v>232</v>
      </c>
      <c r="O550">
        <v>1088</v>
      </c>
      <c r="P550">
        <v>4.7</v>
      </c>
      <c r="Q550">
        <v>4.8</v>
      </c>
      <c r="R550" s="54">
        <v>0.375694444444444</v>
      </c>
      <c r="T550" s="91">
        <f t="shared" si="17"/>
        <v>4.8</v>
      </c>
      <c r="U550" s="94">
        <f t="shared" si="20"/>
        <v>-3.7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2"/>
      <c r="AD550" s="54">
        <v>0.375694444444447</v>
      </c>
      <c r="AK550" s="306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>
        <v>4.5</v>
      </c>
      <c r="C551" s="5">
        <v>92</v>
      </c>
      <c r="D551" s="5">
        <v>3.3</v>
      </c>
      <c r="E551" s="5">
        <v>4.5</v>
      </c>
      <c r="F551" s="5">
        <v>4.7</v>
      </c>
      <c r="G551" s="5">
        <v>5.8</v>
      </c>
      <c r="H551" s="5">
        <v>1029.7</v>
      </c>
      <c r="I551" s="5">
        <v>290</v>
      </c>
      <c r="J551" s="5">
        <v>0</v>
      </c>
      <c r="K551" s="5">
        <v>0</v>
      </c>
      <c r="L551" s="5">
        <v>0</v>
      </c>
      <c r="M551" s="5">
        <v>0</v>
      </c>
      <c r="N551">
        <v>232</v>
      </c>
      <c r="O551">
        <v>1088</v>
      </c>
      <c r="P551">
        <v>4.7</v>
      </c>
      <c r="Q551">
        <v>4.8</v>
      </c>
      <c r="R551" s="54">
        <v>0.37638888888888899</v>
      </c>
      <c r="T551" s="91">
        <f t="shared" si="17"/>
        <v>4.8</v>
      </c>
      <c r="U551" s="94">
        <f t="shared" si="20"/>
        <v>-3.7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2"/>
      <c r="AD551" s="54">
        <v>0.37638888888889199</v>
      </c>
      <c r="AK551" s="306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>
        <v>4.5</v>
      </c>
      <c r="C552" s="5">
        <v>92</v>
      </c>
      <c r="D552" s="5">
        <v>3.3</v>
      </c>
      <c r="E552" s="5">
        <v>4.5</v>
      </c>
      <c r="F552" s="5">
        <v>4.7</v>
      </c>
      <c r="G552" s="5">
        <v>4.7</v>
      </c>
      <c r="H552" s="5">
        <v>1029.7</v>
      </c>
      <c r="I552" s="5">
        <v>310</v>
      </c>
      <c r="J552" s="5">
        <v>0</v>
      </c>
      <c r="K552" s="5">
        <v>0</v>
      </c>
      <c r="L552" s="5">
        <v>0</v>
      </c>
      <c r="M552" s="5">
        <v>0</v>
      </c>
      <c r="N552">
        <v>232</v>
      </c>
      <c r="O552">
        <v>1088</v>
      </c>
      <c r="P552">
        <v>4.8</v>
      </c>
      <c r="Q552">
        <v>4.8</v>
      </c>
      <c r="R552" s="54">
        <v>0.37708333333333299</v>
      </c>
      <c r="T552" s="91">
        <f t="shared" si="17"/>
        <v>4.8</v>
      </c>
      <c r="U552" s="94">
        <f t="shared" si="20"/>
        <v>-3.7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2"/>
      <c r="AD552" s="54">
        <v>0.37708333333333699</v>
      </c>
      <c r="AK552" s="306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>
        <v>4.5</v>
      </c>
      <c r="C553" s="5">
        <v>92</v>
      </c>
      <c r="D553" s="5">
        <v>3.3</v>
      </c>
      <c r="E553" s="5">
        <v>4.5</v>
      </c>
      <c r="F553" s="5">
        <v>2.2000000000000002</v>
      </c>
      <c r="G553" s="5">
        <v>3.2</v>
      </c>
      <c r="H553" s="5">
        <v>1029.5</v>
      </c>
      <c r="I553" s="5">
        <v>340</v>
      </c>
      <c r="J553" s="5">
        <v>0</v>
      </c>
      <c r="K553" s="5">
        <v>0</v>
      </c>
      <c r="L553" s="5">
        <v>0</v>
      </c>
      <c r="M553" s="5">
        <v>0</v>
      </c>
      <c r="N553">
        <v>232</v>
      </c>
      <c r="O553">
        <v>1088</v>
      </c>
      <c r="P553">
        <v>4.7</v>
      </c>
      <c r="Q553">
        <v>4.8</v>
      </c>
      <c r="R553" s="54">
        <v>0.37777777777777799</v>
      </c>
      <c r="T553" s="91">
        <f t="shared" si="17"/>
        <v>4.8</v>
      </c>
      <c r="U553" s="94">
        <f t="shared" si="20"/>
        <v>-3.7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2"/>
      <c r="AD553" s="54">
        <v>0.37777777777778199</v>
      </c>
      <c r="AK553" s="306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>
        <v>4.5</v>
      </c>
      <c r="C554" s="5">
        <v>92</v>
      </c>
      <c r="D554" s="5">
        <v>3.3</v>
      </c>
      <c r="E554" s="5">
        <v>4.5</v>
      </c>
      <c r="F554" s="5">
        <v>2.2000000000000002</v>
      </c>
      <c r="G554" s="5">
        <v>2.9</v>
      </c>
      <c r="H554" s="5">
        <v>1029.8</v>
      </c>
      <c r="I554" s="5">
        <v>360</v>
      </c>
      <c r="J554" s="5">
        <v>0</v>
      </c>
      <c r="K554" s="5">
        <v>0</v>
      </c>
      <c r="L554" s="5">
        <v>0</v>
      </c>
      <c r="M554" s="5">
        <v>0</v>
      </c>
      <c r="N554">
        <v>232</v>
      </c>
      <c r="O554">
        <v>1088</v>
      </c>
      <c r="P554">
        <v>4.7</v>
      </c>
      <c r="Q554">
        <v>4.8</v>
      </c>
      <c r="R554" s="54">
        <v>0.37847222222222199</v>
      </c>
      <c r="T554" s="91">
        <f t="shared" si="17"/>
        <v>4.8</v>
      </c>
      <c r="U554" s="94">
        <f t="shared" si="20"/>
        <v>-3.7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2"/>
      <c r="AD554" s="54">
        <v>0.37847222222222698</v>
      </c>
      <c r="AK554" s="306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>
        <v>4.5</v>
      </c>
      <c r="C555" s="5">
        <v>92</v>
      </c>
      <c r="D555" s="5">
        <v>3.3</v>
      </c>
      <c r="E555" s="5">
        <v>4.5</v>
      </c>
      <c r="F555" s="5">
        <v>4.3</v>
      </c>
      <c r="G555" s="5">
        <v>7.2</v>
      </c>
      <c r="H555" s="5">
        <v>1029.8</v>
      </c>
      <c r="I555" s="5">
        <v>370</v>
      </c>
      <c r="J555" s="5">
        <v>0</v>
      </c>
      <c r="K555" s="5">
        <v>0</v>
      </c>
      <c r="L555" s="5">
        <v>0</v>
      </c>
      <c r="M555" s="5">
        <v>0</v>
      </c>
      <c r="N555">
        <v>232</v>
      </c>
      <c r="O555">
        <v>1088</v>
      </c>
      <c r="P555">
        <v>4.8</v>
      </c>
      <c r="Q555">
        <v>4.9000000000000004</v>
      </c>
      <c r="R555" s="54">
        <v>0.37916666666666698</v>
      </c>
      <c r="T555" s="91">
        <f t="shared" si="17"/>
        <v>4.9000000000000004</v>
      </c>
      <c r="U555" s="94">
        <f t="shared" si="20"/>
        <v>-3.5999999999999996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2"/>
      <c r="AD555" s="54">
        <v>0.37916666666667198</v>
      </c>
      <c r="AK555" s="306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>
        <v>4.5</v>
      </c>
      <c r="C556" s="5">
        <v>92</v>
      </c>
      <c r="D556" s="5">
        <v>3.3</v>
      </c>
      <c r="E556" s="5">
        <v>3.5</v>
      </c>
      <c r="F556" s="5">
        <v>5</v>
      </c>
      <c r="G556" s="5">
        <v>5</v>
      </c>
      <c r="H556" s="5">
        <v>1029.9000000000001</v>
      </c>
      <c r="I556" s="5">
        <v>360</v>
      </c>
      <c r="J556" s="5">
        <v>0</v>
      </c>
      <c r="K556" s="5">
        <v>0</v>
      </c>
      <c r="L556" s="5">
        <v>0</v>
      </c>
      <c r="M556" s="5">
        <v>0</v>
      </c>
      <c r="N556">
        <v>232</v>
      </c>
      <c r="O556">
        <v>1088</v>
      </c>
      <c r="P556">
        <v>4.8</v>
      </c>
      <c r="Q556">
        <v>4.8</v>
      </c>
      <c r="R556" s="54">
        <v>0.37986111111111098</v>
      </c>
      <c r="T556" s="91">
        <f t="shared" si="17"/>
        <v>4.8</v>
      </c>
      <c r="U556" s="94">
        <f t="shared" si="20"/>
        <v>-3.7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2"/>
      <c r="AD556" s="54">
        <v>0.37986111111111698</v>
      </c>
      <c r="AK556" s="306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>
        <v>4.5</v>
      </c>
      <c r="C557" s="5">
        <v>92</v>
      </c>
      <c r="D557" s="5">
        <v>3.3</v>
      </c>
      <c r="E557" s="5">
        <v>4.5</v>
      </c>
      <c r="F557" s="5">
        <v>2.2000000000000002</v>
      </c>
      <c r="G557" s="5">
        <v>2.2000000000000002</v>
      </c>
      <c r="H557" s="5">
        <v>1029.8</v>
      </c>
      <c r="I557" s="5">
        <v>350</v>
      </c>
      <c r="J557" s="5">
        <v>0</v>
      </c>
      <c r="K557" s="5">
        <v>0</v>
      </c>
      <c r="L557" s="5">
        <v>0</v>
      </c>
      <c r="M557" s="5">
        <v>0</v>
      </c>
      <c r="N557">
        <v>232</v>
      </c>
      <c r="O557">
        <v>1088</v>
      </c>
      <c r="P557">
        <v>4.8</v>
      </c>
      <c r="Q557">
        <v>4.9000000000000004</v>
      </c>
      <c r="R557" s="54">
        <v>0.38055555555555598</v>
      </c>
      <c r="T557" s="91">
        <f t="shared" si="17"/>
        <v>4.9000000000000004</v>
      </c>
      <c r="U557" s="94">
        <f t="shared" si="20"/>
        <v>-3.5999999999999996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2"/>
      <c r="AD557" s="54">
        <v>0.38055555555556198</v>
      </c>
      <c r="AK557" s="306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>
        <v>4.5</v>
      </c>
      <c r="C558" s="5">
        <v>92</v>
      </c>
      <c r="D558" s="5">
        <v>3.3</v>
      </c>
      <c r="E558" s="5">
        <v>4.5</v>
      </c>
      <c r="F558" s="5">
        <v>0</v>
      </c>
      <c r="G558" s="5">
        <v>2.5</v>
      </c>
      <c r="H558" s="5">
        <v>1030</v>
      </c>
      <c r="I558" s="5">
        <v>360</v>
      </c>
      <c r="J558" s="5">
        <v>0</v>
      </c>
      <c r="K558" s="5">
        <v>0</v>
      </c>
      <c r="L558" s="5">
        <v>0</v>
      </c>
      <c r="M558" s="5">
        <v>0</v>
      </c>
      <c r="N558">
        <v>232</v>
      </c>
      <c r="O558">
        <v>1088</v>
      </c>
      <c r="P558">
        <v>4.8</v>
      </c>
      <c r="Q558">
        <v>4.9000000000000004</v>
      </c>
      <c r="R558" s="54">
        <v>0.38124999999999998</v>
      </c>
      <c r="T558" s="91">
        <f t="shared" si="17"/>
        <v>4.9000000000000004</v>
      </c>
      <c r="U558" s="94">
        <f t="shared" si="20"/>
        <v>-3.5999999999999996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2"/>
      <c r="AD558" s="54">
        <v>0.38125000000000703</v>
      </c>
      <c r="AK558" s="306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>
        <v>4.5</v>
      </c>
      <c r="C559" s="5">
        <v>92</v>
      </c>
      <c r="D559" s="5">
        <v>3.3</v>
      </c>
      <c r="E559" s="5">
        <v>4.5</v>
      </c>
      <c r="F559" s="5">
        <v>3.6</v>
      </c>
      <c r="G559" s="5">
        <v>4.3</v>
      </c>
      <c r="H559" s="5">
        <v>1029.8</v>
      </c>
      <c r="I559" s="5">
        <v>400</v>
      </c>
      <c r="J559" s="5">
        <v>0</v>
      </c>
      <c r="K559" s="5">
        <v>0</v>
      </c>
      <c r="L559" s="5">
        <v>0</v>
      </c>
      <c r="M559" s="5">
        <v>0</v>
      </c>
      <c r="N559">
        <v>232</v>
      </c>
      <c r="O559">
        <v>1088</v>
      </c>
      <c r="P559">
        <v>4.8</v>
      </c>
      <c r="Q559">
        <v>4.9000000000000004</v>
      </c>
      <c r="R559" s="54">
        <v>0.38194444444444398</v>
      </c>
      <c r="T559" s="91">
        <f t="shared" si="17"/>
        <v>4.9000000000000004</v>
      </c>
      <c r="U559" s="94">
        <f t="shared" si="20"/>
        <v>-3.5999999999999996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2"/>
      <c r="AD559" s="54">
        <v>0.38194444444445202</v>
      </c>
      <c r="AK559" s="306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>
        <v>4.5</v>
      </c>
      <c r="C560" s="5">
        <v>92</v>
      </c>
      <c r="D560" s="5">
        <v>3.3</v>
      </c>
      <c r="E560" s="5">
        <v>4.5</v>
      </c>
      <c r="F560" s="5">
        <v>2.2000000000000002</v>
      </c>
      <c r="G560" s="5">
        <v>5</v>
      </c>
      <c r="H560" s="5">
        <v>1029.9000000000001</v>
      </c>
      <c r="I560" s="5">
        <v>460</v>
      </c>
      <c r="J560" s="5">
        <v>0</v>
      </c>
      <c r="K560" s="5">
        <v>0</v>
      </c>
      <c r="L560" s="5">
        <v>0</v>
      </c>
      <c r="M560" s="5">
        <v>0</v>
      </c>
      <c r="N560">
        <v>232</v>
      </c>
      <c r="O560">
        <v>1088</v>
      </c>
      <c r="P560">
        <v>4.8</v>
      </c>
      <c r="Q560">
        <v>4.9000000000000004</v>
      </c>
      <c r="R560" s="54">
        <v>0.38263888888888897</v>
      </c>
      <c r="T560" s="91">
        <f t="shared" si="17"/>
        <v>4.9000000000000004</v>
      </c>
      <c r="U560" s="94">
        <f t="shared" si="20"/>
        <v>-3.5999999999999996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2"/>
      <c r="AD560" s="54">
        <v>0.38263888888889702</v>
      </c>
      <c r="AK560" s="306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>
        <v>4.5</v>
      </c>
      <c r="C561" s="5">
        <v>92</v>
      </c>
      <c r="D561" s="5">
        <v>3.3</v>
      </c>
      <c r="E561" s="5">
        <v>4.5</v>
      </c>
      <c r="F561" s="5">
        <v>4.7</v>
      </c>
      <c r="G561" s="5">
        <v>5</v>
      </c>
      <c r="H561" s="5">
        <v>1029.9000000000001</v>
      </c>
      <c r="I561" s="5">
        <v>530</v>
      </c>
      <c r="J561" s="5">
        <v>0</v>
      </c>
      <c r="K561" s="5">
        <v>0</v>
      </c>
      <c r="L561" s="5">
        <v>0</v>
      </c>
      <c r="M561" s="5">
        <v>0</v>
      </c>
      <c r="N561">
        <v>232</v>
      </c>
      <c r="O561">
        <v>1088</v>
      </c>
      <c r="P561">
        <v>4.8</v>
      </c>
      <c r="Q561">
        <v>4.9000000000000004</v>
      </c>
      <c r="R561" s="54">
        <v>0.38333333333333303</v>
      </c>
      <c r="T561" s="91">
        <f t="shared" si="17"/>
        <v>4.9000000000000004</v>
      </c>
      <c r="U561" s="94">
        <f t="shared" ref="U561:U574" si="21">(T561-B561)-2</f>
        <v>-1.5999999999999996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2"/>
      <c r="AD561" s="54">
        <v>0.38333333333334202</v>
      </c>
      <c r="AK561" s="306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>
        <v>4.5</v>
      </c>
      <c r="C562" s="5">
        <v>92</v>
      </c>
      <c r="D562" s="5">
        <v>3.3</v>
      </c>
      <c r="E562" s="5">
        <v>4.5</v>
      </c>
      <c r="F562" s="5">
        <v>3.2</v>
      </c>
      <c r="G562" s="5">
        <v>3.6</v>
      </c>
      <c r="H562" s="5">
        <v>1029.8</v>
      </c>
      <c r="I562" s="5">
        <v>590</v>
      </c>
      <c r="J562" s="5">
        <v>0</v>
      </c>
      <c r="K562" s="5">
        <v>0</v>
      </c>
      <c r="L562" s="5">
        <v>0</v>
      </c>
      <c r="M562" s="5">
        <v>0</v>
      </c>
      <c r="N562">
        <v>232</v>
      </c>
      <c r="O562">
        <v>1088</v>
      </c>
      <c r="P562">
        <v>4.8</v>
      </c>
      <c r="Q562">
        <v>4.9000000000000004</v>
      </c>
      <c r="R562" s="54">
        <v>0.38402777777777802</v>
      </c>
      <c r="T562" s="91">
        <f t="shared" ref="T562:T625" si="22">MAX($P562,$Q562)</f>
        <v>4.9000000000000004</v>
      </c>
      <c r="U562" s="94">
        <f t="shared" si="21"/>
        <v>-1.5999999999999996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2"/>
      <c r="AD562" s="54">
        <v>0.38402777777778702</v>
      </c>
      <c r="AK562" s="306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>
        <v>4.5999999999999996</v>
      </c>
      <c r="C563" s="5">
        <v>92</v>
      </c>
      <c r="D563" s="5">
        <v>3.4</v>
      </c>
      <c r="E563" s="5">
        <v>4.5999999999999996</v>
      </c>
      <c r="F563" s="5">
        <v>3.6</v>
      </c>
      <c r="G563" s="5">
        <v>4.7</v>
      </c>
      <c r="H563" s="5">
        <v>1029.9000000000001</v>
      </c>
      <c r="I563" s="5">
        <v>640</v>
      </c>
      <c r="J563" s="5">
        <v>0</v>
      </c>
      <c r="K563" s="5">
        <v>0</v>
      </c>
      <c r="L563" s="5">
        <v>0</v>
      </c>
      <c r="M563" s="5">
        <v>0</v>
      </c>
      <c r="N563">
        <v>232</v>
      </c>
      <c r="O563">
        <v>1088</v>
      </c>
      <c r="P563">
        <v>4.8</v>
      </c>
      <c r="Q563">
        <v>4.9000000000000004</v>
      </c>
      <c r="R563" s="54">
        <v>0.38472222222222202</v>
      </c>
      <c r="T563" s="91">
        <f t="shared" si="22"/>
        <v>4.9000000000000004</v>
      </c>
      <c r="U563" s="94">
        <f t="shared" si="21"/>
        <v>-1.6999999999999993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2"/>
      <c r="AD563" s="54">
        <v>0.38472222222223201</v>
      </c>
      <c r="AK563" s="306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>
        <v>4.5</v>
      </c>
      <c r="C564" s="5">
        <v>92</v>
      </c>
      <c r="D564" s="5">
        <v>3.3</v>
      </c>
      <c r="E564" s="5">
        <v>4.5</v>
      </c>
      <c r="F564" s="5">
        <v>3.6</v>
      </c>
      <c r="G564" s="5">
        <v>5</v>
      </c>
      <c r="H564" s="5">
        <v>1029.9000000000001</v>
      </c>
      <c r="I564" s="5">
        <v>680</v>
      </c>
      <c r="J564" s="5">
        <v>0</v>
      </c>
      <c r="K564" s="5">
        <v>0</v>
      </c>
      <c r="L564" s="5">
        <v>0</v>
      </c>
      <c r="M564" s="5">
        <v>0</v>
      </c>
      <c r="N564">
        <v>232</v>
      </c>
      <c r="O564">
        <v>1088</v>
      </c>
      <c r="P564">
        <v>4.8</v>
      </c>
      <c r="Q564">
        <v>4.9000000000000004</v>
      </c>
      <c r="R564" s="54">
        <v>0.38541666666666702</v>
      </c>
      <c r="T564" s="91">
        <f t="shared" si="22"/>
        <v>4.9000000000000004</v>
      </c>
      <c r="U564" s="94">
        <f t="shared" si="21"/>
        <v>-1.5999999999999996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2"/>
      <c r="AD564" s="54">
        <v>0.38541666666667701</v>
      </c>
      <c r="AK564" s="306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>
        <v>4.5</v>
      </c>
      <c r="C565" s="5">
        <v>92</v>
      </c>
      <c r="D565" s="5">
        <v>3.3</v>
      </c>
      <c r="E565" s="5">
        <v>4.5</v>
      </c>
      <c r="F565" s="5">
        <v>2.2000000000000002</v>
      </c>
      <c r="G565" s="5">
        <v>2.9</v>
      </c>
      <c r="H565" s="5">
        <v>1029.7</v>
      </c>
      <c r="I565" s="5">
        <v>720</v>
      </c>
      <c r="J565" s="5">
        <v>0</v>
      </c>
      <c r="K565" s="5">
        <v>0</v>
      </c>
      <c r="L565" s="5">
        <v>0</v>
      </c>
      <c r="M565" s="5">
        <v>0</v>
      </c>
      <c r="N565">
        <v>232</v>
      </c>
      <c r="O565">
        <v>1088</v>
      </c>
      <c r="P565">
        <v>4.8</v>
      </c>
      <c r="Q565">
        <v>4.9000000000000004</v>
      </c>
      <c r="R565" s="54">
        <v>0.38611111111111102</v>
      </c>
      <c r="T565" s="91">
        <f t="shared" si="22"/>
        <v>4.9000000000000004</v>
      </c>
      <c r="U565" s="94">
        <f t="shared" si="21"/>
        <v>-1.5999999999999996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2"/>
      <c r="AD565" s="54">
        <v>0.38611111111112201</v>
      </c>
      <c r="AK565" s="306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>
        <v>4.5</v>
      </c>
      <c r="C566" s="5">
        <v>92</v>
      </c>
      <c r="D566" s="5">
        <v>3.3</v>
      </c>
      <c r="E566" s="5">
        <v>4.5</v>
      </c>
      <c r="F566" s="5">
        <v>0</v>
      </c>
      <c r="G566" s="5">
        <v>4.3</v>
      </c>
      <c r="H566" s="5">
        <v>1029.9000000000001</v>
      </c>
      <c r="I566" s="5">
        <v>750</v>
      </c>
      <c r="J566" s="5">
        <v>0</v>
      </c>
      <c r="K566" s="5">
        <v>0</v>
      </c>
      <c r="L566" s="5">
        <v>0</v>
      </c>
      <c r="M566" s="5">
        <v>0</v>
      </c>
      <c r="N566">
        <v>232</v>
      </c>
      <c r="O566">
        <v>1088</v>
      </c>
      <c r="P566">
        <v>4.8</v>
      </c>
      <c r="Q566">
        <v>4.9000000000000004</v>
      </c>
      <c r="R566" s="54">
        <v>0.38680555555555601</v>
      </c>
      <c r="T566" s="91">
        <f>MAX($P566,$Q566)</f>
        <v>4.9000000000000004</v>
      </c>
      <c r="U566" s="94">
        <f t="shared" si="21"/>
        <v>-1.5999999999999996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2"/>
      <c r="AD566" s="54">
        <v>0.386805555555567</v>
      </c>
      <c r="AK566" s="306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>
        <v>4.5</v>
      </c>
      <c r="C567" s="5">
        <v>92</v>
      </c>
      <c r="D567" s="5">
        <v>3.3</v>
      </c>
      <c r="E567" s="5">
        <v>4.5</v>
      </c>
      <c r="F567" s="5">
        <v>1.8</v>
      </c>
      <c r="G567" s="5">
        <v>4</v>
      </c>
      <c r="H567" s="5">
        <v>1029.9000000000001</v>
      </c>
      <c r="I567" s="5">
        <v>790</v>
      </c>
      <c r="J567" s="5">
        <v>0</v>
      </c>
      <c r="K567" s="5">
        <v>0</v>
      </c>
      <c r="L567" s="5">
        <v>0</v>
      </c>
      <c r="M567" s="5">
        <v>0</v>
      </c>
      <c r="N567">
        <v>232</v>
      </c>
      <c r="O567">
        <v>1088</v>
      </c>
      <c r="P567">
        <v>4.8</v>
      </c>
      <c r="Q567">
        <v>4.9000000000000004</v>
      </c>
      <c r="R567" s="54">
        <v>0.38750000000000001</v>
      </c>
      <c r="T567" s="91">
        <f>MAX($P567,$Q567)</f>
        <v>4.9000000000000004</v>
      </c>
      <c r="U567" s="94">
        <f t="shared" si="21"/>
        <v>-1.5999999999999996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2"/>
      <c r="AD567" s="54">
        <v>0.387500000000012</v>
      </c>
      <c r="AK567" s="306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>
        <v>4.5</v>
      </c>
      <c r="C568" s="5">
        <v>92</v>
      </c>
      <c r="D568" s="5">
        <v>3.3</v>
      </c>
      <c r="E568" s="5">
        <v>4.5</v>
      </c>
      <c r="F568" s="5">
        <v>1.8</v>
      </c>
      <c r="G568" s="5">
        <v>2.5</v>
      </c>
      <c r="H568" s="5">
        <v>1029.9000000000001</v>
      </c>
      <c r="I568" s="5">
        <v>810</v>
      </c>
      <c r="J568" s="5">
        <v>0</v>
      </c>
      <c r="K568" s="5">
        <v>0</v>
      </c>
      <c r="L568" s="5">
        <v>0</v>
      </c>
      <c r="M568" s="5">
        <v>0</v>
      </c>
      <c r="N568">
        <v>232</v>
      </c>
      <c r="O568">
        <v>1088</v>
      </c>
      <c r="P568">
        <v>4.8</v>
      </c>
      <c r="Q568">
        <v>4.9000000000000004</v>
      </c>
      <c r="R568" s="54">
        <v>0.38819444444444401</v>
      </c>
      <c r="T568" s="91">
        <f t="shared" si="22"/>
        <v>4.9000000000000004</v>
      </c>
      <c r="U568" s="94">
        <f>(T568-B568)-2</f>
        <v>-1.5999999999999996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2"/>
      <c r="AD568" s="54">
        <v>0.388194444444457</v>
      </c>
      <c r="AK568" s="306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>
        <v>4.5</v>
      </c>
      <c r="C569" s="5">
        <v>92</v>
      </c>
      <c r="D569" s="5">
        <v>3.3</v>
      </c>
      <c r="E569" s="5">
        <v>4.5</v>
      </c>
      <c r="F569" s="5">
        <v>0</v>
      </c>
      <c r="G569" s="5">
        <v>3.2</v>
      </c>
      <c r="H569" s="5">
        <v>1029.9000000000001</v>
      </c>
      <c r="I569" s="5">
        <v>820</v>
      </c>
      <c r="J569" s="5">
        <v>0</v>
      </c>
      <c r="K569" s="5">
        <v>0</v>
      </c>
      <c r="L569" s="5">
        <v>0</v>
      </c>
      <c r="M569" s="5">
        <v>0</v>
      </c>
      <c r="N569">
        <v>232</v>
      </c>
      <c r="O569">
        <v>1088</v>
      </c>
      <c r="P569">
        <v>4.8</v>
      </c>
      <c r="Q569">
        <v>4.9000000000000004</v>
      </c>
      <c r="R569" s="54">
        <v>0.38888888888888901</v>
      </c>
      <c r="T569" s="91">
        <f t="shared" si="22"/>
        <v>4.9000000000000004</v>
      </c>
      <c r="U569" s="94">
        <f t="shared" si="21"/>
        <v>-1.5999999999999996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2"/>
      <c r="AD569" s="54">
        <v>0.388888888888902</v>
      </c>
      <c r="AK569" s="306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1">
        <f t="shared" si="22"/>
        <v>0</v>
      </c>
      <c r="U570" s="94">
        <f t="shared" si="21"/>
        <v>-2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2"/>
      <c r="AD570" s="54">
        <v>0.38958333333334699</v>
      </c>
      <c r="AK570" s="306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1">
        <f t="shared" si="22"/>
        <v>0</v>
      </c>
      <c r="U571" s="94">
        <f t="shared" si="21"/>
        <v>-2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2"/>
      <c r="AD571" s="54">
        <v>0.39027777777779199</v>
      </c>
      <c r="AK571" s="306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1">
        <f t="shared" si="22"/>
        <v>0</v>
      </c>
      <c r="U572" s="94">
        <f t="shared" si="21"/>
        <v>-2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2"/>
      <c r="AD572" s="54">
        <v>0.39097222222223699</v>
      </c>
      <c r="AK572" s="306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1">
        <f t="shared" si="22"/>
        <v>0</v>
      </c>
      <c r="U573" s="94">
        <f t="shared" si="21"/>
        <v>-2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2"/>
      <c r="AD573" s="54">
        <v>0.39166666666668198</v>
      </c>
      <c r="AK573" s="306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1">
        <f t="shared" si="22"/>
        <v>0</v>
      </c>
      <c r="U574" s="94">
        <f t="shared" si="21"/>
        <v>-2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2"/>
      <c r="AD574" s="54">
        <v>0.39236111111112698</v>
      </c>
      <c r="AK574" s="306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1">
        <f t="shared" si="22"/>
        <v>0</v>
      </c>
      <c r="U575" s="94">
        <f>(T575-B575)-2</f>
        <v>-2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2"/>
      <c r="AD575" s="54">
        <v>0.39305555555557198</v>
      </c>
      <c r="AK575" s="306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1">
        <f t="shared" si="22"/>
        <v>0</v>
      </c>
      <c r="U576" s="94">
        <f>(T576-B576)-2</f>
        <v>-2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2"/>
      <c r="AD576" s="54">
        <v>0.39375000000001698</v>
      </c>
      <c r="AK576" s="306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1">
        <f t="shared" si="22"/>
        <v>0</v>
      </c>
      <c r="U577" s="94">
        <f>(T577-B577)-2</f>
        <v>-2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2"/>
      <c r="AD577" s="54">
        <v>0.39444444444446197</v>
      </c>
      <c r="AK577" s="306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1">
        <f t="shared" si="22"/>
        <v>0</v>
      </c>
      <c r="U578" s="94">
        <f t="shared" ref="U578:U620" si="24">(T578-B578)-2</f>
        <v>-2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2"/>
      <c r="AD578" s="54">
        <v>0.39513888888890702</v>
      </c>
      <c r="AK578" s="306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1">
        <f t="shared" si="22"/>
        <v>0</v>
      </c>
      <c r="U579" s="94">
        <f t="shared" si="24"/>
        <v>-2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2"/>
      <c r="AD579" s="54">
        <v>0.39583333333335202</v>
      </c>
      <c r="AK579" s="306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1">
        <f t="shared" si="22"/>
        <v>0</v>
      </c>
      <c r="U580" s="94">
        <f t="shared" si="24"/>
        <v>-2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2"/>
      <c r="AD580" s="54">
        <v>0.39652777777779702</v>
      </c>
      <c r="AK580" s="306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1">
        <f t="shared" si="22"/>
        <v>0</v>
      </c>
      <c r="U581" s="94">
        <f t="shared" si="24"/>
        <v>-2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2"/>
      <c r="AD581" s="54">
        <v>0.39722222222224202</v>
      </c>
      <c r="AK581" s="306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1">
        <f t="shared" si="22"/>
        <v>0</v>
      </c>
      <c r="U582" s="94">
        <f t="shared" si="24"/>
        <v>-2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2"/>
      <c r="AD582" s="54">
        <v>0.39791666666668701</v>
      </c>
      <c r="AK582" s="306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1">
        <f t="shared" si="22"/>
        <v>0</v>
      </c>
      <c r="U583" s="94">
        <f t="shared" si="24"/>
        <v>-2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2"/>
      <c r="AD583" s="54">
        <v>0.39861111111113201</v>
      </c>
      <c r="AK583" s="306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1">
        <f t="shared" si="22"/>
        <v>0</v>
      </c>
      <c r="U584" s="94">
        <f t="shared" si="24"/>
        <v>-2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2"/>
      <c r="AD584" s="54">
        <v>0.39930555555557701</v>
      </c>
      <c r="AK584" s="306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1">
        <f t="shared" si="22"/>
        <v>0</v>
      </c>
      <c r="U585" s="94">
        <f t="shared" si="24"/>
        <v>-2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2"/>
      <c r="AD585" s="54">
        <v>0.400000000000022</v>
      </c>
      <c r="AK585" s="306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1">
        <f t="shared" si="22"/>
        <v>0</v>
      </c>
      <c r="U586" s="94">
        <f t="shared" si="24"/>
        <v>-2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2"/>
      <c r="AD586" s="54">
        <v>0.400694444444467</v>
      </c>
      <c r="AK586" s="306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1">
        <f t="shared" si="22"/>
        <v>0</v>
      </c>
      <c r="U587" s="94">
        <f t="shared" si="24"/>
        <v>-2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2"/>
      <c r="AD587" s="54">
        <v>0.401388888888912</v>
      </c>
      <c r="AK587" s="306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1">
        <f t="shared" si="22"/>
        <v>0</v>
      </c>
      <c r="U588" s="94">
        <f t="shared" si="24"/>
        <v>-2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2"/>
      <c r="AD588" s="54">
        <v>0.402083333333357</v>
      </c>
      <c r="AK588" s="306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1">
        <f t="shared" si="22"/>
        <v>0</v>
      </c>
      <c r="U589" s="94">
        <f t="shared" si="24"/>
        <v>-2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2"/>
      <c r="AD589" s="54">
        <v>0.40277777777780199</v>
      </c>
      <c r="AK589" s="306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1">
        <f t="shared" si="22"/>
        <v>0</v>
      </c>
      <c r="U590" s="94">
        <f t="shared" si="24"/>
        <v>-2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2"/>
      <c r="AD590" s="54">
        <v>0.40347222222224699</v>
      </c>
      <c r="AK590" s="306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1">
        <f t="shared" si="22"/>
        <v>0</v>
      </c>
      <c r="U591" s="94">
        <f t="shared" si="24"/>
        <v>-2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2"/>
      <c r="AD591" s="54">
        <v>0.40416666666669199</v>
      </c>
      <c r="AK591" s="306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1">
        <f t="shared" si="22"/>
        <v>0</v>
      </c>
      <c r="U592" s="94">
        <f t="shared" si="24"/>
        <v>-2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2"/>
      <c r="AD592" s="54">
        <v>0.40486111111113698</v>
      </c>
      <c r="AK592" s="306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1">
        <f t="shared" si="22"/>
        <v>0</v>
      </c>
      <c r="U593" s="94">
        <f t="shared" si="24"/>
        <v>-2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2"/>
      <c r="AD593" s="54">
        <v>0.40555555555558198</v>
      </c>
      <c r="AK593" s="306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1">
        <f t="shared" si="22"/>
        <v>0</v>
      </c>
      <c r="U594" s="94">
        <f t="shared" si="24"/>
        <v>-2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2"/>
      <c r="AD594" s="54">
        <v>0.40625000000002698</v>
      </c>
      <c r="AK594" s="306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1">
        <f t="shared" si="22"/>
        <v>0</v>
      </c>
      <c r="U595" s="94">
        <f t="shared" si="24"/>
        <v>-2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2"/>
      <c r="AD595" s="54">
        <v>0.40694444444447198</v>
      </c>
      <c r="AK595" s="306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1">
        <f t="shared" si="22"/>
        <v>0</v>
      </c>
      <c r="U596" s="94">
        <f t="shared" si="24"/>
        <v>-2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2"/>
      <c r="AD596" s="54">
        <v>0.40763888888891697</v>
      </c>
      <c r="AK596" s="306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1">
        <f t="shared" si="22"/>
        <v>0</v>
      </c>
      <c r="U597" s="94">
        <f t="shared" si="24"/>
        <v>-2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2"/>
      <c r="AD597" s="54">
        <v>0.40833333333336203</v>
      </c>
      <c r="AK597" s="306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1">
        <f t="shared" si="22"/>
        <v>0</v>
      </c>
      <c r="U598" s="94">
        <f t="shared" si="24"/>
        <v>-2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2"/>
      <c r="AD598" s="54">
        <v>0.40902777777780702</v>
      </c>
      <c r="AK598" s="306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1">
        <f t="shared" si="22"/>
        <v>0</v>
      </c>
      <c r="U599" s="94">
        <f t="shared" si="24"/>
        <v>-2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2"/>
      <c r="AD599" s="54">
        <v>0.40972222222225202</v>
      </c>
      <c r="AK599" s="306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1">
        <f t="shared" si="22"/>
        <v>0</v>
      </c>
      <c r="U600" s="94">
        <f t="shared" si="24"/>
        <v>-2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2"/>
      <c r="AD600" s="54">
        <v>0.41041666666669702</v>
      </c>
      <c r="AK600" s="306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1">
        <f t="shared" si="22"/>
        <v>0</v>
      </c>
      <c r="U601" s="94">
        <f t="shared" si="24"/>
        <v>-2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2"/>
      <c r="AD601" s="54">
        <v>0.41111111111114201</v>
      </c>
      <c r="AK601" s="306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1">
        <f t="shared" si="22"/>
        <v>0</v>
      </c>
      <c r="U602" s="94">
        <f t="shared" si="24"/>
        <v>-2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2"/>
      <c r="AD602" s="54">
        <v>0.41180555555558701</v>
      </c>
      <c r="AK602" s="306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1">
        <f t="shared" si="22"/>
        <v>0</v>
      </c>
      <c r="U603" s="94">
        <f t="shared" si="24"/>
        <v>-2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2"/>
      <c r="AD603" s="54">
        <v>0.41250000000003201</v>
      </c>
      <c r="AK603" s="306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1">
        <f t="shared" si="22"/>
        <v>0</v>
      </c>
      <c r="U604" s="94">
        <f t="shared" si="24"/>
        <v>-2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2"/>
      <c r="AD604" s="54">
        <v>0.413194444444477</v>
      </c>
      <c r="AK604" s="306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1">
        <f t="shared" si="22"/>
        <v>0</v>
      </c>
      <c r="U605" s="94">
        <f t="shared" si="24"/>
        <v>-2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2"/>
      <c r="AD605" s="54">
        <v>0.413888888888922</v>
      </c>
      <c r="AK605" s="306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1">
        <f t="shared" si="22"/>
        <v>0</v>
      </c>
      <c r="U606" s="94">
        <f t="shared" si="24"/>
        <v>-2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2"/>
      <c r="AD606" s="54">
        <v>0.414583333333367</v>
      </c>
      <c r="AK606" s="306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1">
        <f t="shared" si="22"/>
        <v>0</v>
      </c>
      <c r="U607" s="94">
        <f t="shared" si="24"/>
        <v>-2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2"/>
      <c r="AD607" s="54">
        <v>0.415277777777812</v>
      </c>
      <c r="AK607" s="306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1">
        <f t="shared" si="22"/>
        <v>0</v>
      </c>
      <c r="U608" s="94">
        <f t="shared" si="24"/>
        <v>-2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2"/>
      <c r="AD608" s="54">
        <v>0.41597222222225699</v>
      </c>
      <c r="AK608" s="306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1">
        <f t="shared" si="22"/>
        <v>0</v>
      </c>
      <c r="U609" s="94">
        <f t="shared" si="24"/>
        <v>-2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2"/>
      <c r="AD609" s="54">
        <v>0.41666666666670199</v>
      </c>
      <c r="AK609" s="306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1">
        <f t="shared" si="22"/>
        <v>0</v>
      </c>
      <c r="U610" s="94">
        <f t="shared" si="24"/>
        <v>-2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2"/>
      <c r="AD610" s="54">
        <v>0.41736111111114699</v>
      </c>
      <c r="AK610" s="306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1">
        <f t="shared" si="22"/>
        <v>0</v>
      </c>
      <c r="U611" s="94">
        <f t="shared" si="24"/>
        <v>-2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2"/>
      <c r="AD611" s="54">
        <v>0.41805555555559198</v>
      </c>
      <c r="AK611" s="306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1">
        <f t="shared" si="22"/>
        <v>0</v>
      </c>
      <c r="U612" s="94">
        <f t="shared" si="24"/>
        <v>-2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2"/>
      <c r="AD612" s="54">
        <v>0.41875000000003698</v>
      </c>
      <c r="AK612" s="306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1">
        <f t="shared" si="22"/>
        <v>0</v>
      </c>
      <c r="U613" s="94">
        <f t="shared" si="24"/>
        <v>-2</v>
      </c>
      <c r="V613" s="90" t="str">
        <f t="shared" si="25"/>
        <v/>
      </c>
      <c r="W613" s="94" t="str">
        <f t="shared" si="23"/>
        <v/>
      </c>
      <c r="X613" s="422"/>
      <c r="Y613"/>
      <c r="Z613" s="5"/>
      <c r="AA613"/>
      <c r="AC613" s="372"/>
      <c r="AD613" s="54">
        <v>0.41944444444448198</v>
      </c>
      <c r="AF613"/>
      <c r="AK613" s="699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1">
        <f t="shared" si="22"/>
        <v>0</v>
      </c>
      <c r="U614" s="94">
        <f t="shared" si="24"/>
        <v>-2</v>
      </c>
      <c r="V614" s="90" t="str">
        <f t="shared" si="25"/>
        <v/>
      </c>
      <c r="W614" s="94" t="str">
        <f t="shared" si="23"/>
        <v/>
      </c>
      <c r="X614" s="422"/>
      <c r="Y614"/>
      <c r="Z614" s="5"/>
      <c r="AA614"/>
      <c r="AC614" s="372"/>
      <c r="AD614" s="54">
        <v>0.42013888888892698</v>
      </c>
      <c r="AK614" s="699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1">
        <f t="shared" si="22"/>
        <v>0</v>
      </c>
      <c r="U615" s="94">
        <f t="shared" si="24"/>
        <v>-2</v>
      </c>
      <c r="V615" s="90" t="str">
        <f t="shared" si="25"/>
        <v/>
      </c>
      <c r="W615" s="94" t="str">
        <f t="shared" si="23"/>
        <v/>
      </c>
      <c r="X615" s="422"/>
      <c r="Y615"/>
      <c r="Z615" s="5"/>
      <c r="AA615"/>
      <c r="AC615" s="372"/>
      <c r="AD615" s="54">
        <v>0.42083333333337197</v>
      </c>
      <c r="AK615" s="699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1">
        <f t="shared" si="22"/>
        <v>0</v>
      </c>
      <c r="U616" s="94">
        <f t="shared" si="24"/>
        <v>-2</v>
      </c>
      <c r="V616" s="90" t="str">
        <f t="shared" si="25"/>
        <v/>
      </c>
      <c r="W616" s="94" t="str">
        <f t="shared" si="23"/>
        <v/>
      </c>
      <c r="X616" s="422"/>
      <c r="Y616"/>
      <c r="Z616" s="5"/>
      <c r="AA616"/>
      <c r="AC616" s="372"/>
      <c r="AD616" s="54">
        <v>0.42152777777781703</v>
      </c>
      <c r="AK616" s="699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1">
        <f t="shared" si="22"/>
        <v>0</v>
      </c>
      <c r="U617" s="94">
        <f t="shared" si="24"/>
        <v>-2</v>
      </c>
      <c r="V617" s="90" t="str">
        <f t="shared" si="25"/>
        <v/>
      </c>
      <c r="W617" s="94" t="str">
        <f t="shared" si="23"/>
        <v/>
      </c>
      <c r="X617" s="422"/>
      <c r="Y617"/>
      <c r="Z617" s="5"/>
      <c r="AA617"/>
      <c r="AC617" s="372"/>
      <c r="AD617" s="54">
        <v>0.42222222222226202</v>
      </c>
      <c r="AK617" s="699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1">
        <f t="shared" si="22"/>
        <v>0</v>
      </c>
      <c r="U618" s="94">
        <f t="shared" si="24"/>
        <v>-2</v>
      </c>
      <c r="V618" s="90" t="str">
        <f t="shared" si="25"/>
        <v/>
      </c>
      <c r="W618" s="94" t="str">
        <f t="shared" si="23"/>
        <v/>
      </c>
      <c r="X618" s="422"/>
      <c r="Y618"/>
      <c r="Z618" s="5"/>
      <c r="AA618"/>
      <c r="AC618" s="372"/>
      <c r="AD618" s="54">
        <v>0.42291666666670702</v>
      </c>
      <c r="AK618" s="699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1">
        <f t="shared" si="22"/>
        <v>0</v>
      </c>
      <c r="U619" s="94">
        <f t="shared" si="24"/>
        <v>-2</v>
      </c>
      <c r="V619" s="90" t="str">
        <f t="shared" si="25"/>
        <v/>
      </c>
      <c r="W619" s="94" t="str">
        <f t="shared" si="23"/>
        <v/>
      </c>
      <c r="X619" s="422"/>
      <c r="Y619"/>
      <c r="Z619" s="5"/>
      <c r="AA619"/>
      <c r="AC619" s="372"/>
      <c r="AD619" s="54">
        <v>0.42361111111115202</v>
      </c>
      <c r="AK619" s="699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1">
        <f t="shared" si="22"/>
        <v>0</v>
      </c>
      <c r="U620" s="94">
        <f t="shared" si="24"/>
        <v>-2</v>
      </c>
      <c r="V620" s="90" t="str">
        <f t="shared" si="25"/>
        <v/>
      </c>
      <c r="W620" s="94" t="str">
        <f t="shared" si="23"/>
        <v/>
      </c>
      <c r="X620" s="422"/>
      <c r="Y620"/>
      <c r="Z620" s="5"/>
      <c r="AA620"/>
      <c r="AC620" s="372"/>
      <c r="AD620" s="54">
        <v>0.42430555555559701</v>
      </c>
      <c r="AK620" s="699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1">
        <f t="shared" si="22"/>
        <v>0</v>
      </c>
      <c r="U621" s="94">
        <f>(T621-B621)-4</f>
        <v>-4</v>
      </c>
      <c r="V621" s="90" t="str">
        <f t="shared" si="25"/>
        <v/>
      </c>
      <c r="W621" s="94" t="str">
        <f t="shared" si="23"/>
        <v/>
      </c>
      <c r="X621" s="422"/>
      <c r="Y621"/>
      <c r="Z621" s="5"/>
      <c r="AA621"/>
      <c r="AC621" s="372"/>
      <c r="AD621" s="54">
        <v>0.42500000000004201</v>
      </c>
      <c r="AK621" s="699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1">
        <f t="shared" si="22"/>
        <v>0</v>
      </c>
      <c r="U622" s="94">
        <f t="shared" ref="U622:U655" si="26">(T622-B622)-4</f>
        <v>-4</v>
      </c>
      <c r="V622" s="90" t="str">
        <f t="shared" si="25"/>
        <v/>
      </c>
      <c r="W622" s="94" t="str">
        <f t="shared" si="23"/>
        <v/>
      </c>
      <c r="X622" s="422"/>
      <c r="Y622"/>
      <c r="Z622" s="5"/>
      <c r="AA622"/>
      <c r="AC622" s="372"/>
      <c r="AD622" s="54">
        <v>0.42569444444448701</v>
      </c>
      <c r="AK622" s="699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1">
        <f t="shared" si="22"/>
        <v>0</v>
      </c>
      <c r="U623" s="94">
        <f t="shared" si="26"/>
        <v>-4</v>
      </c>
      <c r="V623" s="90" t="str">
        <f t="shared" si="25"/>
        <v/>
      </c>
      <c r="W623" s="94" t="str">
        <f t="shared" si="23"/>
        <v/>
      </c>
      <c r="X623" s="422"/>
      <c r="Y623"/>
      <c r="Z623" s="5"/>
      <c r="AA623"/>
      <c r="AC623" s="372"/>
      <c r="AD623" s="54">
        <v>0.42638888888893201</v>
      </c>
      <c r="AK623" s="699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1">
        <f t="shared" si="22"/>
        <v>0</v>
      </c>
      <c r="U624" s="94">
        <f t="shared" si="26"/>
        <v>-4</v>
      </c>
      <c r="V624" s="90" t="str">
        <f t="shared" si="25"/>
        <v/>
      </c>
      <c r="W624" s="94" t="str">
        <f t="shared" si="23"/>
        <v/>
      </c>
      <c r="X624" s="422"/>
      <c r="Y624"/>
      <c r="Z624" s="5"/>
      <c r="AA624"/>
      <c r="AC624" s="372"/>
      <c r="AD624" s="54">
        <v>0.427083333333377</v>
      </c>
      <c r="AK624" s="699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1">
        <f t="shared" si="22"/>
        <v>0</v>
      </c>
      <c r="U625" s="94">
        <f t="shared" si="26"/>
        <v>-4</v>
      </c>
      <c r="V625" s="90" t="str">
        <f t="shared" si="25"/>
        <v/>
      </c>
      <c r="W625" s="94" t="str">
        <f t="shared" si="23"/>
        <v/>
      </c>
      <c r="X625" s="422"/>
      <c r="Y625"/>
      <c r="Z625" s="5"/>
      <c r="AA625"/>
      <c r="AC625" s="372"/>
      <c r="AD625" s="54">
        <v>0.427777777777822</v>
      </c>
      <c r="AK625" s="699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1">
        <f t="shared" ref="T626:T689" si="27">MAX($P626,$Q626)</f>
        <v>0</v>
      </c>
      <c r="U626" s="94">
        <f t="shared" si="26"/>
        <v>-4</v>
      </c>
      <c r="V626" s="90" t="str">
        <f t="shared" si="25"/>
        <v/>
      </c>
      <c r="W626" s="94" t="str">
        <f t="shared" ref="W626:W689" si="28">IF($T626&gt;$B626+2,1,"")</f>
        <v/>
      </c>
      <c r="X626" s="422"/>
      <c r="Y626"/>
      <c r="Z626" s="5"/>
      <c r="AA626"/>
      <c r="AC626" s="372"/>
      <c r="AD626" s="54">
        <v>0.428472222222267</v>
      </c>
      <c r="AK626" s="699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1">
        <f t="shared" si="27"/>
        <v>0</v>
      </c>
      <c r="U627" s="94">
        <f t="shared" si="26"/>
        <v>-4</v>
      </c>
      <c r="V627" s="90" t="str">
        <f t="shared" si="25"/>
        <v/>
      </c>
      <c r="W627" s="94" t="str">
        <f t="shared" si="28"/>
        <v/>
      </c>
      <c r="X627" s="422"/>
      <c r="Y627"/>
      <c r="Z627" s="5"/>
      <c r="AA627"/>
      <c r="AC627" s="372"/>
      <c r="AD627" s="54">
        <v>0.42916666666671199</v>
      </c>
      <c r="AK627" s="699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1">
        <f t="shared" si="27"/>
        <v>0</v>
      </c>
      <c r="U628" s="94">
        <f t="shared" si="26"/>
        <v>-4</v>
      </c>
      <c r="V628" s="90" t="str">
        <f t="shared" si="25"/>
        <v/>
      </c>
      <c r="W628" s="94" t="str">
        <f t="shared" si="28"/>
        <v/>
      </c>
      <c r="X628" s="422"/>
      <c r="Y628"/>
      <c r="Z628" s="5"/>
      <c r="AA628"/>
      <c r="AC628" s="372"/>
      <c r="AD628" s="54">
        <v>0.42986111111115699</v>
      </c>
      <c r="AK628" s="699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1">
        <f t="shared" si="27"/>
        <v>0</v>
      </c>
      <c r="U629" s="94">
        <f t="shared" si="26"/>
        <v>-4</v>
      </c>
      <c r="V629" s="90" t="str">
        <f t="shared" si="25"/>
        <v/>
      </c>
      <c r="W629" s="94" t="str">
        <f t="shared" si="28"/>
        <v/>
      </c>
      <c r="X629" s="422"/>
      <c r="Y629"/>
      <c r="Z629" s="5"/>
      <c r="AA629"/>
      <c r="AC629" s="372"/>
      <c r="AD629" s="54">
        <v>0.43055555555560199</v>
      </c>
      <c r="AK629" s="699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1">
        <f t="shared" si="27"/>
        <v>0</v>
      </c>
      <c r="U630" s="94">
        <f t="shared" si="26"/>
        <v>-4</v>
      </c>
      <c r="V630" s="90" t="str">
        <f t="shared" si="25"/>
        <v/>
      </c>
      <c r="W630" s="94" t="str">
        <f t="shared" si="28"/>
        <v/>
      </c>
      <c r="X630" s="422"/>
      <c r="Y630"/>
      <c r="Z630" s="5"/>
      <c r="AA630"/>
      <c r="AC630" s="372"/>
      <c r="AD630" s="54">
        <v>0.43125000000004698</v>
      </c>
      <c r="AK630" s="699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1">
        <f t="shared" si="27"/>
        <v>0</v>
      </c>
      <c r="U631" s="94">
        <f t="shared" si="26"/>
        <v>-4</v>
      </c>
      <c r="V631" s="90" t="str">
        <f t="shared" si="25"/>
        <v/>
      </c>
      <c r="W631" s="94" t="str">
        <f t="shared" si="28"/>
        <v/>
      </c>
      <c r="X631" s="422"/>
      <c r="Y631"/>
      <c r="Z631" s="5"/>
      <c r="AA631"/>
      <c r="AC631" s="372"/>
      <c r="AD631" s="54">
        <v>0.43194444444449198</v>
      </c>
      <c r="AK631" s="699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1">
        <f t="shared" si="27"/>
        <v>0</v>
      </c>
      <c r="U632" s="94">
        <f t="shared" si="26"/>
        <v>-4</v>
      </c>
      <c r="V632" s="90" t="str">
        <f t="shared" si="25"/>
        <v/>
      </c>
      <c r="W632" s="94" t="str">
        <f t="shared" si="28"/>
        <v/>
      </c>
      <c r="X632" s="422"/>
      <c r="Y632"/>
      <c r="Z632" s="5"/>
      <c r="AA632"/>
      <c r="AC632" s="372"/>
      <c r="AD632" s="54">
        <v>0.43263888888893698</v>
      </c>
      <c r="AK632" s="699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1">
        <f t="shared" si="27"/>
        <v>0</v>
      </c>
      <c r="U633" s="94">
        <f t="shared" si="26"/>
        <v>-4</v>
      </c>
      <c r="V633" s="90" t="str">
        <f t="shared" si="25"/>
        <v/>
      </c>
      <c r="W633" s="94" t="str">
        <f t="shared" si="28"/>
        <v/>
      </c>
      <c r="X633" s="422"/>
      <c r="Y633"/>
      <c r="Z633" s="5"/>
      <c r="AA633"/>
      <c r="AC633" s="372"/>
      <c r="AD633" s="54">
        <v>0.43333333333338198</v>
      </c>
      <c r="AK633" s="699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1">
        <f t="shared" si="27"/>
        <v>0</v>
      </c>
      <c r="U634" s="94">
        <f t="shared" si="26"/>
        <v>-4</v>
      </c>
      <c r="V634" s="90" t="str">
        <f t="shared" si="25"/>
        <v/>
      </c>
      <c r="W634" s="94" t="str">
        <f t="shared" si="28"/>
        <v/>
      </c>
      <c r="X634" s="422"/>
      <c r="Y634"/>
      <c r="Z634" s="5"/>
      <c r="AA634"/>
      <c r="AC634" s="372"/>
      <c r="AD634" s="54">
        <v>0.43402777777782697</v>
      </c>
      <c r="AK634" s="699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1">
        <f t="shared" si="27"/>
        <v>0</v>
      </c>
      <c r="U635" s="94">
        <f t="shared" si="26"/>
        <v>-4</v>
      </c>
      <c r="V635" s="90" t="str">
        <f t="shared" si="25"/>
        <v/>
      </c>
      <c r="W635" s="94" t="str">
        <f t="shared" si="28"/>
        <v/>
      </c>
      <c r="X635" s="422"/>
      <c r="Y635"/>
      <c r="Z635" s="5"/>
      <c r="AA635"/>
      <c r="AC635" s="372"/>
      <c r="AD635" s="54">
        <v>0.43472222222227203</v>
      </c>
      <c r="AK635" s="699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1">
        <f t="shared" si="27"/>
        <v>0</v>
      </c>
      <c r="U636" s="94">
        <f t="shared" si="26"/>
        <v>-4</v>
      </c>
      <c r="V636" s="90" t="str">
        <f t="shared" si="25"/>
        <v/>
      </c>
      <c r="W636" s="94" t="str">
        <f t="shared" si="28"/>
        <v/>
      </c>
      <c r="X636" s="422"/>
      <c r="Y636"/>
      <c r="Z636" s="5"/>
      <c r="AA636"/>
      <c r="AC636" s="372"/>
      <c r="AD636" s="54">
        <v>0.43541666666671702</v>
      </c>
      <c r="AK636" s="699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1">
        <f t="shared" si="27"/>
        <v>0</v>
      </c>
      <c r="U637" s="94">
        <f t="shared" si="26"/>
        <v>-4</v>
      </c>
      <c r="V637" s="90" t="str">
        <f t="shared" si="25"/>
        <v/>
      </c>
      <c r="W637" s="94" t="str">
        <f t="shared" si="28"/>
        <v/>
      </c>
      <c r="X637" s="422"/>
      <c r="Y637"/>
      <c r="Z637" s="5"/>
      <c r="AA637"/>
      <c r="AC637" s="372"/>
      <c r="AD637" s="54">
        <v>0.43611111111116202</v>
      </c>
      <c r="AK637" s="699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1">
        <f t="shared" si="27"/>
        <v>0</v>
      </c>
      <c r="U638" s="94">
        <f t="shared" si="26"/>
        <v>-4</v>
      </c>
      <c r="V638" s="90" t="str">
        <f t="shared" si="25"/>
        <v/>
      </c>
      <c r="W638" s="94" t="str">
        <f t="shared" si="28"/>
        <v/>
      </c>
      <c r="X638" s="422"/>
      <c r="Y638"/>
      <c r="Z638" s="5"/>
      <c r="AA638"/>
      <c r="AC638" s="372"/>
      <c r="AD638" s="54">
        <v>0.43680555555560702</v>
      </c>
      <c r="AK638" s="699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1">
        <f t="shared" si="27"/>
        <v>0</v>
      </c>
      <c r="U639" s="94">
        <f t="shared" si="26"/>
        <v>-4</v>
      </c>
      <c r="V639" s="90" t="str">
        <f t="shared" si="25"/>
        <v/>
      </c>
      <c r="W639" s="94" t="str">
        <f t="shared" si="28"/>
        <v/>
      </c>
      <c r="X639" s="422"/>
      <c r="Y639"/>
      <c r="Z639" s="5"/>
      <c r="AA639"/>
      <c r="AC639" s="372"/>
      <c r="AD639" s="54">
        <v>0.43750000000005201</v>
      </c>
      <c r="AK639" s="699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1">
        <f t="shared" si="27"/>
        <v>0</v>
      </c>
      <c r="U640" s="94">
        <f t="shared" si="26"/>
        <v>-4</v>
      </c>
      <c r="V640" s="90" t="str">
        <f t="shared" si="25"/>
        <v/>
      </c>
      <c r="W640" s="94" t="str">
        <f t="shared" si="28"/>
        <v/>
      </c>
      <c r="X640" s="422"/>
      <c r="Y640"/>
      <c r="Z640" s="5"/>
      <c r="AA640"/>
      <c r="AC640" s="372"/>
      <c r="AD640" s="54">
        <v>0.43819444444449701</v>
      </c>
      <c r="AK640" s="699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1">
        <f t="shared" si="27"/>
        <v>0</v>
      </c>
      <c r="U641" s="94">
        <f t="shared" si="26"/>
        <v>-4</v>
      </c>
      <c r="V641" s="90" t="str">
        <f t="shared" si="25"/>
        <v/>
      </c>
      <c r="W641" s="94" t="str">
        <f t="shared" si="28"/>
        <v/>
      </c>
      <c r="X641" s="422"/>
      <c r="Y641"/>
      <c r="Z641" s="5"/>
      <c r="AA641"/>
      <c r="AC641" s="372"/>
      <c r="AD641" s="54">
        <v>0.43888888888894201</v>
      </c>
      <c r="AK641" s="699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1">
        <f t="shared" si="27"/>
        <v>0</v>
      </c>
      <c r="U642" s="94">
        <f t="shared" si="26"/>
        <v>-4</v>
      </c>
      <c r="V642" s="90" t="str">
        <f t="shared" si="25"/>
        <v/>
      </c>
      <c r="W642" s="94" t="str">
        <f t="shared" si="28"/>
        <v/>
      </c>
      <c r="X642" s="422"/>
      <c r="Y642"/>
      <c r="Z642" s="5"/>
      <c r="AA642"/>
      <c r="AC642" s="372"/>
      <c r="AD642" s="54">
        <v>0.43958333333338701</v>
      </c>
      <c r="AK642" s="699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1">
        <f t="shared" si="27"/>
        <v>0</v>
      </c>
      <c r="U643" s="94">
        <f t="shared" si="26"/>
        <v>-4</v>
      </c>
      <c r="V643" s="90" t="str">
        <f t="shared" si="25"/>
        <v/>
      </c>
      <c r="W643" s="94" t="str">
        <f t="shared" si="28"/>
        <v/>
      </c>
      <c r="X643" s="422"/>
      <c r="Y643"/>
      <c r="Z643" s="5"/>
      <c r="AA643"/>
      <c r="AC643" s="372"/>
      <c r="AD643" s="54">
        <v>0.440277777777832</v>
      </c>
      <c r="AK643" s="699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1">
        <f t="shared" si="27"/>
        <v>0</v>
      </c>
      <c r="U644" s="94">
        <f t="shared" si="26"/>
        <v>-4</v>
      </c>
      <c r="V644" s="90" t="str">
        <f t="shared" si="25"/>
        <v/>
      </c>
      <c r="W644" s="94" t="str">
        <f t="shared" si="28"/>
        <v/>
      </c>
      <c r="X644" s="422"/>
      <c r="Y644"/>
      <c r="Z644" s="5"/>
      <c r="AA644"/>
      <c r="AC644" s="372"/>
      <c r="AD644" s="54">
        <v>0.440972222222277</v>
      </c>
      <c r="AK644" s="699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1">
        <f t="shared" si="27"/>
        <v>0</v>
      </c>
      <c r="U645" s="94">
        <f t="shared" si="26"/>
        <v>-4</v>
      </c>
      <c r="V645" s="90" t="str">
        <f t="shared" si="25"/>
        <v/>
      </c>
      <c r="W645" s="94" t="str">
        <f t="shared" si="28"/>
        <v/>
      </c>
      <c r="X645" s="422"/>
      <c r="Y645"/>
      <c r="Z645" s="5"/>
      <c r="AA645"/>
      <c r="AC645" s="372"/>
      <c r="AD645" s="54">
        <v>0.441666666666722</v>
      </c>
      <c r="AK645" s="699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1">
        <f t="shared" si="27"/>
        <v>0</v>
      </c>
      <c r="U646" s="94">
        <f t="shared" si="26"/>
        <v>-4</v>
      </c>
      <c r="V646" s="90" t="str">
        <f t="shared" si="25"/>
        <v/>
      </c>
      <c r="W646" s="94" t="str">
        <f t="shared" si="28"/>
        <v/>
      </c>
      <c r="X646" s="422"/>
      <c r="Y646"/>
      <c r="Z646" s="5"/>
      <c r="AA646"/>
      <c r="AC646" s="372"/>
      <c r="AD646" s="54">
        <v>0.44236111111116699</v>
      </c>
      <c r="AK646" s="699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1">
        <f t="shared" si="27"/>
        <v>0</v>
      </c>
      <c r="U647" s="94">
        <f t="shared" si="26"/>
        <v>-4</v>
      </c>
      <c r="V647" s="90" t="str">
        <f t="shared" si="25"/>
        <v/>
      </c>
      <c r="W647" s="94" t="str">
        <f t="shared" si="28"/>
        <v/>
      </c>
      <c r="X647" s="422"/>
      <c r="Y647"/>
      <c r="Z647" s="5"/>
      <c r="AA647"/>
      <c r="AC647" s="372"/>
      <c r="AD647" s="54">
        <v>0.44305555555561199</v>
      </c>
      <c r="AK647" s="699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1">
        <f t="shared" si="27"/>
        <v>0</v>
      </c>
      <c r="U648" s="94">
        <f t="shared" si="26"/>
        <v>-4</v>
      </c>
      <c r="V648" s="90" t="str">
        <f t="shared" si="25"/>
        <v/>
      </c>
      <c r="W648" s="94" t="str">
        <f t="shared" si="28"/>
        <v/>
      </c>
      <c r="X648" s="422"/>
      <c r="Y648"/>
      <c r="Z648" s="5"/>
      <c r="AA648"/>
      <c r="AC648" s="372"/>
      <c r="AD648" s="54">
        <v>0.44375000000005699</v>
      </c>
      <c r="AK648" s="699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1">
        <f t="shared" si="27"/>
        <v>0</v>
      </c>
      <c r="U649" s="94">
        <f t="shared" si="26"/>
        <v>-4</v>
      </c>
      <c r="V649" s="90" t="str">
        <f t="shared" si="25"/>
        <v/>
      </c>
      <c r="W649" s="94" t="str">
        <f t="shared" si="28"/>
        <v/>
      </c>
      <c r="X649" s="422"/>
      <c r="Y649"/>
      <c r="Z649" s="5"/>
      <c r="AA649"/>
      <c r="AC649" s="372"/>
      <c r="AD649" s="54">
        <v>0.44444444444450198</v>
      </c>
      <c r="AK649" s="699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1">
        <f t="shared" si="27"/>
        <v>0</v>
      </c>
      <c r="U650" s="94">
        <f t="shared" si="26"/>
        <v>-4</v>
      </c>
      <c r="V650" s="90" t="str">
        <f t="shared" si="25"/>
        <v/>
      </c>
      <c r="W650" s="94" t="str">
        <f t="shared" si="28"/>
        <v/>
      </c>
      <c r="X650" s="422"/>
      <c r="Y650"/>
      <c r="Z650" s="5"/>
      <c r="AA650"/>
      <c r="AC650" s="372"/>
      <c r="AD650" s="54">
        <v>0.44513888888894698</v>
      </c>
      <c r="AK650" s="699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1">
        <f t="shared" si="27"/>
        <v>0</v>
      </c>
      <c r="U651" s="94">
        <f t="shared" si="26"/>
        <v>-4</v>
      </c>
      <c r="V651" s="90" t="str">
        <f t="shared" ref="V651:V714" si="29">IF($K651&gt;0,1,"")</f>
        <v/>
      </c>
      <c r="W651" s="94" t="str">
        <f t="shared" si="28"/>
        <v/>
      </c>
      <c r="X651" s="422"/>
      <c r="Y651"/>
      <c r="Z651" s="5"/>
      <c r="AA651"/>
      <c r="AC651" s="372"/>
      <c r="AD651" s="54">
        <v>0.44583333333339198</v>
      </c>
      <c r="AK651" s="699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1">
        <f t="shared" si="27"/>
        <v>0</v>
      </c>
      <c r="U652" s="94">
        <f t="shared" si="26"/>
        <v>-4</v>
      </c>
      <c r="V652" s="90" t="str">
        <f t="shared" si="29"/>
        <v/>
      </c>
      <c r="W652" s="94" t="str">
        <f t="shared" si="28"/>
        <v/>
      </c>
      <c r="X652" s="422"/>
      <c r="Y652"/>
      <c r="Z652" s="5"/>
      <c r="AA652"/>
      <c r="AC652" s="372"/>
      <c r="AD652" s="54">
        <v>0.44652777777783698</v>
      </c>
      <c r="AK652" s="699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1">
        <f t="shared" si="27"/>
        <v>0</v>
      </c>
      <c r="U653" s="94">
        <f t="shared" si="26"/>
        <v>-4</v>
      </c>
      <c r="V653" s="90" t="str">
        <f t="shared" si="29"/>
        <v/>
      </c>
      <c r="W653" s="94" t="str">
        <f t="shared" si="28"/>
        <v/>
      </c>
      <c r="X653" s="422"/>
      <c r="Y653"/>
      <c r="Z653" s="5"/>
      <c r="AA653"/>
      <c r="AC653" s="372"/>
      <c r="AD653" s="54">
        <v>0.44722222222228197</v>
      </c>
      <c r="AK653" s="699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1">
        <f t="shared" si="27"/>
        <v>0</v>
      </c>
      <c r="U654" s="94">
        <f t="shared" si="26"/>
        <v>-4</v>
      </c>
      <c r="V654" s="90" t="str">
        <f t="shared" si="29"/>
        <v/>
      </c>
      <c r="W654" s="94" t="str">
        <f t="shared" si="28"/>
        <v/>
      </c>
      <c r="X654" s="422"/>
      <c r="Y654"/>
      <c r="Z654" s="5"/>
      <c r="AA654"/>
      <c r="AC654" s="372"/>
      <c r="AD654" s="54">
        <v>0.44791666666672703</v>
      </c>
      <c r="AK654" s="699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1">
        <f t="shared" si="27"/>
        <v>0</v>
      </c>
      <c r="U655" s="94">
        <f t="shared" si="26"/>
        <v>-4</v>
      </c>
      <c r="V655" s="90" t="str">
        <f t="shared" si="29"/>
        <v/>
      </c>
      <c r="W655" s="94" t="str">
        <f t="shared" si="28"/>
        <v/>
      </c>
      <c r="X655" s="422"/>
      <c r="Y655"/>
      <c r="Z655" s="5"/>
      <c r="AA655"/>
      <c r="AC655" s="372"/>
      <c r="AD655" s="54">
        <v>0.44861111111117202</v>
      </c>
      <c r="AK655" s="699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1">
        <f t="shared" si="27"/>
        <v>0</v>
      </c>
      <c r="U656" s="94">
        <f t="shared" ref="U656:U719" si="30">(T656-B656)-3</f>
        <v>-3</v>
      </c>
      <c r="V656" s="90" t="str">
        <f t="shared" si="29"/>
        <v/>
      </c>
      <c r="W656" s="94" t="str">
        <f t="shared" si="28"/>
        <v/>
      </c>
      <c r="X656" s="422"/>
      <c r="Y656"/>
      <c r="Z656" s="5"/>
      <c r="AA656"/>
      <c r="AC656" s="372"/>
      <c r="AD656" s="54">
        <v>0.44930555555561702</v>
      </c>
      <c r="AK656" s="699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1">
        <f t="shared" si="27"/>
        <v>0</v>
      </c>
      <c r="U657" s="94">
        <f t="shared" si="30"/>
        <v>-3</v>
      </c>
      <c r="V657" s="90" t="str">
        <f t="shared" si="29"/>
        <v/>
      </c>
      <c r="W657" s="94" t="str">
        <f t="shared" si="28"/>
        <v/>
      </c>
      <c r="X657" s="422"/>
      <c r="Y657"/>
      <c r="Z657" s="5"/>
      <c r="AA657"/>
      <c r="AC657" s="372"/>
      <c r="AD657" s="54">
        <v>0.45000000000006202</v>
      </c>
      <c r="AK657" s="699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1">
        <f t="shared" si="27"/>
        <v>0</v>
      </c>
      <c r="U658" s="94">
        <f t="shared" si="30"/>
        <v>-3</v>
      </c>
      <c r="V658" s="90" t="str">
        <f t="shared" si="29"/>
        <v/>
      </c>
      <c r="W658" s="94" t="str">
        <f t="shared" si="28"/>
        <v/>
      </c>
      <c r="X658" s="422"/>
      <c r="Y658"/>
      <c r="Z658" s="5"/>
      <c r="AA658"/>
      <c r="AC658" s="372"/>
      <c r="AD658" s="54">
        <v>0.45069444444450701</v>
      </c>
      <c r="AK658" s="699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1">
        <f t="shared" si="27"/>
        <v>0</v>
      </c>
      <c r="U659" s="94">
        <f t="shared" si="30"/>
        <v>-3</v>
      </c>
      <c r="V659" s="90" t="str">
        <f t="shared" si="29"/>
        <v/>
      </c>
      <c r="W659" s="94" t="str">
        <f t="shared" si="28"/>
        <v/>
      </c>
      <c r="X659" s="91"/>
      <c r="Z659" s="5"/>
      <c r="AA659"/>
      <c r="AC659" s="372"/>
      <c r="AD659" s="54">
        <v>0.45138888888895201</v>
      </c>
      <c r="AF659" s="6"/>
      <c r="AK659" s="306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1">
        <f t="shared" si="27"/>
        <v>0</v>
      </c>
      <c r="U660" s="94">
        <f t="shared" si="30"/>
        <v>-3</v>
      </c>
      <c r="V660" s="90" t="str">
        <f t="shared" si="29"/>
        <v/>
      </c>
      <c r="W660" s="94" t="str">
        <f t="shared" si="28"/>
        <v/>
      </c>
      <c r="X660" s="91"/>
      <c r="Z660" s="5"/>
      <c r="AA660"/>
      <c r="AC660" s="372"/>
      <c r="AD660" s="54">
        <v>0.45208333333339701</v>
      </c>
      <c r="AK660" s="306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1">
        <f t="shared" si="27"/>
        <v>0</v>
      </c>
      <c r="U661" s="94">
        <f t="shared" si="30"/>
        <v>-3</v>
      </c>
      <c r="V661" s="90" t="str">
        <f t="shared" si="29"/>
        <v/>
      </c>
      <c r="W661" s="94" t="str">
        <f t="shared" si="28"/>
        <v/>
      </c>
      <c r="X661" s="91"/>
      <c r="Z661" s="5"/>
      <c r="AA661"/>
      <c r="AC661" s="372"/>
      <c r="AD661" s="54">
        <v>0.45277777777784201</v>
      </c>
      <c r="AK661" s="306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1">
        <f t="shared" si="27"/>
        <v>0</v>
      </c>
      <c r="U662" s="94">
        <f t="shared" si="30"/>
        <v>-3</v>
      </c>
      <c r="V662" s="90" t="str">
        <f t="shared" si="29"/>
        <v/>
      </c>
      <c r="W662" s="94" t="str">
        <f t="shared" si="28"/>
        <v/>
      </c>
      <c r="X662" s="91"/>
      <c r="Z662" s="5"/>
      <c r="AA662"/>
      <c r="AC662" s="372"/>
      <c r="AD662" s="54">
        <v>0.453472222222287</v>
      </c>
      <c r="AK662" s="306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1">
        <f t="shared" si="27"/>
        <v>0</v>
      </c>
      <c r="U663" s="94">
        <f t="shared" si="30"/>
        <v>-3</v>
      </c>
      <c r="V663" s="90" t="str">
        <f t="shared" si="29"/>
        <v/>
      </c>
      <c r="W663" s="94" t="str">
        <f t="shared" si="28"/>
        <v/>
      </c>
      <c r="X663" s="91"/>
      <c r="Z663" s="5"/>
      <c r="AA663"/>
      <c r="AC663" s="372"/>
      <c r="AD663" s="54">
        <v>0.454166666666732</v>
      </c>
      <c r="AK663" s="306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1">
        <f t="shared" si="27"/>
        <v>0</v>
      </c>
      <c r="U664" s="94">
        <f t="shared" si="30"/>
        <v>-3</v>
      </c>
      <c r="V664" s="90" t="str">
        <f t="shared" si="29"/>
        <v/>
      </c>
      <c r="W664" s="94" t="str">
        <f t="shared" si="28"/>
        <v/>
      </c>
      <c r="X664" s="91"/>
      <c r="Z664" s="5"/>
      <c r="AA664"/>
      <c r="AC664" s="372"/>
      <c r="AD664" s="54">
        <v>0.454861111111177</v>
      </c>
      <c r="AK664" s="306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1">
        <f t="shared" si="27"/>
        <v>0</v>
      </c>
      <c r="U665" s="94">
        <f t="shared" si="30"/>
        <v>-3</v>
      </c>
      <c r="V665" s="90" t="str">
        <f t="shared" si="29"/>
        <v/>
      </c>
      <c r="W665" s="94" t="str">
        <f t="shared" si="28"/>
        <v/>
      </c>
      <c r="X665" s="91"/>
      <c r="Z665" s="5"/>
      <c r="AA665"/>
      <c r="AC665" s="372"/>
      <c r="AD665" s="54">
        <v>0.45555555555562199</v>
      </c>
      <c r="AK665" s="306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1">
        <f t="shared" si="27"/>
        <v>0</v>
      </c>
      <c r="U666" s="94">
        <f t="shared" si="30"/>
        <v>-3</v>
      </c>
      <c r="V666" s="90" t="str">
        <f t="shared" si="29"/>
        <v/>
      </c>
      <c r="W666" s="94" t="str">
        <f t="shared" si="28"/>
        <v/>
      </c>
      <c r="X666" s="91"/>
      <c r="Z666" s="5"/>
      <c r="AA666"/>
      <c r="AC666" s="372"/>
      <c r="AD666" s="54">
        <v>0.45625000000006699</v>
      </c>
      <c r="AK666" s="306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1">
        <f t="shared" si="27"/>
        <v>0</v>
      </c>
      <c r="U667" s="94">
        <f t="shared" si="30"/>
        <v>-3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2"/>
      <c r="AD667" s="54">
        <v>0.45694444444451199</v>
      </c>
      <c r="AK667" s="306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1">
        <f t="shared" si="27"/>
        <v>0</v>
      </c>
      <c r="U668" s="94">
        <f t="shared" si="30"/>
        <v>-3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2"/>
      <c r="AD668" s="54">
        <v>0.45763888888895699</v>
      </c>
      <c r="AK668" s="306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1">
        <f t="shared" si="27"/>
        <v>0</v>
      </c>
      <c r="U669" s="94">
        <f t="shared" si="30"/>
        <v>-3</v>
      </c>
      <c r="V669" s="90" t="str">
        <f t="shared" si="29"/>
        <v/>
      </c>
      <c r="W669" s="94" t="str">
        <f t="shared" si="28"/>
        <v/>
      </c>
      <c r="X669" s="91"/>
      <c r="Z669" s="5"/>
      <c r="AA669"/>
      <c r="AC669" s="372"/>
      <c r="AD669" s="54">
        <v>0.45833333333340198</v>
      </c>
      <c r="AK669" s="306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1">
        <f t="shared" si="27"/>
        <v>0</v>
      </c>
      <c r="U670" s="94">
        <f t="shared" si="30"/>
        <v>-3</v>
      </c>
      <c r="V670" s="90" t="str">
        <f t="shared" si="29"/>
        <v/>
      </c>
      <c r="W670" s="94" t="str">
        <f t="shared" si="28"/>
        <v/>
      </c>
      <c r="X670" s="91"/>
      <c r="Z670" s="5"/>
      <c r="AA670"/>
      <c r="AC670" s="372"/>
      <c r="AD670" s="54">
        <v>0.45902777777784698</v>
      </c>
      <c r="AK670" s="306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1">
        <f t="shared" si="27"/>
        <v>0</v>
      </c>
      <c r="U671" s="94">
        <f t="shared" si="30"/>
        <v>-3</v>
      </c>
      <c r="V671" s="90" t="str">
        <f t="shared" si="29"/>
        <v/>
      </c>
      <c r="W671" s="94" t="str">
        <f t="shared" si="28"/>
        <v/>
      </c>
      <c r="X671" s="91"/>
      <c r="Z671" s="5"/>
      <c r="AA671"/>
      <c r="AC671" s="372"/>
      <c r="AD671" s="54">
        <v>0.45972222222229198</v>
      </c>
      <c r="AK671" s="306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1">
        <f t="shared" si="27"/>
        <v>0</v>
      </c>
      <c r="U672" s="94">
        <f t="shared" si="30"/>
        <v>-3</v>
      </c>
      <c r="V672" s="90" t="str">
        <f t="shared" si="29"/>
        <v/>
      </c>
      <c r="W672" s="94" t="str">
        <f t="shared" si="28"/>
        <v/>
      </c>
      <c r="X672" s="91"/>
      <c r="Z672" s="5"/>
      <c r="AA672"/>
      <c r="AC672" s="372"/>
      <c r="AD672" s="54">
        <v>0.46041666666673697</v>
      </c>
      <c r="AK672" s="306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1">
        <f t="shared" si="27"/>
        <v>0</v>
      </c>
      <c r="U673" s="94">
        <f t="shared" si="30"/>
        <v>-3</v>
      </c>
      <c r="V673" s="90" t="str">
        <f t="shared" si="29"/>
        <v/>
      </c>
      <c r="W673" s="94" t="str">
        <f t="shared" si="28"/>
        <v/>
      </c>
      <c r="X673" s="91"/>
      <c r="Z673" s="5"/>
      <c r="AA673"/>
      <c r="AC673" s="372"/>
      <c r="AD673" s="54">
        <v>0.46111111111118203</v>
      </c>
      <c r="AK673" s="306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1">
        <f t="shared" si="27"/>
        <v>0</v>
      </c>
      <c r="U674" s="94">
        <f t="shared" si="30"/>
        <v>-3</v>
      </c>
      <c r="V674" s="90" t="str">
        <f t="shared" si="29"/>
        <v/>
      </c>
      <c r="W674" s="94" t="str">
        <f t="shared" si="28"/>
        <v/>
      </c>
      <c r="X674" s="91"/>
      <c r="Z674" s="5"/>
      <c r="AA674"/>
      <c r="AC674" s="372"/>
      <c r="AD674" s="54">
        <v>0.46180555555562702</v>
      </c>
      <c r="AK674" s="306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1">
        <f t="shared" si="27"/>
        <v>0</v>
      </c>
      <c r="U675" s="94">
        <f t="shared" si="30"/>
        <v>-3</v>
      </c>
      <c r="V675" s="90" t="str">
        <f t="shared" si="29"/>
        <v/>
      </c>
      <c r="W675" s="94" t="str">
        <f t="shared" si="28"/>
        <v/>
      </c>
      <c r="X675" s="91"/>
      <c r="Z675" s="5"/>
      <c r="AA675"/>
      <c r="AC675" s="372"/>
      <c r="AD675" s="54">
        <v>0.46250000000007202</v>
      </c>
      <c r="AK675" s="306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1">
        <f t="shared" si="27"/>
        <v>0</v>
      </c>
      <c r="U676" s="94">
        <f t="shared" si="30"/>
        <v>-3</v>
      </c>
      <c r="V676" s="90" t="str">
        <f t="shared" si="29"/>
        <v/>
      </c>
      <c r="W676" s="94" t="str">
        <f t="shared" si="28"/>
        <v/>
      </c>
      <c r="X676" s="91"/>
      <c r="Z676" s="5"/>
      <c r="AA676"/>
      <c r="AC676" s="372"/>
      <c r="AD676" s="54">
        <v>0.46319444444451702</v>
      </c>
      <c r="AK676" s="306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1">
        <f t="shared" si="27"/>
        <v>0</v>
      </c>
      <c r="U677" s="94">
        <f t="shared" si="30"/>
        <v>-3</v>
      </c>
      <c r="V677" s="90" t="str">
        <f t="shared" si="29"/>
        <v/>
      </c>
      <c r="W677" s="94" t="str">
        <f t="shared" si="28"/>
        <v/>
      </c>
      <c r="X677" s="91"/>
      <c r="Z677" s="5"/>
      <c r="AA677"/>
      <c r="AC677" s="372"/>
      <c r="AD677" s="54">
        <v>0.46388888888896201</v>
      </c>
      <c r="AK677" s="306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1">
        <f t="shared" si="27"/>
        <v>0</v>
      </c>
      <c r="U678" s="94">
        <f t="shared" si="30"/>
        <v>-3</v>
      </c>
      <c r="V678" s="90" t="str">
        <f t="shared" si="29"/>
        <v/>
      </c>
      <c r="W678" s="94" t="str">
        <f t="shared" si="28"/>
        <v/>
      </c>
      <c r="X678" s="91"/>
      <c r="Z678" s="5"/>
      <c r="AA678"/>
      <c r="AC678" s="372"/>
      <c r="AD678" s="54">
        <v>0.46458333333340701</v>
      </c>
      <c r="AK678" s="306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1">
        <f t="shared" si="27"/>
        <v>0</v>
      </c>
      <c r="U679" s="94">
        <f t="shared" si="30"/>
        <v>-3</v>
      </c>
      <c r="V679" s="90" t="str">
        <f t="shared" si="29"/>
        <v/>
      </c>
      <c r="W679" s="94" t="str">
        <f t="shared" si="28"/>
        <v/>
      </c>
      <c r="X679" s="91"/>
      <c r="Z679" s="5"/>
      <c r="AA679"/>
      <c r="AC679" s="372"/>
      <c r="AD679" s="54">
        <v>0.46527777777785201</v>
      </c>
      <c r="AK679" s="306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1">
        <f t="shared" si="27"/>
        <v>0</v>
      </c>
      <c r="U680" s="94">
        <f t="shared" si="30"/>
        <v>-3</v>
      </c>
      <c r="V680" s="90" t="str">
        <f t="shared" si="29"/>
        <v/>
      </c>
      <c r="W680" s="94" t="str">
        <f t="shared" si="28"/>
        <v/>
      </c>
      <c r="X680" s="91"/>
      <c r="Z680" s="5"/>
      <c r="AA680"/>
      <c r="AC680" s="372"/>
      <c r="AD680" s="54">
        <v>0.46597222222229701</v>
      </c>
      <c r="AK680" s="306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1">
        <f t="shared" si="27"/>
        <v>0</v>
      </c>
      <c r="U681" s="94">
        <f t="shared" si="30"/>
        <v>-3</v>
      </c>
      <c r="V681" s="90" t="str">
        <f t="shared" si="29"/>
        <v/>
      </c>
      <c r="W681" s="94" t="str">
        <f t="shared" si="28"/>
        <v/>
      </c>
      <c r="X681" s="91"/>
      <c r="Z681" s="5"/>
      <c r="AA681"/>
      <c r="AC681" s="372"/>
      <c r="AD681" s="54">
        <v>0.466666666666742</v>
      </c>
      <c r="AK681" s="306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1">
        <f t="shared" si="27"/>
        <v>0</v>
      </c>
      <c r="U682" s="94">
        <f t="shared" si="30"/>
        <v>-3</v>
      </c>
      <c r="V682" s="90" t="str">
        <f t="shared" si="29"/>
        <v/>
      </c>
      <c r="W682" s="94" t="str">
        <f t="shared" si="28"/>
        <v/>
      </c>
      <c r="X682" s="91"/>
      <c r="Z682" s="5"/>
      <c r="AA682"/>
      <c r="AC682" s="372"/>
      <c r="AD682" s="54">
        <v>0.467361111111187</v>
      </c>
      <c r="AK682" s="306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1">
        <f t="shared" si="27"/>
        <v>0</v>
      </c>
      <c r="U683" s="94">
        <f t="shared" si="30"/>
        <v>-3</v>
      </c>
      <c r="V683" s="90" t="str">
        <f t="shared" si="29"/>
        <v/>
      </c>
      <c r="W683" s="94" t="str">
        <f t="shared" si="28"/>
        <v/>
      </c>
      <c r="X683" s="91"/>
      <c r="Z683" s="5"/>
      <c r="AA683"/>
      <c r="AC683" s="372"/>
      <c r="AD683" s="54">
        <v>0.468055555555632</v>
      </c>
      <c r="AK683" s="306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1">
        <f t="shared" si="27"/>
        <v>0</v>
      </c>
      <c r="U684" s="94">
        <f t="shared" si="30"/>
        <v>-3</v>
      </c>
      <c r="V684" s="90" t="str">
        <f t="shared" si="29"/>
        <v/>
      </c>
      <c r="W684" s="94" t="str">
        <f t="shared" si="28"/>
        <v/>
      </c>
      <c r="X684" s="91"/>
      <c r="Z684" s="5"/>
      <c r="AA684"/>
      <c r="AC684" s="372"/>
      <c r="AD684" s="54">
        <v>0.46875000000007699</v>
      </c>
      <c r="AK684" s="306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1">
        <f t="shared" si="27"/>
        <v>0</v>
      </c>
      <c r="U685" s="94">
        <f t="shared" si="30"/>
        <v>-3</v>
      </c>
      <c r="V685" s="90" t="str">
        <f t="shared" si="29"/>
        <v/>
      </c>
      <c r="W685" s="94" t="str">
        <f t="shared" si="28"/>
        <v/>
      </c>
      <c r="X685" s="91"/>
      <c r="Z685" s="5"/>
      <c r="AA685"/>
      <c r="AC685" s="372"/>
      <c r="AD685" s="54">
        <v>0.46944444444452199</v>
      </c>
      <c r="AK685" s="306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1">
        <f t="shared" si="27"/>
        <v>0</v>
      </c>
      <c r="U686" s="94">
        <f t="shared" si="30"/>
        <v>-3</v>
      </c>
      <c r="V686" s="90" t="str">
        <f t="shared" si="29"/>
        <v/>
      </c>
      <c r="W686" s="94" t="str">
        <f t="shared" si="28"/>
        <v/>
      </c>
      <c r="X686" s="91"/>
      <c r="Z686" s="5"/>
      <c r="AA686"/>
      <c r="AC686" s="372"/>
      <c r="AD686" s="54">
        <v>0.47013888888896699</v>
      </c>
      <c r="AK686" s="306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1">
        <f t="shared" si="27"/>
        <v>0</v>
      </c>
      <c r="U687" s="94">
        <f t="shared" si="30"/>
        <v>-3</v>
      </c>
      <c r="V687" s="90" t="str">
        <f t="shared" si="29"/>
        <v/>
      </c>
      <c r="W687" s="94" t="str">
        <f t="shared" si="28"/>
        <v/>
      </c>
      <c r="X687" s="91"/>
      <c r="Z687" s="5"/>
      <c r="AA687"/>
      <c r="AC687" s="372"/>
      <c r="AD687" s="54">
        <v>0.47083333333341199</v>
      </c>
      <c r="AK687" s="306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1">
        <f t="shared" si="27"/>
        <v>0</v>
      </c>
      <c r="U688" s="94">
        <f t="shared" si="30"/>
        <v>-3</v>
      </c>
      <c r="V688" s="90" t="str">
        <f t="shared" si="29"/>
        <v/>
      </c>
      <c r="W688" s="94" t="str">
        <f t="shared" si="28"/>
        <v/>
      </c>
      <c r="X688" s="91"/>
      <c r="Z688" s="5"/>
      <c r="AA688"/>
      <c r="AC688" s="372"/>
      <c r="AD688" s="54">
        <v>0.47152777777785698</v>
      </c>
      <c r="AK688" s="306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1">
        <f t="shared" si="27"/>
        <v>0</v>
      </c>
      <c r="U689" s="94">
        <f t="shared" si="30"/>
        <v>-3</v>
      </c>
      <c r="V689" s="90" t="str">
        <f t="shared" si="29"/>
        <v/>
      </c>
      <c r="W689" s="94" t="str">
        <f t="shared" si="28"/>
        <v/>
      </c>
      <c r="X689" s="91"/>
      <c r="Z689" s="5"/>
      <c r="AA689"/>
      <c r="AC689" s="372"/>
      <c r="AD689" s="54">
        <v>0.47222222222230198</v>
      </c>
      <c r="AK689" s="306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1">
        <f t="shared" ref="T690:T753" si="31">MAX($P690,$Q690)</f>
        <v>0</v>
      </c>
      <c r="U690" s="94">
        <f t="shared" si="30"/>
        <v>-3</v>
      </c>
      <c r="V690" s="90" t="str">
        <f t="shared" si="29"/>
        <v/>
      </c>
      <c r="W690" s="94" t="str">
        <f t="shared" ref="W690:W753" si="32">IF($T690&gt;$B690+2,1,"")</f>
        <v/>
      </c>
      <c r="X690" s="91"/>
      <c r="Z690" s="5"/>
      <c r="AA690"/>
      <c r="AC690" s="372"/>
      <c r="AD690" s="54">
        <v>0.47291666666674698</v>
      </c>
      <c r="AK690" s="306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1">
        <f t="shared" si="31"/>
        <v>0</v>
      </c>
      <c r="U691" s="94">
        <f t="shared" si="30"/>
        <v>-3</v>
      </c>
      <c r="V691" s="90" t="str">
        <f t="shared" si="29"/>
        <v/>
      </c>
      <c r="W691" s="94" t="str">
        <f t="shared" si="32"/>
        <v/>
      </c>
      <c r="X691" s="91"/>
      <c r="Z691" s="5"/>
      <c r="AA691"/>
      <c r="AC691" s="372"/>
      <c r="AD691" s="54">
        <v>0.47361111111119197</v>
      </c>
      <c r="AK691" s="306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1">
        <f t="shared" si="31"/>
        <v>0</v>
      </c>
      <c r="U692" s="94">
        <f t="shared" si="30"/>
        <v>-3</v>
      </c>
      <c r="V692" s="90" t="str">
        <f t="shared" si="29"/>
        <v/>
      </c>
      <c r="W692" s="94" t="str">
        <f t="shared" si="32"/>
        <v/>
      </c>
      <c r="X692" s="91"/>
      <c r="Z692" s="5"/>
      <c r="AA692"/>
      <c r="AC692" s="372"/>
      <c r="AD692" s="54">
        <v>0.47430555555563703</v>
      </c>
      <c r="AK692" s="306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1">
        <f t="shared" si="31"/>
        <v>0</v>
      </c>
      <c r="U693" s="94">
        <f t="shared" si="30"/>
        <v>-3</v>
      </c>
      <c r="V693" s="90" t="str">
        <f t="shared" si="29"/>
        <v/>
      </c>
      <c r="W693" s="94" t="str">
        <f t="shared" si="32"/>
        <v/>
      </c>
      <c r="X693" s="91"/>
      <c r="Z693" s="5"/>
      <c r="AA693"/>
      <c r="AC693" s="372"/>
      <c r="AD693" s="54">
        <v>0.47500000000008202</v>
      </c>
      <c r="AK693" s="306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1">
        <f t="shared" si="31"/>
        <v>0</v>
      </c>
      <c r="U694" s="94">
        <f t="shared" si="30"/>
        <v>-3</v>
      </c>
      <c r="V694" s="90" t="str">
        <f t="shared" si="29"/>
        <v/>
      </c>
      <c r="W694" s="94" t="str">
        <f t="shared" si="32"/>
        <v/>
      </c>
      <c r="X694" s="91"/>
      <c r="Z694" s="5"/>
      <c r="AA694"/>
      <c r="AC694" s="372"/>
      <c r="AD694" s="54">
        <v>0.47569444444452702</v>
      </c>
      <c r="AK694" s="306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1">
        <f t="shared" si="31"/>
        <v>0</v>
      </c>
      <c r="U695" s="94">
        <f t="shared" si="30"/>
        <v>-3</v>
      </c>
      <c r="V695" s="90" t="str">
        <f t="shared" si="29"/>
        <v/>
      </c>
      <c r="W695" s="94" t="str">
        <f t="shared" si="32"/>
        <v/>
      </c>
      <c r="X695" s="91"/>
      <c r="Z695" s="5"/>
      <c r="AA695"/>
      <c r="AC695" s="372"/>
      <c r="AD695" s="54">
        <v>0.47638888888897202</v>
      </c>
      <c r="AK695" s="306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1">
        <f t="shared" si="31"/>
        <v>0</v>
      </c>
      <c r="U696" s="94">
        <f t="shared" si="30"/>
        <v>-3</v>
      </c>
      <c r="V696" s="90" t="str">
        <f t="shared" si="29"/>
        <v/>
      </c>
      <c r="W696" s="94" t="str">
        <f t="shared" si="32"/>
        <v/>
      </c>
      <c r="X696" s="91"/>
      <c r="Z696" s="5"/>
      <c r="AA696"/>
      <c r="AC696" s="372"/>
      <c r="AD696" s="54">
        <v>0.47708333333341701</v>
      </c>
      <c r="AK696" s="306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1">
        <f t="shared" si="31"/>
        <v>0</v>
      </c>
      <c r="U697" s="94">
        <f t="shared" si="30"/>
        <v>-3</v>
      </c>
      <c r="V697" s="90" t="str">
        <f t="shared" si="29"/>
        <v/>
      </c>
      <c r="W697" s="94" t="str">
        <f t="shared" si="32"/>
        <v/>
      </c>
      <c r="X697" s="91"/>
      <c r="Z697" s="5"/>
      <c r="AA697"/>
      <c r="AC697" s="372"/>
      <c r="AD697" s="54">
        <v>0.47777777777786201</v>
      </c>
      <c r="AK697" s="306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1">
        <f t="shared" si="31"/>
        <v>0</v>
      </c>
      <c r="U698" s="94">
        <f t="shared" si="30"/>
        <v>-3</v>
      </c>
      <c r="V698" s="90" t="str">
        <f t="shared" si="29"/>
        <v/>
      </c>
      <c r="W698" s="94" t="str">
        <f t="shared" si="32"/>
        <v/>
      </c>
      <c r="X698" s="91"/>
      <c r="Z698" s="5"/>
      <c r="AA698"/>
      <c r="AC698" s="372"/>
      <c r="AD698" s="54">
        <v>0.47847222222230701</v>
      </c>
      <c r="AK698" s="306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1">
        <f t="shared" si="31"/>
        <v>0</v>
      </c>
      <c r="U699" s="94">
        <f t="shared" si="30"/>
        <v>-3</v>
      </c>
      <c r="V699" s="90" t="str">
        <f t="shared" si="29"/>
        <v/>
      </c>
      <c r="W699" s="94" t="str">
        <f t="shared" si="32"/>
        <v/>
      </c>
      <c r="X699" s="91"/>
      <c r="Z699" s="5"/>
      <c r="AA699"/>
      <c r="AC699" s="372"/>
      <c r="AD699" s="54">
        <v>0.47916666666675201</v>
      </c>
      <c r="AK699" s="306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1">
        <f t="shared" si="31"/>
        <v>0</v>
      </c>
      <c r="U700" s="94">
        <f t="shared" si="30"/>
        <v>-3</v>
      </c>
      <c r="V700" s="90" t="str">
        <f t="shared" si="29"/>
        <v/>
      </c>
      <c r="W700" s="94" t="str">
        <f t="shared" si="32"/>
        <v/>
      </c>
      <c r="X700" s="91"/>
      <c r="Z700" s="5"/>
      <c r="AA700"/>
      <c r="AC700" s="372"/>
      <c r="AD700" s="54">
        <v>0.479861111111197</v>
      </c>
      <c r="AK700" s="306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1">
        <f t="shared" si="31"/>
        <v>0</v>
      </c>
      <c r="U701" s="94">
        <f t="shared" si="30"/>
        <v>-3</v>
      </c>
      <c r="V701" s="90" t="str">
        <f t="shared" si="29"/>
        <v/>
      </c>
      <c r="W701" s="94" t="str">
        <f t="shared" si="32"/>
        <v/>
      </c>
      <c r="X701" s="91"/>
      <c r="Z701" s="5"/>
      <c r="AA701"/>
      <c r="AC701" s="372"/>
      <c r="AD701" s="54">
        <v>0.480555555555642</v>
      </c>
      <c r="AK701" s="306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1">
        <f t="shared" si="31"/>
        <v>0</v>
      </c>
      <c r="U702" s="94">
        <f t="shared" si="30"/>
        <v>-3</v>
      </c>
      <c r="V702" s="90" t="str">
        <f t="shared" si="29"/>
        <v/>
      </c>
      <c r="W702" s="94" t="str">
        <f t="shared" si="32"/>
        <v/>
      </c>
      <c r="X702" s="91"/>
      <c r="Z702" s="5"/>
      <c r="AA702"/>
      <c r="AC702" s="372"/>
      <c r="AD702" s="54">
        <v>0.481250000000087</v>
      </c>
      <c r="AK702" s="306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1">
        <f t="shared" si="31"/>
        <v>0</v>
      </c>
      <c r="U703" s="94">
        <f t="shared" si="30"/>
        <v>-3</v>
      </c>
      <c r="V703" s="90" t="str">
        <f t="shared" si="29"/>
        <v/>
      </c>
      <c r="W703" s="94" t="str">
        <f t="shared" si="32"/>
        <v/>
      </c>
      <c r="X703" s="91"/>
      <c r="Z703" s="5"/>
      <c r="AA703"/>
      <c r="AC703" s="372"/>
      <c r="AD703" s="54">
        <v>0.48194444444453199</v>
      </c>
      <c r="AK703" s="306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1">
        <f t="shared" si="31"/>
        <v>0</v>
      </c>
      <c r="U704" s="94">
        <f t="shared" si="30"/>
        <v>-3</v>
      </c>
      <c r="V704" s="90" t="str">
        <f t="shared" si="29"/>
        <v/>
      </c>
      <c r="W704" s="94" t="str">
        <f t="shared" si="32"/>
        <v/>
      </c>
      <c r="X704" s="91"/>
      <c r="Z704" s="5"/>
      <c r="AA704"/>
      <c r="AC704" s="372"/>
      <c r="AD704" s="54">
        <v>0.48263888888897699</v>
      </c>
      <c r="AK704" s="306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1">
        <f t="shared" si="31"/>
        <v>0</v>
      </c>
      <c r="U705" s="94">
        <f t="shared" si="30"/>
        <v>-3</v>
      </c>
      <c r="V705" s="90" t="str">
        <f t="shared" si="29"/>
        <v/>
      </c>
      <c r="W705" s="94" t="str">
        <f t="shared" si="32"/>
        <v/>
      </c>
      <c r="X705" s="91"/>
      <c r="Z705" s="5"/>
      <c r="AA705"/>
      <c r="AC705" s="372"/>
      <c r="AD705" s="54">
        <v>0.48333333333342199</v>
      </c>
      <c r="AK705" s="306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1">
        <f t="shared" si="31"/>
        <v>0</v>
      </c>
      <c r="U706" s="94">
        <f t="shared" si="30"/>
        <v>-3</v>
      </c>
      <c r="V706" s="90" t="str">
        <f t="shared" si="29"/>
        <v/>
      </c>
      <c r="W706" s="94" t="str">
        <f t="shared" si="32"/>
        <v/>
      </c>
      <c r="X706" s="91"/>
      <c r="Z706" s="5"/>
      <c r="AA706"/>
      <c r="AC706" s="372"/>
      <c r="AD706" s="54">
        <v>0.48402777777786699</v>
      </c>
      <c r="AK706" s="306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1">
        <f t="shared" si="31"/>
        <v>0</v>
      </c>
      <c r="U707" s="94">
        <f t="shared" si="30"/>
        <v>-3</v>
      </c>
      <c r="V707" s="90" t="str">
        <f t="shared" si="29"/>
        <v/>
      </c>
      <c r="W707" s="94" t="str">
        <f t="shared" si="32"/>
        <v/>
      </c>
      <c r="X707" s="91"/>
      <c r="Z707" s="5"/>
      <c r="AA707"/>
      <c r="AC707" s="372"/>
      <c r="AD707" s="54">
        <v>0.48472222222231198</v>
      </c>
      <c r="AK707" s="306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1">
        <f t="shared" si="31"/>
        <v>0</v>
      </c>
      <c r="U708" s="94">
        <f t="shared" si="30"/>
        <v>-3</v>
      </c>
      <c r="V708" s="90" t="str">
        <f t="shared" si="29"/>
        <v/>
      </c>
      <c r="W708" s="94" t="str">
        <f t="shared" si="32"/>
        <v/>
      </c>
      <c r="X708" s="91"/>
      <c r="Z708" s="5"/>
      <c r="AA708"/>
      <c r="AC708" s="372"/>
      <c r="AD708" s="54">
        <v>0.48541666666675698</v>
      </c>
      <c r="AK708" s="306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1">
        <f t="shared" si="31"/>
        <v>0</v>
      </c>
      <c r="U709" s="94">
        <f t="shared" si="30"/>
        <v>-3</v>
      </c>
      <c r="V709" s="90" t="str">
        <f t="shared" si="29"/>
        <v/>
      </c>
      <c r="W709" s="94" t="str">
        <f t="shared" si="32"/>
        <v/>
      </c>
      <c r="X709" s="91"/>
      <c r="Z709" s="5"/>
      <c r="AA709"/>
      <c r="AC709" s="372"/>
      <c r="AD709" s="54">
        <v>0.48611111111120198</v>
      </c>
      <c r="AK709" s="306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1">
        <f t="shared" si="31"/>
        <v>0</v>
      </c>
      <c r="U710" s="94">
        <f t="shared" si="30"/>
        <v>-3</v>
      </c>
      <c r="V710" s="90" t="str">
        <f t="shared" si="29"/>
        <v/>
      </c>
      <c r="W710" s="94" t="str">
        <f t="shared" si="32"/>
        <v/>
      </c>
      <c r="X710" s="91"/>
      <c r="Z710" s="5"/>
      <c r="AA710"/>
      <c r="AC710" s="372"/>
      <c r="AD710" s="54">
        <v>0.48680555555564697</v>
      </c>
      <c r="AK710" s="306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1">
        <f t="shared" si="31"/>
        <v>0</v>
      </c>
      <c r="U711" s="94">
        <f t="shared" si="30"/>
        <v>-3</v>
      </c>
      <c r="V711" s="90" t="str">
        <f t="shared" si="29"/>
        <v/>
      </c>
      <c r="W711" s="94" t="str">
        <f t="shared" si="32"/>
        <v/>
      </c>
      <c r="X711" s="91"/>
      <c r="Z711" s="5"/>
      <c r="AA711"/>
      <c r="AC711" s="372"/>
      <c r="AD711" s="54">
        <v>0.48750000000009203</v>
      </c>
      <c r="AK711" s="306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1">
        <f t="shared" si="31"/>
        <v>0</v>
      </c>
      <c r="U712" s="94">
        <f t="shared" si="30"/>
        <v>-3</v>
      </c>
      <c r="V712" s="90" t="str">
        <f t="shared" si="29"/>
        <v/>
      </c>
      <c r="W712" s="94" t="str">
        <f t="shared" si="32"/>
        <v/>
      </c>
      <c r="X712" s="91"/>
      <c r="Z712" s="5"/>
      <c r="AA712"/>
      <c r="AC712" s="372"/>
      <c r="AD712" s="54">
        <v>0.48819444444453702</v>
      </c>
      <c r="AK712" s="306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1">
        <f t="shared" si="31"/>
        <v>0</v>
      </c>
      <c r="U713" s="94">
        <f t="shared" si="30"/>
        <v>-3</v>
      </c>
      <c r="V713" s="90" t="str">
        <f t="shared" si="29"/>
        <v/>
      </c>
      <c r="W713" s="94" t="str">
        <f t="shared" si="32"/>
        <v/>
      </c>
      <c r="X713" s="91"/>
      <c r="Z713" s="5"/>
      <c r="AA713"/>
      <c r="AC713" s="372"/>
      <c r="AD713" s="54">
        <v>0.48888888888898202</v>
      </c>
      <c r="AK713" s="306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1">
        <f t="shared" si="31"/>
        <v>0</v>
      </c>
      <c r="U714" s="94">
        <f t="shared" si="30"/>
        <v>-3</v>
      </c>
      <c r="V714" s="90" t="str">
        <f t="shared" si="29"/>
        <v/>
      </c>
      <c r="W714" s="94" t="str">
        <f t="shared" si="32"/>
        <v/>
      </c>
      <c r="X714" s="91"/>
      <c r="Z714" s="5"/>
      <c r="AA714"/>
      <c r="AC714" s="372"/>
      <c r="AD714" s="54">
        <v>0.48958333333342702</v>
      </c>
      <c r="AK714" s="306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1">
        <f t="shared" si="31"/>
        <v>0</v>
      </c>
      <c r="U715" s="94">
        <f t="shared" si="30"/>
        <v>-3</v>
      </c>
      <c r="V715" s="90" t="str">
        <f t="shared" ref="V715:V778" si="33">IF($K715&gt;0,1,"")</f>
        <v/>
      </c>
      <c r="W715" s="94" t="str">
        <f t="shared" si="32"/>
        <v/>
      </c>
      <c r="X715" s="91"/>
      <c r="Z715" s="5"/>
      <c r="AA715"/>
      <c r="AC715" s="372"/>
      <c r="AD715" s="54">
        <v>0.49027777777787201</v>
      </c>
      <c r="AK715" s="306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1">
        <f t="shared" si="31"/>
        <v>0</v>
      </c>
      <c r="U716" s="94">
        <f t="shared" si="30"/>
        <v>-3</v>
      </c>
      <c r="V716" s="90" t="str">
        <f t="shared" si="33"/>
        <v/>
      </c>
      <c r="W716" s="94" t="str">
        <f t="shared" si="32"/>
        <v/>
      </c>
      <c r="X716" s="91"/>
      <c r="Z716" s="5"/>
      <c r="AA716"/>
      <c r="AC716" s="372"/>
      <c r="AD716" s="54">
        <v>0.49097222222231701</v>
      </c>
      <c r="AK716" s="306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1">
        <f t="shared" si="31"/>
        <v>0</v>
      </c>
      <c r="U717" s="94">
        <f t="shared" si="30"/>
        <v>-3</v>
      </c>
      <c r="V717" s="90" t="str">
        <f t="shared" si="33"/>
        <v/>
      </c>
      <c r="W717" s="94" t="str">
        <f t="shared" si="32"/>
        <v/>
      </c>
      <c r="X717" s="91"/>
      <c r="Z717" s="5"/>
      <c r="AA717"/>
      <c r="AC717" s="372"/>
      <c r="AD717" s="54">
        <v>0.49166666666676101</v>
      </c>
      <c r="AK717" s="306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1">
        <f t="shared" si="31"/>
        <v>0</v>
      </c>
      <c r="U718" s="94">
        <f t="shared" si="30"/>
        <v>-3</v>
      </c>
      <c r="V718" s="90" t="str">
        <f t="shared" si="33"/>
        <v/>
      </c>
      <c r="W718" s="94" t="str">
        <f t="shared" si="32"/>
        <v/>
      </c>
      <c r="X718" s="91"/>
      <c r="Z718" s="5"/>
      <c r="AA718"/>
      <c r="AC718" s="372"/>
      <c r="AD718" s="54">
        <v>0.49236111111120601</v>
      </c>
      <c r="AK718" s="306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1">
        <f t="shared" si="31"/>
        <v>0</v>
      </c>
      <c r="U719" s="94">
        <f t="shared" si="30"/>
        <v>-3</v>
      </c>
      <c r="V719" s="90" t="str">
        <f t="shared" si="33"/>
        <v/>
      </c>
      <c r="W719" s="94" t="str">
        <f t="shared" si="32"/>
        <v/>
      </c>
      <c r="X719" s="91"/>
      <c r="Z719" s="5"/>
      <c r="AA719"/>
      <c r="AC719" s="372"/>
      <c r="AD719" s="54">
        <v>0.493055555555651</v>
      </c>
      <c r="AK719" s="306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1">
        <f t="shared" si="31"/>
        <v>0</v>
      </c>
      <c r="U720" s="94">
        <f t="shared" ref="U720:U783" si="34">(T720-B720)-3</f>
        <v>-3</v>
      </c>
      <c r="V720" s="90" t="str">
        <f t="shared" si="33"/>
        <v/>
      </c>
      <c r="W720" s="94" t="str">
        <f t="shared" si="32"/>
        <v/>
      </c>
      <c r="X720" s="91"/>
      <c r="Z720" s="5"/>
      <c r="AA720"/>
      <c r="AC720" s="372"/>
      <c r="AD720" s="54">
        <v>0.493750000000096</v>
      </c>
      <c r="AK720" s="306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1">
        <f t="shared" si="31"/>
        <v>0</v>
      </c>
      <c r="U721" s="94">
        <f t="shared" si="34"/>
        <v>-3</v>
      </c>
      <c r="V721" s="90" t="str">
        <f t="shared" si="33"/>
        <v/>
      </c>
      <c r="W721" s="94" t="str">
        <f t="shared" si="32"/>
        <v/>
      </c>
      <c r="X721" s="91"/>
      <c r="Z721" s="5"/>
      <c r="AA721"/>
      <c r="AC721" s="372"/>
      <c r="AD721" s="54">
        <v>0.494444444444541</v>
      </c>
      <c r="AK721" s="306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1">
        <f t="shared" si="31"/>
        <v>0</v>
      </c>
      <c r="U722" s="94">
        <f t="shared" si="34"/>
        <v>-3</v>
      </c>
      <c r="V722" s="90" t="str">
        <f t="shared" si="33"/>
        <v/>
      </c>
      <c r="W722" s="94" t="str">
        <f t="shared" si="32"/>
        <v/>
      </c>
      <c r="X722" s="91"/>
      <c r="Z722" s="5"/>
      <c r="AA722"/>
      <c r="AC722" s="372"/>
      <c r="AD722" s="54">
        <v>0.495138888888986</v>
      </c>
      <c r="AK722" s="306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1">
        <f t="shared" si="31"/>
        <v>0</v>
      </c>
      <c r="U723" s="94">
        <f t="shared" si="34"/>
        <v>-3</v>
      </c>
      <c r="V723" s="90" t="str">
        <f t="shared" si="33"/>
        <v/>
      </c>
      <c r="W723" s="94" t="str">
        <f t="shared" si="32"/>
        <v/>
      </c>
      <c r="X723" s="91"/>
      <c r="Z723" s="5"/>
      <c r="AA723"/>
      <c r="AC723" s="372"/>
      <c r="AD723" s="54">
        <v>0.49583333333343099</v>
      </c>
      <c r="AK723" s="306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1">
        <f t="shared" si="31"/>
        <v>0</v>
      </c>
      <c r="U724" s="94">
        <f t="shared" si="34"/>
        <v>-3</v>
      </c>
      <c r="V724" s="90" t="str">
        <f t="shared" si="33"/>
        <v/>
      </c>
      <c r="W724" s="94" t="str">
        <f t="shared" si="32"/>
        <v/>
      </c>
      <c r="X724" s="91"/>
      <c r="Z724" s="5"/>
      <c r="AA724"/>
      <c r="AC724" s="372"/>
      <c r="AD724" s="54">
        <v>0.49652777777787599</v>
      </c>
      <c r="AK724" s="306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1">
        <f t="shared" si="31"/>
        <v>0</v>
      </c>
      <c r="U725" s="94">
        <f t="shared" si="34"/>
        <v>-3</v>
      </c>
      <c r="V725" s="90" t="str">
        <f t="shared" si="33"/>
        <v/>
      </c>
      <c r="W725" s="94" t="str">
        <f t="shared" si="32"/>
        <v/>
      </c>
      <c r="X725" s="91"/>
      <c r="Z725" s="5"/>
      <c r="AA725"/>
      <c r="AC725" s="372"/>
      <c r="AD725" s="54">
        <v>0.49722222222232099</v>
      </c>
      <c r="AK725" s="306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1">
        <f t="shared" si="31"/>
        <v>0</v>
      </c>
      <c r="U726" s="94">
        <f t="shared" si="34"/>
        <v>-3</v>
      </c>
      <c r="V726" s="90" t="str">
        <f t="shared" si="33"/>
        <v/>
      </c>
      <c r="W726" s="94" t="str">
        <f t="shared" si="32"/>
        <v/>
      </c>
      <c r="X726" s="91"/>
      <c r="Z726" s="5"/>
      <c r="AA726"/>
      <c r="AC726" s="372"/>
      <c r="AD726" s="54">
        <v>0.49791666666676598</v>
      </c>
      <c r="AK726" s="306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1">
        <f t="shared" si="31"/>
        <v>0</v>
      </c>
      <c r="U727" s="94">
        <f t="shared" si="34"/>
        <v>-3</v>
      </c>
      <c r="V727" s="90" t="str">
        <f t="shared" si="33"/>
        <v/>
      </c>
      <c r="W727" s="94" t="str">
        <f t="shared" si="32"/>
        <v/>
      </c>
      <c r="X727" s="91"/>
      <c r="Z727" s="5"/>
      <c r="AA727"/>
      <c r="AC727" s="372"/>
      <c r="AD727" s="54">
        <v>0.49861111111121098</v>
      </c>
      <c r="AK727" s="306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1">
        <f t="shared" si="31"/>
        <v>0</v>
      </c>
      <c r="U728" s="94">
        <f t="shared" si="34"/>
        <v>-3</v>
      </c>
      <c r="V728" s="90" t="str">
        <f t="shared" si="33"/>
        <v/>
      </c>
      <c r="W728" s="94" t="str">
        <f t="shared" si="32"/>
        <v/>
      </c>
      <c r="X728" s="91"/>
      <c r="Z728" s="5"/>
      <c r="AA728"/>
      <c r="AC728" s="372"/>
      <c r="AD728" s="54">
        <v>0.49930555555565598</v>
      </c>
      <c r="AK728" s="306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1">
        <f t="shared" si="31"/>
        <v>0</v>
      </c>
      <c r="U729" s="94">
        <f t="shared" si="34"/>
        <v>-3</v>
      </c>
      <c r="V729" s="90" t="str">
        <f t="shared" si="33"/>
        <v/>
      </c>
      <c r="W729" s="94" t="str">
        <f t="shared" si="32"/>
        <v/>
      </c>
      <c r="X729" s="91"/>
      <c r="Z729" s="5"/>
      <c r="AA729"/>
      <c r="AC729" s="372"/>
      <c r="AD729" s="54">
        <v>0.50000000000010103</v>
      </c>
      <c r="AK729" s="306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1">
        <f t="shared" si="31"/>
        <v>0</v>
      </c>
      <c r="U730" s="94">
        <f t="shared" si="34"/>
        <v>-3</v>
      </c>
      <c r="V730" s="90" t="str">
        <f t="shared" si="33"/>
        <v/>
      </c>
      <c r="W730" s="94" t="str">
        <f t="shared" si="32"/>
        <v/>
      </c>
      <c r="X730" s="91"/>
      <c r="Z730" s="5"/>
      <c r="AA730"/>
      <c r="AC730" s="372"/>
      <c r="AD730" s="54">
        <v>0.50069444444454603</v>
      </c>
      <c r="AK730" s="306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1">
        <f t="shared" si="31"/>
        <v>0</v>
      </c>
      <c r="U731" s="94">
        <f t="shared" si="34"/>
        <v>-3</v>
      </c>
      <c r="V731" s="90" t="str">
        <f t="shared" si="33"/>
        <v/>
      </c>
      <c r="W731" s="94" t="str">
        <f t="shared" si="32"/>
        <v/>
      </c>
      <c r="X731" s="91"/>
      <c r="Z731" s="5"/>
      <c r="AA731"/>
      <c r="AC731" s="372"/>
      <c r="AD731" s="54">
        <v>0.50138888888899102</v>
      </c>
      <c r="AK731" s="306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1">
        <f t="shared" si="31"/>
        <v>0</v>
      </c>
      <c r="U732" s="94">
        <f t="shared" si="34"/>
        <v>-3</v>
      </c>
      <c r="V732" s="90" t="str">
        <f t="shared" si="33"/>
        <v/>
      </c>
      <c r="W732" s="94" t="str">
        <f t="shared" si="32"/>
        <v/>
      </c>
      <c r="X732" s="91"/>
      <c r="Z732" s="5"/>
      <c r="AA732"/>
      <c r="AC732" s="372"/>
      <c r="AD732" s="54">
        <v>0.50208333333343602</v>
      </c>
      <c r="AK732" s="306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1">
        <f t="shared" si="31"/>
        <v>0</v>
      </c>
      <c r="U733" s="94">
        <f t="shared" si="34"/>
        <v>-3</v>
      </c>
      <c r="V733" s="90" t="str">
        <f t="shared" si="33"/>
        <v/>
      </c>
      <c r="W733" s="94" t="str">
        <f t="shared" si="32"/>
        <v/>
      </c>
      <c r="X733" s="91"/>
      <c r="Z733" s="5"/>
      <c r="AA733"/>
      <c r="AC733" s="372"/>
      <c r="AD733" s="54">
        <v>0.50277777777788102</v>
      </c>
      <c r="AK733" s="306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1">
        <f t="shared" si="31"/>
        <v>0</v>
      </c>
      <c r="U734" s="94">
        <f t="shared" si="34"/>
        <v>-3</v>
      </c>
      <c r="V734" s="90" t="str">
        <f t="shared" si="33"/>
        <v/>
      </c>
      <c r="W734" s="94" t="str">
        <f t="shared" si="32"/>
        <v/>
      </c>
      <c r="X734" s="91"/>
      <c r="Z734" s="5"/>
      <c r="AA734"/>
      <c r="AC734" s="372"/>
      <c r="AD734" s="54">
        <v>0.50347222222232602</v>
      </c>
      <c r="AK734" s="306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1">
        <f t="shared" si="31"/>
        <v>0</v>
      </c>
      <c r="U735" s="94">
        <f t="shared" si="34"/>
        <v>-3</v>
      </c>
      <c r="V735" s="90" t="str">
        <f t="shared" si="33"/>
        <v/>
      </c>
      <c r="W735" s="94" t="str">
        <f t="shared" si="32"/>
        <v/>
      </c>
      <c r="X735" s="91"/>
      <c r="Z735" s="5"/>
      <c r="AA735"/>
      <c r="AC735" s="372"/>
      <c r="AD735" s="54">
        <v>0.50416666666677101</v>
      </c>
      <c r="AK735" s="306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1">
        <f t="shared" si="31"/>
        <v>0</v>
      </c>
      <c r="U736" s="94">
        <f t="shared" si="34"/>
        <v>-3</v>
      </c>
      <c r="V736" s="90" t="str">
        <f t="shared" si="33"/>
        <v/>
      </c>
      <c r="W736" s="94" t="str">
        <f t="shared" si="32"/>
        <v/>
      </c>
      <c r="X736" s="91"/>
      <c r="Z736" s="5"/>
      <c r="AA736"/>
      <c r="AC736" s="372"/>
      <c r="AD736" s="54">
        <v>0.50486111111121601</v>
      </c>
      <c r="AK736" s="306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1">
        <f t="shared" si="31"/>
        <v>0</v>
      </c>
      <c r="U737" s="94">
        <f t="shared" si="34"/>
        <v>-3</v>
      </c>
      <c r="V737" s="90" t="str">
        <f t="shared" si="33"/>
        <v/>
      </c>
      <c r="W737" s="94" t="str">
        <f t="shared" si="32"/>
        <v/>
      </c>
      <c r="X737" s="91"/>
      <c r="Z737" s="5"/>
      <c r="AA737"/>
      <c r="AC737" s="372"/>
      <c r="AD737" s="54">
        <v>0.50555555555566101</v>
      </c>
      <c r="AK737" s="306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1">
        <f t="shared" si="31"/>
        <v>0</v>
      </c>
      <c r="U738" s="94">
        <f t="shared" si="34"/>
        <v>-3</v>
      </c>
      <c r="V738" s="90" t="str">
        <f t="shared" si="33"/>
        <v/>
      </c>
      <c r="W738" s="94" t="str">
        <f t="shared" si="32"/>
        <v/>
      </c>
      <c r="X738" s="91"/>
      <c r="Z738" s="5"/>
      <c r="AA738"/>
      <c r="AC738" s="372"/>
      <c r="AD738" s="54">
        <v>0.506250000000106</v>
      </c>
      <c r="AK738" s="306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1">
        <f t="shared" si="31"/>
        <v>0</v>
      </c>
      <c r="U739" s="94">
        <f t="shared" si="34"/>
        <v>-3</v>
      </c>
      <c r="V739" s="90" t="str">
        <f t="shared" si="33"/>
        <v/>
      </c>
      <c r="W739" s="94" t="str">
        <f t="shared" si="32"/>
        <v/>
      </c>
      <c r="X739" s="91"/>
      <c r="Z739" s="5"/>
      <c r="AA739"/>
      <c r="AC739" s="372"/>
      <c r="AD739" s="54">
        <v>0.506944444444551</v>
      </c>
      <c r="AK739" s="306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1">
        <f t="shared" si="31"/>
        <v>0</v>
      </c>
      <c r="U740" s="94">
        <f t="shared" si="34"/>
        <v>-3</v>
      </c>
      <c r="V740" s="90" t="str">
        <f t="shared" si="33"/>
        <v/>
      </c>
      <c r="W740" s="94" t="str">
        <f t="shared" si="32"/>
        <v/>
      </c>
      <c r="X740" s="91"/>
      <c r="Z740" s="5"/>
      <c r="AA740"/>
      <c r="AC740" s="372"/>
      <c r="AD740" s="54">
        <v>0.507638888888996</v>
      </c>
      <c r="AK740" s="306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1">
        <f t="shared" si="31"/>
        <v>0</v>
      </c>
      <c r="U741" s="94">
        <f t="shared" si="34"/>
        <v>-3</v>
      </c>
      <c r="V741" s="90" t="str">
        <f t="shared" si="33"/>
        <v/>
      </c>
      <c r="W741" s="94" t="str">
        <f t="shared" si="32"/>
        <v/>
      </c>
      <c r="X741" s="91"/>
      <c r="Z741" s="5"/>
      <c r="AA741"/>
      <c r="AC741" s="372"/>
      <c r="AD741" s="54">
        <v>0.508333333333441</v>
      </c>
      <c r="AK741" s="306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1">
        <f t="shared" si="31"/>
        <v>0</v>
      </c>
      <c r="U742" s="94">
        <f t="shared" si="34"/>
        <v>-3</v>
      </c>
      <c r="V742" s="90" t="str">
        <f t="shared" si="33"/>
        <v/>
      </c>
      <c r="W742" s="94" t="str">
        <f t="shared" si="32"/>
        <v/>
      </c>
      <c r="X742" s="91"/>
      <c r="Z742" s="5"/>
      <c r="AA742"/>
      <c r="AC742" s="372"/>
      <c r="AD742" s="54">
        <v>0.50902777777788599</v>
      </c>
      <c r="AK742" s="306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1">
        <f t="shared" si="31"/>
        <v>0</v>
      </c>
      <c r="U743" s="94">
        <f t="shared" si="34"/>
        <v>-3</v>
      </c>
      <c r="V743" s="90" t="str">
        <f t="shared" si="33"/>
        <v/>
      </c>
      <c r="W743" s="94" t="str">
        <f t="shared" si="32"/>
        <v/>
      </c>
      <c r="X743" s="91"/>
      <c r="Z743" s="5"/>
      <c r="AA743"/>
      <c r="AC743" s="372"/>
      <c r="AD743" s="54">
        <v>0.50972222222233099</v>
      </c>
      <c r="AK743" s="306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1">
        <f t="shared" si="31"/>
        <v>0</v>
      </c>
      <c r="U744" s="94">
        <f t="shared" si="34"/>
        <v>-3</v>
      </c>
      <c r="V744" s="90" t="str">
        <f t="shared" si="33"/>
        <v/>
      </c>
      <c r="W744" s="94" t="str">
        <f t="shared" si="32"/>
        <v/>
      </c>
      <c r="X744" s="91"/>
      <c r="Z744" s="5"/>
      <c r="AA744"/>
      <c r="AC744" s="372"/>
      <c r="AD744" s="54">
        <v>0.51041666666677599</v>
      </c>
      <c r="AK744" s="306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1">
        <f t="shared" si="31"/>
        <v>0</v>
      </c>
      <c r="U745" s="94">
        <f t="shared" si="34"/>
        <v>-3</v>
      </c>
      <c r="V745" s="90" t="str">
        <f t="shared" si="33"/>
        <v/>
      </c>
      <c r="W745" s="94" t="str">
        <f t="shared" si="32"/>
        <v/>
      </c>
      <c r="X745" s="91"/>
      <c r="Z745" s="5"/>
      <c r="AA745"/>
      <c r="AC745" s="372"/>
      <c r="AD745" s="54">
        <v>0.51111111111122098</v>
      </c>
      <c r="AK745" s="306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1">
        <f t="shared" si="31"/>
        <v>0</v>
      </c>
      <c r="U746" s="94">
        <f t="shared" si="34"/>
        <v>-3</v>
      </c>
      <c r="V746" s="90" t="str">
        <f t="shared" si="33"/>
        <v/>
      </c>
      <c r="W746" s="94" t="str">
        <f t="shared" si="32"/>
        <v/>
      </c>
      <c r="X746" s="91"/>
      <c r="Z746" s="5"/>
      <c r="AA746"/>
      <c r="AC746" s="372"/>
      <c r="AD746" s="54">
        <v>0.51180555555566598</v>
      </c>
      <c r="AK746" s="306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1">
        <f t="shared" si="31"/>
        <v>0</v>
      </c>
      <c r="U747" s="94">
        <f t="shared" si="34"/>
        <v>-3</v>
      </c>
      <c r="V747" s="90" t="str">
        <f t="shared" si="33"/>
        <v/>
      </c>
      <c r="W747" s="94" t="str">
        <f t="shared" si="32"/>
        <v/>
      </c>
      <c r="X747" s="91"/>
      <c r="Z747" s="5"/>
      <c r="AA747"/>
      <c r="AC747" s="372"/>
      <c r="AD747" s="54">
        <v>0.51250000000011098</v>
      </c>
      <c r="AK747" s="306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1">
        <f t="shared" si="31"/>
        <v>0</v>
      </c>
      <c r="U748" s="94">
        <f t="shared" si="34"/>
        <v>-3</v>
      </c>
      <c r="V748" s="90" t="str">
        <f t="shared" si="33"/>
        <v/>
      </c>
      <c r="W748" s="94" t="str">
        <f t="shared" si="32"/>
        <v/>
      </c>
      <c r="X748" s="91"/>
      <c r="Z748" s="5"/>
      <c r="AA748"/>
      <c r="AC748" s="372"/>
      <c r="AD748" s="54">
        <v>0.51319444444455597</v>
      </c>
      <c r="AK748" s="306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1">
        <f t="shared" si="31"/>
        <v>0</v>
      </c>
      <c r="U749" s="94">
        <f t="shared" si="34"/>
        <v>-3</v>
      </c>
      <c r="V749" s="90" t="str">
        <f t="shared" si="33"/>
        <v/>
      </c>
      <c r="W749" s="94" t="str">
        <f t="shared" si="32"/>
        <v/>
      </c>
      <c r="X749" s="91"/>
      <c r="Z749" s="5"/>
      <c r="AA749"/>
      <c r="AC749" s="372"/>
      <c r="AD749" s="54">
        <v>0.51388888888900097</v>
      </c>
      <c r="AK749" s="306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1">
        <f t="shared" si="31"/>
        <v>0</v>
      </c>
      <c r="U750" s="94">
        <f t="shared" si="34"/>
        <v>-3</v>
      </c>
      <c r="V750" s="90" t="str">
        <f t="shared" si="33"/>
        <v/>
      </c>
      <c r="W750" s="94" t="str">
        <f t="shared" si="32"/>
        <v/>
      </c>
      <c r="X750" s="91"/>
      <c r="Z750" s="5"/>
      <c r="AA750"/>
      <c r="AC750" s="372"/>
      <c r="AD750" s="54">
        <v>0.51458333333344597</v>
      </c>
      <c r="AK750" s="306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1">
        <f t="shared" si="31"/>
        <v>0</v>
      </c>
      <c r="U751" s="94">
        <f t="shared" si="34"/>
        <v>-3</v>
      </c>
      <c r="V751" s="90" t="str">
        <f t="shared" si="33"/>
        <v/>
      </c>
      <c r="W751" s="94" t="str">
        <f t="shared" si="32"/>
        <v/>
      </c>
      <c r="X751" s="91"/>
      <c r="Z751" s="5"/>
      <c r="AA751"/>
      <c r="AC751" s="372"/>
      <c r="AD751" s="54">
        <v>0.51527777777789097</v>
      </c>
      <c r="AK751" s="306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1">
        <f t="shared" si="31"/>
        <v>0</v>
      </c>
      <c r="U752" s="94">
        <f t="shared" si="34"/>
        <v>-3</v>
      </c>
      <c r="V752" s="90" t="str">
        <f t="shared" si="33"/>
        <v/>
      </c>
      <c r="W752" s="94" t="str">
        <f t="shared" si="32"/>
        <v/>
      </c>
      <c r="X752" s="91"/>
      <c r="Z752" s="5"/>
      <c r="AA752"/>
      <c r="AC752" s="372"/>
      <c r="AD752" s="54">
        <v>0.51597222222233596</v>
      </c>
      <c r="AK752" s="306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1">
        <f t="shared" si="31"/>
        <v>0</v>
      </c>
      <c r="U753" s="94">
        <f t="shared" si="34"/>
        <v>-3</v>
      </c>
      <c r="V753" s="90" t="str">
        <f t="shared" si="33"/>
        <v/>
      </c>
      <c r="W753" s="94" t="str">
        <f t="shared" si="32"/>
        <v/>
      </c>
      <c r="X753" s="91"/>
      <c r="Z753" s="5"/>
      <c r="AA753"/>
      <c r="AC753" s="372"/>
      <c r="AD753" s="54">
        <v>0.51666666666678096</v>
      </c>
      <c r="AK753" s="306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1">
        <f t="shared" ref="T754:T817" si="35">MAX($P754,$Q754)</f>
        <v>0</v>
      </c>
      <c r="U754" s="94">
        <f t="shared" si="34"/>
        <v>-3</v>
      </c>
      <c r="V754" s="90" t="str">
        <f t="shared" si="33"/>
        <v/>
      </c>
      <c r="W754" s="94" t="str">
        <f t="shared" ref="W754:W817" si="36">IF($T754&gt;$B754+2,1,"")</f>
        <v/>
      </c>
      <c r="X754" s="91"/>
      <c r="Z754" s="5"/>
      <c r="AA754"/>
      <c r="AC754" s="372"/>
      <c r="AD754" s="54">
        <v>0.51736111111122596</v>
      </c>
      <c r="AK754" s="306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1">
        <f t="shared" si="35"/>
        <v>0</v>
      </c>
      <c r="U755" s="94">
        <f t="shared" si="34"/>
        <v>-3</v>
      </c>
      <c r="V755" s="90" t="str">
        <f t="shared" si="33"/>
        <v/>
      </c>
      <c r="W755" s="94" t="str">
        <f t="shared" si="36"/>
        <v/>
      </c>
      <c r="X755" s="91"/>
      <c r="Z755" s="5"/>
      <c r="AA755"/>
      <c r="AC755" s="372"/>
      <c r="AD755" s="54">
        <v>0.51805555555567095</v>
      </c>
      <c r="AK755" s="306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1">
        <f t="shared" si="35"/>
        <v>0</v>
      </c>
      <c r="U756" s="94">
        <f t="shared" si="34"/>
        <v>-3</v>
      </c>
      <c r="V756" s="90" t="str">
        <f t="shared" si="33"/>
        <v/>
      </c>
      <c r="W756" s="94" t="str">
        <f t="shared" si="36"/>
        <v/>
      </c>
      <c r="X756" s="91"/>
      <c r="Z756" s="5"/>
      <c r="AA756"/>
      <c r="AC756" s="372"/>
      <c r="AD756" s="54">
        <v>0.51875000000011595</v>
      </c>
      <c r="AK756" s="306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1">
        <f t="shared" si="35"/>
        <v>0</v>
      </c>
      <c r="U757" s="94">
        <f t="shared" si="34"/>
        <v>-3</v>
      </c>
      <c r="V757" s="90" t="str">
        <f t="shared" si="33"/>
        <v/>
      </c>
      <c r="W757" s="94" t="str">
        <f t="shared" si="36"/>
        <v/>
      </c>
      <c r="X757" s="91"/>
      <c r="Z757" s="5"/>
      <c r="AA757"/>
      <c r="AC757" s="372"/>
      <c r="AD757" s="54">
        <v>0.51944444444456095</v>
      </c>
      <c r="AK757" s="306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1">
        <f t="shared" si="35"/>
        <v>0</v>
      </c>
      <c r="U758" s="94">
        <f t="shared" si="34"/>
        <v>-3</v>
      </c>
      <c r="V758" s="90" t="str">
        <f t="shared" si="33"/>
        <v/>
      </c>
      <c r="W758" s="94" t="str">
        <f t="shared" si="36"/>
        <v/>
      </c>
      <c r="X758" s="91"/>
      <c r="Z758" s="5"/>
      <c r="AA758"/>
      <c r="AC758" s="372"/>
      <c r="AD758" s="54">
        <v>0.52013888888900595</v>
      </c>
      <c r="AK758" s="306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1">
        <f t="shared" si="35"/>
        <v>0</v>
      </c>
      <c r="U759" s="94">
        <f t="shared" si="34"/>
        <v>-3</v>
      </c>
      <c r="V759" s="90" t="str">
        <f t="shared" si="33"/>
        <v/>
      </c>
      <c r="W759" s="94" t="str">
        <f t="shared" si="36"/>
        <v/>
      </c>
      <c r="X759" s="91"/>
      <c r="Z759" s="5"/>
      <c r="AA759"/>
      <c r="AC759" s="372"/>
      <c r="AD759" s="54">
        <v>0.52083333333345105</v>
      </c>
      <c r="AK759" s="306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1">
        <f t="shared" si="35"/>
        <v>0</v>
      </c>
      <c r="U760" s="94">
        <f t="shared" si="34"/>
        <v>-3</v>
      </c>
      <c r="V760" s="90" t="str">
        <f t="shared" si="33"/>
        <v/>
      </c>
      <c r="W760" s="94" t="str">
        <f t="shared" si="36"/>
        <v/>
      </c>
      <c r="X760" s="91"/>
      <c r="Z760" s="5"/>
      <c r="AA760"/>
      <c r="AC760" s="372"/>
      <c r="AD760" s="54">
        <v>0.52152777777789605</v>
      </c>
      <c r="AK760" s="306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1">
        <f t="shared" si="35"/>
        <v>0</v>
      </c>
      <c r="U761" s="94">
        <f t="shared" si="34"/>
        <v>-3</v>
      </c>
      <c r="V761" s="90" t="str">
        <f t="shared" si="33"/>
        <v/>
      </c>
      <c r="W761" s="94" t="str">
        <f t="shared" si="36"/>
        <v/>
      </c>
      <c r="X761" s="91"/>
      <c r="Z761" s="5"/>
      <c r="AA761"/>
      <c r="AC761" s="372"/>
      <c r="AD761" s="54">
        <v>0.52222222222234105</v>
      </c>
      <c r="AK761" s="306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1">
        <f t="shared" si="35"/>
        <v>0</v>
      </c>
      <c r="U762" s="94">
        <f t="shared" si="34"/>
        <v>-3</v>
      </c>
      <c r="V762" s="90" t="str">
        <f t="shared" si="33"/>
        <v/>
      </c>
      <c r="W762" s="94" t="str">
        <f t="shared" si="36"/>
        <v/>
      </c>
      <c r="X762" s="91"/>
      <c r="Z762" s="5"/>
      <c r="AA762"/>
      <c r="AC762" s="372"/>
      <c r="AD762" s="54">
        <v>0.52291666666678605</v>
      </c>
      <c r="AK762" s="306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1">
        <f t="shared" si="35"/>
        <v>0</v>
      </c>
      <c r="U763" s="94">
        <f t="shared" si="34"/>
        <v>-3</v>
      </c>
      <c r="V763" s="90" t="str">
        <f t="shared" si="33"/>
        <v/>
      </c>
      <c r="W763" s="94" t="str">
        <f t="shared" si="36"/>
        <v/>
      </c>
      <c r="X763" s="91"/>
      <c r="Z763" s="5"/>
      <c r="AA763"/>
      <c r="AC763" s="372"/>
      <c r="AD763" s="54">
        <v>0.52361111111123104</v>
      </c>
      <c r="AK763" s="306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1">
        <f t="shared" si="35"/>
        <v>0</v>
      </c>
      <c r="U764" s="94">
        <f t="shared" si="34"/>
        <v>-3</v>
      </c>
      <c r="V764" s="90" t="str">
        <f t="shared" si="33"/>
        <v/>
      </c>
      <c r="W764" s="94" t="str">
        <f t="shared" si="36"/>
        <v/>
      </c>
      <c r="X764" s="91"/>
      <c r="Z764" s="5"/>
      <c r="AA764"/>
      <c r="AC764" s="372"/>
      <c r="AD764" s="54">
        <v>0.52430555555567604</v>
      </c>
      <c r="AK764" s="306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1">
        <f t="shared" si="35"/>
        <v>0</v>
      </c>
      <c r="U765" s="94">
        <f t="shared" si="34"/>
        <v>-3</v>
      </c>
      <c r="V765" s="90" t="str">
        <f t="shared" si="33"/>
        <v/>
      </c>
      <c r="W765" s="94" t="str">
        <f t="shared" si="36"/>
        <v/>
      </c>
      <c r="X765" s="91"/>
      <c r="Z765" s="5"/>
      <c r="AA765"/>
      <c r="AC765" s="372"/>
      <c r="AD765" s="54">
        <v>0.52500000000012104</v>
      </c>
      <c r="AK765" s="306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1">
        <f t="shared" si="35"/>
        <v>0</v>
      </c>
      <c r="U766" s="94">
        <f t="shared" si="34"/>
        <v>-3</v>
      </c>
      <c r="V766" s="90" t="str">
        <f t="shared" si="33"/>
        <v/>
      </c>
      <c r="W766" s="94" t="str">
        <f t="shared" si="36"/>
        <v/>
      </c>
      <c r="X766" s="91"/>
      <c r="Z766" s="5"/>
      <c r="AA766"/>
      <c r="AC766" s="372"/>
      <c r="AD766" s="54">
        <v>0.52569444444456603</v>
      </c>
      <c r="AK766" s="306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1">
        <f t="shared" si="35"/>
        <v>0</v>
      </c>
      <c r="U767" s="94">
        <f t="shared" si="34"/>
        <v>-3</v>
      </c>
      <c r="V767" s="90" t="str">
        <f t="shared" si="33"/>
        <v/>
      </c>
      <c r="W767" s="94" t="str">
        <f t="shared" si="36"/>
        <v/>
      </c>
      <c r="X767" s="91"/>
      <c r="Z767" s="5"/>
      <c r="AA767"/>
      <c r="AC767" s="372"/>
      <c r="AD767" s="54">
        <v>0.52638888888901103</v>
      </c>
      <c r="AK767" s="306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1">
        <f t="shared" si="35"/>
        <v>0</v>
      </c>
      <c r="U768" s="94">
        <f t="shared" si="34"/>
        <v>-3</v>
      </c>
      <c r="V768" s="90" t="str">
        <f t="shared" si="33"/>
        <v/>
      </c>
      <c r="W768" s="94" t="str">
        <f t="shared" si="36"/>
        <v/>
      </c>
      <c r="X768" s="91"/>
      <c r="Z768" s="5"/>
      <c r="AA768"/>
      <c r="AC768" s="372"/>
      <c r="AD768" s="54">
        <v>0.52708333333345603</v>
      </c>
      <c r="AK768" s="306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1">
        <f t="shared" si="35"/>
        <v>0</v>
      </c>
      <c r="U769" s="94">
        <f t="shared" si="34"/>
        <v>-3</v>
      </c>
      <c r="V769" s="90" t="str">
        <f t="shared" si="33"/>
        <v/>
      </c>
      <c r="W769" s="94" t="str">
        <f t="shared" si="36"/>
        <v/>
      </c>
      <c r="X769" s="91"/>
      <c r="Z769" s="5"/>
      <c r="AA769"/>
      <c r="AC769" s="372"/>
      <c r="AD769" s="54">
        <v>0.52777777777790102</v>
      </c>
      <c r="AK769" s="306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1">
        <f t="shared" si="35"/>
        <v>0</v>
      </c>
      <c r="U770" s="94">
        <f t="shared" si="34"/>
        <v>-3</v>
      </c>
      <c r="V770" s="90" t="str">
        <f t="shared" si="33"/>
        <v/>
      </c>
      <c r="W770" s="94" t="str">
        <f t="shared" si="36"/>
        <v/>
      </c>
      <c r="X770" s="91"/>
      <c r="Z770" s="5"/>
      <c r="AA770"/>
      <c r="AC770" s="372"/>
      <c r="AD770" s="54">
        <v>0.52847222222234602</v>
      </c>
      <c r="AK770" s="306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1">
        <f t="shared" si="35"/>
        <v>0</v>
      </c>
      <c r="U771" s="94">
        <f t="shared" si="34"/>
        <v>-3</v>
      </c>
      <c r="V771" s="90" t="str">
        <f t="shared" si="33"/>
        <v/>
      </c>
      <c r="W771" s="94" t="str">
        <f t="shared" si="36"/>
        <v/>
      </c>
      <c r="X771" s="91"/>
      <c r="Z771" s="5"/>
      <c r="AA771"/>
      <c r="AC771" s="372"/>
      <c r="AD771" s="54">
        <v>0.52916666666679102</v>
      </c>
      <c r="AK771" s="306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1">
        <f t="shared" si="35"/>
        <v>0</v>
      </c>
      <c r="U772" s="94">
        <f t="shared" si="34"/>
        <v>-3</v>
      </c>
      <c r="V772" s="90" t="str">
        <f t="shared" si="33"/>
        <v/>
      </c>
      <c r="W772" s="94" t="str">
        <f t="shared" si="36"/>
        <v/>
      </c>
      <c r="X772" s="91"/>
      <c r="Z772" s="5"/>
      <c r="AA772"/>
      <c r="AC772" s="372"/>
      <c r="AD772" s="54">
        <v>0.52986111111123602</v>
      </c>
      <c r="AK772" s="306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1">
        <f t="shared" si="35"/>
        <v>0</v>
      </c>
      <c r="U773" s="94">
        <f t="shared" si="34"/>
        <v>-3</v>
      </c>
      <c r="V773" s="90" t="str">
        <f t="shared" si="33"/>
        <v/>
      </c>
      <c r="W773" s="94" t="str">
        <f t="shared" si="36"/>
        <v/>
      </c>
      <c r="X773" s="91"/>
      <c r="Z773" s="5"/>
      <c r="AA773"/>
      <c r="AC773" s="372"/>
      <c r="AD773" s="54">
        <v>0.53055555555568101</v>
      </c>
      <c r="AK773" s="306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1">
        <f t="shared" si="35"/>
        <v>0</v>
      </c>
      <c r="U774" s="94">
        <f t="shared" si="34"/>
        <v>-3</v>
      </c>
      <c r="V774" s="90" t="str">
        <f t="shared" si="33"/>
        <v/>
      </c>
      <c r="W774" s="94" t="str">
        <f t="shared" si="36"/>
        <v/>
      </c>
      <c r="X774" s="91"/>
      <c r="Z774" s="5"/>
      <c r="AA774"/>
      <c r="AC774" s="372"/>
      <c r="AD774" s="54">
        <v>0.53125000000012601</v>
      </c>
      <c r="AK774" s="306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1">
        <f t="shared" si="35"/>
        <v>0</v>
      </c>
      <c r="U775" s="94">
        <f t="shared" si="34"/>
        <v>-3</v>
      </c>
      <c r="V775" s="90" t="str">
        <f t="shared" si="33"/>
        <v/>
      </c>
      <c r="W775" s="94" t="str">
        <f t="shared" si="36"/>
        <v/>
      </c>
      <c r="X775" s="91"/>
      <c r="Z775" s="5"/>
      <c r="AA775"/>
      <c r="AC775" s="372"/>
      <c r="AD775" s="54">
        <v>0.53194444444457101</v>
      </c>
      <c r="AK775" s="306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1">
        <f t="shared" si="35"/>
        <v>0</v>
      </c>
      <c r="U776" s="94">
        <f t="shared" si="34"/>
        <v>-3</v>
      </c>
      <c r="V776" s="90" t="str">
        <f t="shared" si="33"/>
        <v/>
      </c>
      <c r="W776" s="94" t="str">
        <f t="shared" si="36"/>
        <v/>
      </c>
      <c r="X776" s="91"/>
      <c r="Z776" s="5"/>
      <c r="AA776"/>
      <c r="AC776" s="372"/>
      <c r="AD776" s="54">
        <v>0.532638888889016</v>
      </c>
      <c r="AK776" s="306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1">
        <f t="shared" si="35"/>
        <v>0</v>
      </c>
      <c r="U777" s="94">
        <f t="shared" si="34"/>
        <v>-3</v>
      </c>
      <c r="V777" s="90" t="str">
        <f t="shared" si="33"/>
        <v/>
      </c>
      <c r="W777" s="94" t="str">
        <f t="shared" si="36"/>
        <v/>
      </c>
      <c r="X777" s="91"/>
      <c r="Z777" s="5"/>
      <c r="AA777"/>
      <c r="AC777" s="372"/>
      <c r="AD777" s="54">
        <v>0.533333333333461</v>
      </c>
      <c r="AK777" s="306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1">
        <f t="shared" si="35"/>
        <v>0</v>
      </c>
      <c r="U778" s="94">
        <f t="shared" si="34"/>
        <v>-3</v>
      </c>
      <c r="V778" s="90" t="str">
        <f t="shared" si="33"/>
        <v/>
      </c>
      <c r="W778" s="94" t="str">
        <f t="shared" si="36"/>
        <v/>
      </c>
      <c r="X778" s="91"/>
      <c r="Z778" s="5"/>
      <c r="AA778"/>
      <c r="AC778" s="372"/>
      <c r="AD778" s="54">
        <v>0.534027777777906</v>
      </c>
      <c r="AK778" s="306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1">
        <f t="shared" si="35"/>
        <v>0</v>
      </c>
      <c r="U779" s="94">
        <f t="shared" si="34"/>
        <v>-3</v>
      </c>
      <c r="V779" s="90" t="str">
        <f t="shared" ref="V779:V842" si="37">IF($K779&gt;0,1,"")</f>
        <v/>
      </c>
      <c r="W779" s="94" t="str">
        <f t="shared" si="36"/>
        <v/>
      </c>
      <c r="X779" s="91"/>
      <c r="Z779" s="5"/>
      <c r="AA779"/>
      <c r="AC779" s="372"/>
      <c r="AD779" s="54">
        <v>0.534722222222351</v>
      </c>
      <c r="AK779" s="306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1">
        <f t="shared" si="35"/>
        <v>0</v>
      </c>
      <c r="U780" s="94">
        <f t="shared" si="34"/>
        <v>-3</v>
      </c>
      <c r="V780" s="90" t="str">
        <f t="shared" si="37"/>
        <v/>
      </c>
      <c r="W780" s="94" t="str">
        <f t="shared" si="36"/>
        <v/>
      </c>
      <c r="X780" s="91"/>
      <c r="Z780" s="5"/>
      <c r="AA780"/>
      <c r="AC780" s="372"/>
      <c r="AD780" s="54">
        <v>0.53541666666679599</v>
      </c>
      <c r="AK780" s="306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1">
        <f t="shared" si="35"/>
        <v>0</v>
      </c>
      <c r="U781" s="94">
        <f t="shared" si="34"/>
        <v>-3</v>
      </c>
      <c r="V781" s="90" t="str">
        <f t="shared" si="37"/>
        <v/>
      </c>
      <c r="W781" s="94" t="str">
        <f t="shared" si="36"/>
        <v/>
      </c>
      <c r="X781" s="91"/>
      <c r="Z781" s="5"/>
      <c r="AA781"/>
      <c r="AC781" s="372"/>
      <c r="AD781" s="54">
        <v>0.53611111111124099</v>
      </c>
      <c r="AK781" s="306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1">
        <f t="shared" si="35"/>
        <v>0</v>
      </c>
      <c r="U782" s="94">
        <f t="shared" si="34"/>
        <v>-3</v>
      </c>
      <c r="V782" s="90" t="str">
        <f t="shared" si="37"/>
        <v/>
      </c>
      <c r="W782" s="94" t="str">
        <f t="shared" si="36"/>
        <v/>
      </c>
      <c r="X782" s="91"/>
      <c r="Z782" s="5"/>
      <c r="AA782"/>
      <c r="AC782" s="372"/>
      <c r="AD782" s="54">
        <v>0.53680555555568599</v>
      </c>
      <c r="AK782" s="306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1">
        <f t="shared" si="35"/>
        <v>0</v>
      </c>
      <c r="U783" s="94">
        <f t="shared" si="34"/>
        <v>-3</v>
      </c>
      <c r="V783" s="90" t="str">
        <f t="shared" si="37"/>
        <v/>
      </c>
      <c r="W783" s="94" t="str">
        <f t="shared" si="36"/>
        <v/>
      </c>
      <c r="X783" s="91"/>
      <c r="Z783" s="5"/>
      <c r="AA783"/>
      <c r="AC783" s="372"/>
      <c r="AD783" s="54">
        <v>0.53750000000013098</v>
      </c>
      <c r="AK783" s="306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1">
        <f t="shared" si="35"/>
        <v>0</v>
      </c>
      <c r="U784" s="94">
        <f t="shared" ref="U784:U847" si="38">(T784-B784)-3</f>
        <v>-3</v>
      </c>
      <c r="V784" s="90" t="str">
        <f t="shared" si="37"/>
        <v/>
      </c>
      <c r="W784" s="94" t="str">
        <f t="shared" si="36"/>
        <v/>
      </c>
      <c r="X784" s="91"/>
      <c r="Z784" s="5"/>
      <c r="AA784"/>
      <c r="AC784" s="372"/>
      <c r="AD784" s="54">
        <v>0.53819444444457598</v>
      </c>
      <c r="AK784" s="306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1">
        <f t="shared" si="35"/>
        <v>0</v>
      </c>
      <c r="U785" s="94">
        <f t="shared" si="38"/>
        <v>-3</v>
      </c>
      <c r="V785" s="90" t="str">
        <f t="shared" si="37"/>
        <v/>
      </c>
      <c r="W785" s="94" t="str">
        <f t="shared" si="36"/>
        <v/>
      </c>
      <c r="X785" s="91"/>
      <c r="Z785" s="5"/>
      <c r="AA785"/>
      <c r="AC785" s="372"/>
      <c r="AD785" s="54">
        <v>0.53888888888902098</v>
      </c>
      <c r="AK785" s="306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1">
        <f t="shared" si="35"/>
        <v>0</v>
      </c>
      <c r="U786" s="94">
        <f t="shared" si="38"/>
        <v>-3</v>
      </c>
      <c r="V786" s="90" t="str">
        <f t="shared" si="37"/>
        <v/>
      </c>
      <c r="W786" s="94" t="str">
        <f t="shared" si="36"/>
        <v/>
      </c>
      <c r="X786" s="91"/>
      <c r="Z786" s="5"/>
      <c r="AA786"/>
      <c r="AC786" s="372"/>
      <c r="AD786" s="54">
        <v>0.53958333333346598</v>
      </c>
      <c r="AK786" s="306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1">
        <f t="shared" si="35"/>
        <v>0</v>
      </c>
      <c r="U787" s="94">
        <f t="shared" si="38"/>
        <v>-3</v>
      </c>
      <c r="V787" s="90"/>
      <c r="W787" s="94" t="str">
        <f t="shared" si="36"/>
        <v/>
      </c>
      <c r="X787" s="91"/>
      <c r="Z787" s="5"/>
      <c r="AA787"/>
      <c r="AC787" s="372"/>
      <c r="AD787" s="54">
        <v>0.54027777777791097</v>
      </c>
      <c r="AK787" s="306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1">
        <f t="shared" si="35"/>
        <v>0</v>
      </c>
      <c r="U788" s="94">
        <f t="shared" si="38"/>
        <v>-3</v>
      </c>
      <c r="V788" s="90" t="str">
        <f t="shared" si="37"/>
        <v/>
      </c>
      <c r="W788" s="94" t="str">
        <f t="shared" si="36"/>
        <v/>
      </c>
      <c r="X788" s="91"/>
      <c r="Z788" s="5"/>
      <c r="AA788"/>
      <c r="AC788" s="372"/>
      <c r="AD788" s="54">
        <v>0.54097222222235597</v>
      </c>
      <c r="AK788" s="306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1">
        <f t="shared" si="35"/>
        <v>0</v>
      </c>
      <c r="U789" s="94">
        <f t="shared" si="38"/>
        <v>-3</v>
      </c>
      <c r="V789" s="90" t="str">
        <f t="shared" si="37"/>
        <v/>
      </c>
      <c r="W789" s="94" t="str">
        <f t="shared" si="36"/>
        <v/>
      </c>
      <c r="X789" s="91"/>
      <c r="Z789" s="5"/>
      <c r="AA789"/>
      <c r="AC789" s="372"/>
      <c r="AD789" s="54">
        <v>0.54166666666680097</v>
      </c>
      <c r="AK789" s="306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1">
        <f t="shared" si="35"/>
        <v>0</v>
      </c>
      <c r="U790" s="94">
        <f t="shared" si="38"/>
        <v>-3</v>
      </c>
      <c r="V790" s="90" t="str">
        <f t="shared" si="37"/>
        <v/>
      </c>
      <c r="W790" s="94" t="str">
        <f t="shared" si="36"/>
        <v/>
      </c>
      <c r="X790" s="91"/>
      <c r="Z790" s="5"/>
      <c r="AA790"/>
      <c r="AC790" s="372"/>
      <c r="AD790" s="54">
        <v>0.54236111111124596</v>
      </c>
      <c r="AK790" s="306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1">
        <f t="shared" si="35"/>
        <v>0</v>
      </c>
      <c r="U791" s="94">
        <f t="shared" si="38"/>
        <v>-3</v>
      </c>
      <c r="V791" s="90" t="str">
        <f t="shared" si="37"/>
        <v/>
      </c>
      <c r="W791" s="94" t="str">
        <f t="shared" si="36"/>
        <v/>
      </c>
      <c r="X791" s="91"/>
      <c r="Z791" s="5"/>
      <c r="AA791"/>
      <c r="AC791" s="372"/>
      <c r="AD791" s="54">
        <v>0.54305555555569096</v>
      </c>
      <c r="AK791" s="306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1">
        <f t="shared" si="35"/>
        <v>0</v>
      </c>
      <c r="U792" s="94">
        <f t="shared" si="38"/>
        <v>-3</v>
      </c>
      <c r="V792" s="90" t="str">
        <f t="shared" si="37"/>
        <v/>
      </c>
      <c r="W792" s="94" t="str">
        <f t="shared" si="36"/>
        <v/>
      </c>
      <c r="X792" s="91"/>
      <c r="Z792" s="5"/>
      <c r="AA792"/>
      <c r="AC792" s="372"/>
      <c r="AD792" s="54">
        <v>0.54375000000013596</v>
      </c>
      <c r="AK792" s="306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1">
        <f t="shared" si="35"/>
        <v>0</v>
      </c>
      <c r="U793" s="94">
        <f t="shared" si="38"/>
        <v>-3</v>
      </c>
      <c r="V793" s="90" t="str">
        <f t="shared" si="37"/>
        <v/>
      </c>
      <c r="W793" s="94" t="str">
        <f t="shared" si="36"/>
        <v/>
      </c>
      <c r="X793" s="91"/>
      <c r="Z793" s="5"/>
      <c r="AA793"/>
      <c r="AC793" s="372"/>
      <c r="AD793" s="54">
        <v>0.54444444444458096</v>
      </c>
      <c r="AK793" s="306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1">
        <f t="shared" si="35"/>
        <v>0</v>
      </c>
      <c r="U794" s="94">
        <f t="shared" si="38"/>
        <v>-3</v>
      </c>
      <c r="V794" s="90" t="str">
        <f t="shared" si="37"/>
        <v/>
      </c>
      <c r="W794" s="94" t="str">
        <f t="shared" si="36"/>
        <v/>
      </c>
      <c r="X794" s="91"/>
      <c r="Z794" s="5"/>
      <c r="AA794"/>
      <c r="AC794" s="372"/>
      <c r="AD794" s="54">
        <v>0.54513888888902595</v>
      </c>
      <c r="AK794" s="306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1">
        <f t="shared" si="35"/>
        <v>0</v>
      </c>
      <c r="U795" s="94">
        <f t="shared" si="38"/>
        <v>-3</v>
      </c>
      <c r="V795" s="90" t="str">
        <f t="shared" si="37"/>
        <v/>
      </c>
      <c r="W795" s="94" t="str">
        <f t="shared" si="36"/>
        <v/>
      </c>
      <c r="X795" s="91"/>
      <c r="Z795" s="5"/>
      <c r="AA795"/>
      <c r="AC795" s="372"/>
      <c r="AD795" s="54">
        <v>0.54583333333347095</v>
      </c>
      <c r="AK795" s="306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1">
        <f t="shared" si="35"/>
        <v>0</v>
      </c>
      <c r="U796" s="94">
        <f t="shared" si="38"/>
        <v>-3</v>
      </c>
      <c r="V796" s="90" t="str">
        <f t="shared" si="37"/>
        <v/>
      </c>
      <c r="W796" s="94" t="str">
        <f t="shared" si="36"/>
        <v/>
      </c>
      <c r="X796" s="91"/>
      <c r="Z796" s="5"/>
      <c r="AA796"/>
      <c r="AC796" s="372"/>
      <c r="AD796" s="54">
        <v>0.54652777777791595</v>
      </c>
      <c r="AK796" s="306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1">
        <f t="shared" si="35"/>
        <v>0</v>
      </c>
      <c r="U797" s="94">
        <f t="shared" si="38"/>
        <v>-3</v>
      </c>
      <c r="V797" s="90" t="str">
        <f t="shared" si="37"/>
        <v/>
      </c>
      <c r="W797" s="94" t="str">
        <f t="shared" si="36"/>
        <v/>
      </c>
      <c r="X797" s="91"/>
      <c r="Z797" s="5"/>
      <c r="AA797"/>
      <c r="AC797" s="372"/>
      <c r="AD797" s="54">
        <v>0.54722222222236105</v>
      </c>
      <c r="AK797" s="306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1">
        <f t="shared" si="35"/>
        <v>0</v>
      </c>
      <c r="U798" s="94">
        <f t="shared" si="38"/>
        <v>-3</v>
      </c>
      <c r="V798" s="90" t="str">
        <f t="shared" si="37"/>
        <v/>
      </c>
      <c r="W798" s="94" t="str">
        <f t="shared" si="36"/>
        <v/>
      </c>
      <c r="X798" s="91"/>
      <c r="Z798" s="5"/>
      <c r="AA798"/>
      <c r="AC798" s="372"/>
      <c r="AD798" s="54">
        <v>0.54791666666680605</v>
      </c>
      <c r="AK798" s="306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1">
        <f t="shared" si="35"/>
        <v>0</v>
      </c>
      <c r="U799" s="94">
        <f t="shared" si="38"/>
        <v>-3</v>
      </c>
      <c r="V799" s="90" t="str">
        <f t="shared" si="37"/>
        <v/>
      </c>
      <c r="W799" s="94" t="str">
        <f t="shared" si="36"/>
        <v/>
      </c>
      <c r="X799" s="91"/>
      <c r="Z799" s="5"/>
      <c r="AA799"/>
      <c r="AC799" s="372"/>
      <c r="AD799" s="54">
        <v>0.54861111111125105</v>
      </c>
      <c r="AK799" s="306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1">
        <f t="shared" si="35"/>
        <v>0</v>
      </c>
      <c r="U800" s="94">
        <f t="shared" si="38"/>
        <v>-3</v>
      </c>
      <c r="V800" s="90" t="str">
        <f t="shared" si="37"/>
        <v/>
      </c>
      <c r="W800" s="94" t="str">
        <f t="shared" si="36"/>
        <v/>
      </c>
      <c r="X800" s="91"/>
      <c r="Z800" s="5"/>
      <c r="AA800"/>
      <c r="AC800" s="372"/>
      <c r="AD800" s="54">
        <v>0.54930555555569605</v>
      </c>
      <c r="AK800" s="306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1">
        <f t="shared" si="35"/>
        <v>0</v>
      </c>
      <c r="U801" s="94">
        <f t="shared" si="38"/>
        <v>-3</v>
      </c>
      <c r="V801" s="90" t="str">
        <f t="shared" si="37"/>
        <v/>
      </c>
      <c r="W801" s="94" t="str">
        <f t="shared" si="36"/>
        <v/>
      </c>
      <c r="X801" s="91"/>
      <c r="Z801" s="5"/>
      <c r="AA801"/>
      <c r="AC801" s="372"/>
      <c r="AD801" s="54">
        <v>0.55000000000014104</v>
      </c>
      <c r="AK801" s="306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1">
        <f t="shared" si="35"/>
        <v>0</v>
      </c>
      <c r="U802" s="94">
        <f t="shared" si="38"/>
        <v>-3</v>
      </c>
      <c r="V802" s="90" t="str">
        <f t="shared" si="37"/>
        <v/>
      </c>
      <c r="W802" s="94" t="str">
        <f t="shared" si="36"/>
        <v/>
      </c>
      <c r="X802" s="91"/>
      <c r="Z802" s="5"/>
      <c r="AA802"/>
      <c r="AC802" s="372"/>
      <c r="AD802" s="54">
        <v>0.55069444444458604</v>
      </c>
      <c r="AK802" s="306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1">
        <f t="shared" si="35"/>
        <v>0</v>
      </c>
      <c r="U803" s="94">
        <f t="shared" si="38"/>
        <v>-3</v>
      </c>
      <c r="V803" s="90" t="str">
        <f t="shared" si="37"/>
        <v/>
      </c>
      <c r="W803" s="94" t="str">
        <f t="shared" si="36"/>
        <v/>
      </c>
      <c r="X803" s="91"/>
      <c r="Z803" s="5"/>
      <c r="AA803"/>
      <c r="AC803" s="372"/>
      <c r="AD803" s="54">
        <v>0.55138888888903104</v>
      </c>
      <c r="AK803" s="306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1">
        <f t="shared" si="35"/>
        <v>0</v>
      </c>
      <c r="U804" s="94">
        <f t="shared" si="38"/>
        <v>-3</v>
      </c>
      <c r="V804" s="90" t="str">
        <f t="shared" si="37"/>
        <v/>
      </c>
      <c r="W804" s="94" t="str">
        <f t="shared" si="36"/>
        <v/>
      </c>
      <c r="X804" s="91"/>
      <c r="Z804" s="5"/>
      <c r="AA804"/>
      <c r="AC804" s="372"/>
      <c r="AD804" s="54">
        <v>0.55208333333347603</v>
      </c>
      <c r="AK804" s="306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1">
        <f t="shared" si="35"/>
        <v>0</v>
      </c>
      <c r="U805" s="94">
        <f t="shared" si="38"/>
        <v>-3</v>
      </c>
      <c r="V805" s="90" t="str">
        <f t="shared" si="37"/>
        <v/>
      </c>
      <c r="W805" s="94" t="str">
        <f t="shared" si="36"/>
        <v/>
      </c>
      <c r="X805" s="91"/>
      <c r="Z805" s="5"/>
      <c r="AA805"/>
      <c r="AC805" s="372"/>
      <c r="AD805" s="54">
        <v>0.55277777777792103</v>
      </c>
      <c r="AK805" s="306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1">
        <f t="shared" si="35"/>
        <v>0</v>
      </c>
      <c r="U806" s="94">
        <f t="shared" si="38"/>
        <v>-3</v>
      </c>
      <c r="V806" s="90" t="str">
        <f t="shared" si="37"/>
        <v/>
      </c>
      <c r="W806" s="94" t="str">
        <f t="shared" si="36"/>
        <v/>
      </c>
      <c r="X806" s="91"/>
      <c r="Z806" s="5"/>
      <c r="AA806"/>
      <c r="AC806" s="372"/>
      <c r="AD806" s="54">
        <v>0.55347222222236603</v>
      </c>
      <c r="AK806" s="306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1">
        <f t="shared" si="35"/>
        <v>0</v>
      </c>
      <c r="U807" s="94">
        <f t="shared" si="38"/>
        <v>-3</v>
      </c>
      <c r="V807" s="90" t="str">
        <f t="shared" si="37"/>
        <v/>
      </c>
      <c r="W807" s="94" t="str">
        <f t="shared" si="36"/>
        <v/>
      </c>
      <c r="X807" s="91"/>
      <c r="Z807" s="5"/>
      <c r="AA807"/>
      <c r="AC807" s="372"/>
      <c r="AD807" s="54">
        <v>0.55416666666681103</v>
      </c>
      <c r="AK807" s="306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1">
        <f t="shared" si="35"/>
        <v>0</v>
      </c>
      <c r="U808" s="94">
        <f t="shared" si="38"/>
        <v>-3</v>
      </c>
      <c r="V808" s="90" t="str">
        <f t="shared" si="37"/>
        <v/>
      </c>
      <c r="W808" s="94" t="str">
        <f t="shared" si="36"/>
        <v/>
      </c>
      <c r="X808" s="91"/>
      <c r="Z808" s="5"/>
      <c r="AA808"/>
      <c r="AC808" s="372"/>
      <c r="AD808" s="54">
        <v>0.55486111111125602</v>
      </c>
      <c r="AK808" s="306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1">
        <f t="shared" si="35"/>
        <v>0</v>
      </c>
      <c r="U809" s="94">
        <f t="shared" si="38"/>
        <v>-3</v>
      </c>
      <c r="V809" s="90" t="str">
        <f t="shared" si="37"/>
        <v/>
      </c>
      <c r="W809" s="94" t="str">
        <f t="shared" si="36"/>
        <v/>
      </c>
      <c r="X809" s="91"/>
      <c r="Z809" s="5"/>
      <c r="AA809"/>
      <c r="AC809" s="372"/>
      <c r="AD809" s="54">
        <v>0.55555555555570102</v>
      </c>
      <c r="AK809" s="306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1">
        <f t="shared" si="35"/>
        <v>0</v>
      </c>
      <c r="U810" s="94">
        <f t="shared" si="38"/>
        <v>-3</v>
      </c>
      <c r="V810" s="90" t="str">
        <f t="shared" si="37"/>
        <v/>
      </c>
      <c r="W810" s="94" t="str">
        <f t="shared" si="36"/>
        <v/>
      </c>
      <c r="X810" s="91"/>
      <c r="Z810" s="5"/>
      <c r="AA810"/>
      <c r="AC810" s="372"/>
      <c r="AD810" s="54">
        <v>0.55625000000014602</v>
      </c>
      <c r="AK810" s="306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1">
        <f t="shared" si="35"/>
        <v>0</v>
      </c>
      <c r="U811" s="94">
        <f t="shared" si="38"/>
        <v>-3</v>
      </c>
      <c r="V811" s="90" t="str">
        <f t="shared" si="37"/>
        <v/>
      </c>
      <c r="W811" s="94" t="str">
        <f t="shared" si="36"/>
        <v/>
      </c>
      <c r="X811" s="91"/>
      <c r="Z811" s="5"/>
      <c r="AA811"/>
      <c r="AC811" s="372"/>
      <c r="AD811" s="54">
        <v>0.55694444444459101</v>
      </c>
      <c r="AK811" s="306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1">
        <f t="shared" si="35"/>
        <v>0</v>
      </c>
      <c r="U812" s="94">
        <f t="shared" si="38"/>
        <v>-3</v>
      </c>
      <c r="V812" s="90" t="str">
        <f t="shared" si="37"/>
        <v/>
      </c>
      <c r="W812" s="94" t="str">
        <f t="shared" si="36"/>
        <v/>
      </c>
      <c r="X812" s="91"/>
      <c r="Z812" s="5"/>
      <c r="AA812"/>
      <c r="AC812" s="372"/>
      <c r="AD812" s="54">
        <v>0.55763888888903601</v>
      </c>
      <c r="AK812" s="306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1">
        <f t="shared" si="35"/>
        <v>0</v>
      </c>
      <c r="U813" s="94">
        <f t="shared" si="38"/>
        <v>-3</v>
      </c>
      <c r="V813" s="90" t="str">
        <f t="shared" si="37"/>
        <v/>
      </c>
      <c r="W813" s="94" t="str">
        <f t="shared" si="36"/>
        <v/>
      </c>
      <c r="X813" s="91"/>
      <c r="Z813" s="5"/>
      <c r="AA813"/>
      <c r="AC813" s="372"/>
      <c r="AD813" s="54">
        <v>0.55833333333348101</v>
      </c>
      <c r="AK813" s="306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1">
        <f t="shared" si="35"/>
        <v>0</v>
      </c>
      <c r="U814" s="94">
        <f t="shared" si="38"/>
        <v>-3</v>
      </c>
      <c r="V814" s="90" t="str">
        <f t="shared" si="37"/>
        <v/>
      </c>
      <c r="W814" s="94" t="str">
        <f t="shared" si="36"/>
        <v/>
      </c>
      <c r="X814" s="91"/>
      <c r="Z814" s="5"/>
      <c r="AA814"/>
      <c r="AC814" s="372"/>
      <c r="AD814" s="54">
        <v>0.559027777777926</v>
      </c>
      <c r="AK814" s="306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1">
        <f t="shared" si="35"/>
        <v>0</v>
      </c>
      <c r="U815" s="94">
        <f t="shared" si="38"/>
        <v>-3</v>
      </c>
      <c r="V815" s="90" t="str">
        <f t="shared" si="37"/>
        <v/>
      </c>
      <c r="W815" s="94" t="str">
        <f t="shared" si="36"/>
        <v/>
      </c>
      <c r="X815" s="91"/>
      <c r="Z815" s="5"/>
      <c r="AA815"/>
      <c r="AC815" s="372"/>
      <c r="AD815" s="54">
        <v>0.559722222222371</v>
      </c>
      <c r="AK815" s="306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1">
        <f t="shared" si="35"/>
        <v>0</v>
      </c>
      <c r="U816" s="94">
        <f t="shared" si="38"/>
        <v>-3</v>
      </c>
      <c r="V816" s="90" t="str">
        <f t="shared" si="37"/>
        <v/>
      </c>
      <c r="W816" s="94" t="str">
        <f t="shared" si="36"/>
        <v/>
      </c>
      <c r="X816" s="91"/>
      <c r="Z816" s="5"/>
      <c r="AA816"/>
      <c r="AC816" s="372"/>
      <c r="AD816" s="54">
        <v>0.560416666666816</v>
      </c>
      <c r="AK816" s="306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1">
        <f t="shared" si="35"/>
        <v>0</v>
      </c>
      <c r="U817" s="94">
        <f t="shared" si="38"/>
        <v>-3</v>
      </c>
      <c r="V817" s="90" t="str">
        <f t="shared" si="37"/>
        <v/>
      </c>
      <c r="W817" s="94" t="str">
        <f t="shared" si="36"/>
        <v/>
      </c>
      <c r="X817" s="91"/>
      <c r="Z817" s="5"/>
      <c r="AA817"/>
      <c r="AC817" s="372"/>
      <c r="AD817" s="54">
        <v>0.561111111111261</v>
      </c>
      <c r="AK817" s="306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1">
        <f t="shared" ref="T818:T881" si="39">MAX($P818,$Q818)</f>
        <v>0</v>
      </c>
      <c r="U818" s="94">
        <f t="shared" si="38"/>
        <v>-3</v>
      </c>
      <c r="V818" s="90" t="str">
        <f t="shared" si="37"/>
        <v/>
      </c>
      <c r="W818" s="94" t="str">
        <f t="shared" ref="W818:W881" si="40">IF($T818&gt;$B818+2,1,"")</f>
        <v/>
      </c>
      <c r="X818" s="91"/>
      <c r="Z818" s="5"/>
      <c r="AA818"/>
      <c r="AC818" s="372"/>
      <c r="AD818" s="54">
        <v>0.56180555555570599</v>
      </c>
      <c r="AK818" s="306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1">
        <f t="shared" si="39"/>
        <v>0</v>
      </c>
      <c r="U819" s="94">
        <f t="shared" si="38"/>
        <v>-3</v>
      </c>
      <c r="V819" s="90" t="str">
        <f t="shared" si="37"/>
        <v/>
      </c>
      <c r="W819" s="94" t="str">
        <f t="shared" si="40"/>
        <v/>
      </c>
      <c r="X819" s="91"/>
      <c r="Z819" s="5"/>
      <c r="AA819"/>
      <c r="AC819" s="372"/>
      <c r="AD819" s="54">
        <v>0.56250000000015099</v>
      </c>
      <c r="AK819" s="306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1">
        <f t="shared" si="39"/>
        <v>0</v>
      </c>
      <c r="U820" s="94">
        <f t="shared" si="38"/>
        <v>-3</v>
      </c>
      <c r="V820" s="90" t="str">
        <f t="shared" si="37"/>
        <v/>
      </c>
      <c r="W820" s="94" t="str">
        <f t="shared" si="40"/>
        <v/>
      </c>
      <c r="X820" s="91"/>
      <c r="Z820" s="5"/>
      <c r="AA820"/>
      <c r="AC820" s="372"/>
      <c r="AD820" s="54">
        <v>0.56319444444459599</v>
      </c>
      <c r="AK820" s="306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1">
        <f t="shared" si="39"/>
        <v>0</v>
      </c>
      <c r="U821" s="94">
        <f t="shared" si="38"/>
        <v>-3</v>
      </c>
      <c r="V821" s="90" t="str">
        <f t="shared" si="37"/>
        <v/>
      </c>
      <c r="W821" s="94" t="str">
        <f t="shared" si="40"/>
        <v/>
      </c>
      <c r="X821" s="91"/>
      <c r="Z821" s="5"/>
      <c r="AA821"/>
      <c r="AC821" s="372"/>
      <c r="AD821" s="54">
        <v>0.56388888888904098</v>
      </c>
      <c r="AK821" s="306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1">
        <f t="shared" si="39"/>
        <v>0</v>
      </c>
      <c r="U822" s="94">
        <f t="shared" si="38"/>
        <v>-3</v>
      </c>
      <c r="V822" s="90" t="str">
        <f t="shared" si="37"/>
        <v/>
      </c>
      <c r="W822" s="94" t="str">
        <f t="shared" si="40"/>
        <v/>
      </c>
      <c r="X822" s="91"/>
      <c r="Z822" s="5"/>
      <c r="AA822"/>
      <c r="AC822" s="372"/>
      <c r="AD822" s="54">
        <v>0.56458333333348598</v>
      </c>
      <c r="AK822" s="306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1">
        <f t="shared" si="39"/>
        <v>0</v>
      </c>
      <c r="U823" s="94">
        <f t="shared" si="38"/>
        <v>-3</v>
      </c>
      <c r="V823" s="90" t="str">
        <f t="shared" si="37"/>
        <v/>
      </c>
      <c r="W823" s="94" t="str">
        <f t="shared" si="40"/>
        <v/>
      </c>
      <c r="X823" s="91"/>
      <c r="Z823" s="5"/>
      <c r="AA823"/>
      <c r="AC823" s="372"/>
      <c r="AD823" s="54">
        <v>0.56527777777793098</v>
      </c>
      <c r="AK823" s="306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1">
        <f t="shared" si="39"/>
        <v>0</v>
      </c>
      <c r="U824" s="94">
        <f t="shared" si="38"/>
        <v>-3</v>
      </c>
      <c r="V824" s="90" t="str">
        <f t="shared" si="37"/>
        <v/>
      </c>
      <c r="W824" s="94" t="str">
        <f t="shared" si="40"/>
        <v/>
      </c>
      <c r="X824" s="91"/>
      <c r="Z824" s="5"/>
      <c r="AA824"/>
      <c r="AC824" s="372"/>
      <c r="AD824" s="54">
        <v>0.56597222222237598</v>
      </c>
      <c r="AK824" s="306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1">
        <f t="shared" si="39"/>
        <v>0</v>
      </c>
      <c r="U825" s="94">
        <f t="shared" si="38"/>
        <v>-3</v>
      </c>
      <c r="V825" s="90" t="str">
        <f t="shared" si="37"/>
        <v/>
      </c>
      <c r="W825" s="94" t="str">
        <f t="shared" si="40"/>
        <v/>
      </c>
      <c r="X825" s="91"/>
      <c r="Z825" s="5"/>
      <c r="AA825"/>
      <c r="AC825" s="372"/>
      <c r="AD825" s="54">
        <v>0.56666666666682097</v>
      </c>
      <c r="AK825" s="306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1">
        <f t="shared" si="39"/>
        <v>0</v>
      </c>
      <c r="U826" s="94">
        <f t="shared" si="38"/>
        <v>-3</v>
      </c>
      <c r="V826" s="90" t="str">
        <f t="shared" si="37"/>
        <v/>
      </c>
      <c r="W826" s="94" t="str">
        <f t="shared" si="40"/>
        <v/>
      </c>
      <c r="X826" s="91"/>
      <c r="Z826" s="5"/>
      <c r="AA826"/>
      <c r="AC826" s="372"/>
      <c r="AD826" s="54">
        <v>0.56736111111126597</v>
      </c>
      <c r="AK826" s="306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1">
        <f t="shared" si="39"/>
        <v>0</v>
      </c>
      <c r="U827" s="94">
        <f t="shared" si="38"/>
        <v>-3</v>
      </c>
      <c r="V827" s="90" t="str">
        <f t="shared" si="37"/>
        <v/>
      </c>
      <c r="W827" s="94" t="str">
        <f t="shared" si="40"/>
        <v/>
      </c>
      <c r="X827" s="91"/>
      <c r="Z827" s="5"/>
      <c r="AA827"/>
      <c r="AC827" s="372"/>
      <c r="AD827" s="54">
        <v>0.56805555555571097</v>
      </c>
      <c r="AK827" s="306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1">
        <f t="shared" si="39"/>
        <v>0</v>
      </c>
      <c r="U828" s="94">
        <f t="shared" si="38"/>
        <v>-3</v>
      </c>
      <c r="V828" s="90" t="str">
        <f t="shared" si="37"/>
        <v/>
      </c>
      <c r="W828" s="94" t="str">
        <f t="shared" si="40"/>
        <v/>
      </c>
      <c r="X828" s="91"/>
      <c r="Z828" s="5"/>
      <c r="AA828"/>
      <c r="AC828" s="372"/>
      <c r="AD828" s="54">
        <v>0.56875000000015596</v>
      </c>
      <c r="AK828" s="306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1">
        <f t="shared" si="39"/>
        <v>0</v>
      </c>
      <c r="U829" s="94">
        <f t="shared" si="38"/>
        <v>-3</v>
      </c>
      <c r="V829" s="90" t="str">
        <f t="shared" si="37"/>
        <v/>
      </c>
      <c r="W829" s="94" t="str">
        <f t="shared" si="40"/>
        <v/>
      </c>
      <c r="X829" s="91"/>
      <c r="Z829" s="5"/>
      <c r="AA829"/>
      <c r="AC829" s="372"/>
      <c r="AD829" s="54">
        <v>0.56944444444460096</v>
      </c>
      <c r="AK829" s="306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1">
        <f t="shared" si="39"/>
        <v>0</v>
      </c>
      <c r="U830" s="94">
        <f t="shared" si="38"/>
        <v>-3</v>
      </c>
      <c r="V830" s="90" t="str">
        <f t="shared" si="37"/>
        <v/>
      </c>
      <c r="W830" s="94" t="str">
        <f t="shared" si="40"/>
        <v/>
      </c>
      <c r="X830" s="91"/>
      <c r="Z830" s="5"/>
      <c r="AA830"/>
      <c r="AC830" s="372"/>
      <c r="AD830" s="54">
        <v>0.57013888888904596</v>
      </c>
      <c r="AK830" s="306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1">
        <f t="shared" si="39"/>
        <v>0</v>
      </c>
      <c r="U831" s="94">
        <f t="shared" si="38"/>
        <v>-3</v>
      </c>
      <c r="V831" s="90" t="str">
        <f t="shared" si="37"/>
        <v/>
      </c>
      <c r="W831" s="94" t="str">
        <f t="shared" si="40"/>
        <v/>
      </c>
      <c r="X831" s="91"/>
      <c r="Z831" s="5"/>
      <c r="AA831"/>
      <c r="AC831" s="372"/>
      <c r="AD831" s="54">
        <v>0.57083333333349096</v>
      </c>
      <c r="AK831" s="306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1">
        <f t="shared" si="39"/>
        <v>0</v>
      </c>
      <c r="U832" s="94">
        <f t="shared" si="38"/>
        <v>-3</v>
      </c>
      <c r="V832" s="90" t="str">
        <f t="shared" si="37"/>
        <v/>
      </c>
      <c r="W832" s="94" t="str">
        <f t="shared" si="40"/>
        <v/>
      </c>
      <c r="X832" s="91"/>
      <c r="Z832" s="5"/>
      <c r="AA832"/>
      <c r="AC832" s="372"/>
      <c r="AD832" s="54">
        <v>0.57152777777793595</v>
      </c>
      <c r="AK832" s="306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1">
        <f t="shared" si="39"/>
        <v>0</v>
      </c>
      <c r="U833" s="94">
        <f t="shared" si="38"/>
        <v>-3</v>
      </c>
      <c r="V833" s="90" t="str">
        <f t="shared" si="37"/>
        <v/>
      </c>
      <c r="W833" s="94" t="str">
        <f t="shared" si="40"/>
        <v/>
      </c>
      <c r="X833" s="91"/>
      <c r="Z833" s="5"/>
      <c r="AA833"/>
      <c r="AC833" s="372"/>
      <c r="AD833" s="54">
        <v>0.57222222222238095</v>
      </c>
      <c r="AK833" s="306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1">
        <f t="shared" si="39"/>
        <v>0</v>
      </c>
      <c r="U834" s="94">
        <f t="shared" si="38"/>
        <v>-3</v>
      </c>
      <c r="V834" s="90" t="str">
        <f t="shared" si="37"/>
        <v/>
      </c>
      <c r="W834" s="94" t="str">
        <f t="shared" si="40"/>
        <v/>
      </c>
      <c r="X834" s="91"/>
      <c r="Z834" s="5"/>
      <c r="AA834"/>
      <c r="AC834" s="372"/>
      <c r="AD834" s="54">
        <v>0.57291666666682595</v>
      </c>
      <c r="AK834" s="306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1">
        <f t="shared" si="39"/>
        <v>0</v>
      </c>
      <c r="U835" s="94">
        <f t="shared" si="38"/>
        <v>-3</v>
      </c>
      <c r="V835" s="90" t="str">
        <f t="shared" si="37"/>
        <v/>
      </c>
      <c r="W835" s="94" t="str">
        <f t="shared" si="40"/>
        <v/>
      </c>
      <c r="X835" s="91"/>
      <c r="Z835" s="5"/>
      <c r="AA835"/>
      <c r="AC835" s="372"/>
      <c r="AD835" s="54">
        <v>0.57361111111127105</v>
      </c>
      <c r="AK835" s="306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1">
        <f t="shared" si="39"/>
        <v>0</v>
      </c>
      <c r="U836" s="94">
        <f t="shared" si="38"/>
        <v>-3</v>
      </c>
      <c r="V836" s="90" t="str">
        <f t="shared" si="37"/>
        <v/>
      </c>
      <c r="W836" s="94" t="str">
        <f t="shared" si="40"/>
        <v/>
      </c>
      <c r="X836" s="91"/>
      <c r="Z836" s="5"/>
      <c r="AA836"/>
      <c r="AC836" s="372"/>
      <c r="AD836" s="54">
        <v>0.57430555555571605</v>
      </c>
      <c r="AK836" s="306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1">
        <f t="shared" si="39"/>
        <v>0</v>
      </c>
      <c r="U837" s="94">
        <f t="shared" si="38"/>
        <v>-3</v>
      </c>
      <c r="V837" s="90" t="str">
        <f t="shared" si="37"/>
        <v/>
      </c>
      <c r="W837" s="94" t="str">
        <f t="shared" si="40"/>
        <v/>
      </c>
      <c r="X837" s="91"/>
      <c r="Z837" s="5"/>
      <c r="AA837"/>
      <c r="AC837" s="372"/>
      <c r="AD837" s="54">
        <v>0.57500000000016105</v>
      </c>
      <c r="AK837" s="306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1">
        <f t="shared" si="39"/>
        <v>0</v>
      </c>
      <c r="U838" s="94">
        <f t="shared" si="38"/>
        <v>-3</v>
      </c>
      <c r="V838" s="90" t="str">
        <f t="shared" si="37"/>
        <v/>
      </c>
      <c r="W838" s="94" t="str">
        <f t="shared" si="40"/>
        <v/>
      </c>
      <c r="X838" s="91"/>
      <c r="Z838" s="5"/>
      <c r="AA838"/>
      <c r="AC838" s="372"/>
      <c r="AD838" s="54">
        <v>0.57569444444460605</v>
      </c>
      <c r="AK838" s="306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1">
        <f t="shared" si="39"/>
        <v>0</v>
      </c>
      <c r="U839" s="94">
        <f t="shared" si="38"/>
        <v>-3</v>
      </c>
      <c r="V839" s="90" t="str">
        <f t="shared" si="37"/>
        <v/>
      </c>
      <c r="W839" s="94" t="str">
        <f t="shared" si="40"/>
        <v/>
      </c>
      <c r="X839" s="91"/>
      <c r="Z839" s="5"/>
      <c r="AA839"/>
      <c r="AC839" s="372"/>
      <c r="AD839" s="54">
        <v>0.57638888888905104</v>
      </c>
      <c r="AK839" s="306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1">
        <f t="shared" si="39"/>
        <v>0</v>
      </c>
      <c r="U840" s="94">
        <f t="shared" si="38"/>
        <v>-3</v>
      </c>
      <c r="V840" s="90" t="str">
        <f t="shared" si="37"/>
        <v/>
      </c>
      <c r="W840" s="94" t="str">
        <f t="shared" si="40"/>
        <v/>
      </c>
      <c r="X840" s="91"/>
      <c r="Z840" s="5"/>
      <c r="AA840"/>
      <c r="AC840" s="372"/>
      <c r="AD840" s="54">
        <v>0.57708333333349604</v>
      </c>
      <c r="AK840" s="306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1">
        <f t="shared" si="39"/>
        <v>0</v>
      </c>
      <c r="U841" s="94">
        <f t="shared" si="38"/>
        <v>-3</v>
      </c>
      <c r="V841" s="90" t="str">
        <f t="shared" si="37"/>
        <v/>
      </c>
      <c r="W841" s="94" t="str">
        <f t="shared" si="40"/>
        <v/>
      </c>
      <c r="X841" s="91"/>
      <c r="Z841" s="5"/>
      <c r="AA841"/>
      <c r="AC841" s="372"/>
      <c r="AD841" s="54">
        <v>0.57777777777794104</v>
      </c>
      <c r="AK841" s="306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1">
        <f t="shared" si="39"/>
        <v>0</v>
      </c>
      <c r="U842" s="94">
        <f t="shared" si="38"/>
        <v>-3</v>
      </c>
      <c r="V842" s="90" t="str">
        <f t="shared" si="37"/>
        <v/>
      </c>
      <c r="W842" s="94" t="str">
        <f t="shared" si="40"/>
        <v/>
      </c>
      <c r="X842" s="91"/>
      <c r="Z842" s="5"/>
      <c r="AA842"/>
      <c r="AC842" s="372"/>
      <c r="AD842" s="54">
        <v>0.57847222222238603</v>
      </c>
      <c r="AK842" s="306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1">
        <f t="shared" si="39"/>
        <v>0</v>
      </c>
      <c r="U843" s="94">
        <f t="shared" si="38"/>
        <v>-3</v>
      </c>
      <c r="V843" s="90" t="str">
        <f t="shared" ref="V843:V906" si="41">IF($K843&gt;0,1,"")</f>
        <v/>
      </c>
      <c r="W843" s="94" t="str">
        <f t="shared" si="40"/>
        <v/>
      </c>
      <c r="X843" s="91"/>
      <c r="Z843" s="5"/>
      <c r="AA843"/>
      <c r="AC843" s="372"/>
      <c r="AD843" s="54">
        <v>0.57916666666683103</v>
      </c>
      <c r="AK843" s="306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1">
        <f t="shared" si="39"/>
        <v>0</v>
      </c>
      <c r="U844" s="94">
        <f t="shared" si="38"/>
        <v>-3</v>
      </c>
      <c r="V844" s="90" t="str">
        <f t="shared" si="41"/>
        <v/>
      </c>
      <c r="W844" s="94" t="str">
        <f t="shared" si="40"/>
        <v/>
      </c>
      <c r="X844" s="91"/>
      <c r="Z844" s="5"/>
      <c r="AA844"/>
      <c r="AC844" s="372"/>
      <c r="AD844" s="54">
        <v>0.57986111111127603</v>
      </c>
      <c r="AK844" s="306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1">
        <f t="shared" si="39"/>
        <v>0</v>
      </c>
      <c r="U845" s="94">
        <f t="shared" si="38"/>
        <v>-3</v>
      </c>
      <c r="V845" s="90" t="str">
        <f t="shared" si="41"/>
        <v/>
      </c>
      <c r="W845" s="94" t="str">
        <f t="shared" si="40"/>
        <v/>
      </c>
      <c r="X845" s="91"/>
      <c r="Z845" s="5"/>
      <c r="AA845"/>
      <c r="AC845" s="372"/>
      <c r="AD845" s="54">
        <v>0.58055555555572103</v>
      </c>
      <c r="AK845" s="306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1">
        <f t="shared" si="39"/>
        <v>0</v>
      </c>
      <c r="U846" s="94">
        <f t="shared" si="38"/>
        <v>-3</v>
      </c>
      <c r="V846" s="90" t="str">
        <f t="shared" si="41"/>
        <v/>
      </c>
      <c r="W846" s="94" t="str">
        <f t="shared" si="40"/>
        <v/>
      </c>
      <c r="X846" s="91"/>
      <c r="Z846" s="5"/>
      <c r="AA846"/>
      <c r="AC846" s="372"/>
      <c r="AD846" s="54">
        <v>0.58125000000016602</v>
      </c>
      <c r="AK846" s="306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1">
        <f t="shared" si="39"/>
        <v>0</v>
      </c>
      <c r="U847" s="94">
        <f t="shared" si="38"/>
        <v>-3</v>
      </c>
      <c r="V847" s="90" t="str">
        <f t="shared" si="41"/>
        <v/>
      </c>
      <c r="W847" s="94" t="str">
        <f t="shared" si="40"/>
        <v/>
      </c>
      <c r="X847" s="91"/>
      <c r="Z847" s="5"/>
      <c r="AA847"/>
      <c r="AC847" s="372"/>
      <c r="AD847" s="54">
        <v>0.58194444444461102</v>
      </c>
      <c r="AK847" s="306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1">
        <f t="shared" si="39"/>
        <v>0</v>
      </c>
      <c r="U848" s="94">
        <f t="shared" ref="U848:U911" si="42">(T848-B848)-3</f>
        <v>-3</v>
      </c>
      <c r="V848" s="90" t="str">
        <f t="shared" si="41"/>
        <v/>
      </c>
      <c r="W848" s="94" t="str">
        <f t="shared" si="40"/>
        <v/>
      </c>
      <c r="X848" s="91"/>
      <c r="Z848" s="5"/>
      <c r="AA848"/>
      <c r="AC848" s="372"/>
      <c r="AD848" s="54">
        <v>0.58263888888905602</v>
      </c>
      <c r="AK848" s="306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1">
        <f t="shared" si="39"/>
        <v>0</v>
      </c>
      <c r="U849" s="94">
        <f t="shared" si="42"/>
        <v>-3</v>
      </c>
      <c r="V849" s="90" t="str">
        <f t="shared" si="41"/>
        <v/>
      </c>
      <c r="W849" s="94" t="str">
        <f t="shared" si="40"/>
        <v/>
      </c>
      <c r="X849" s="91"/>
      <c r="Z849" s="5"/>
      <c r="AA849"/>
      <c r="AC849" s="372"/>
      <c r="AD849" s="54">
        <v>0.58333333333350101</v>
      </c>
      <c r="AK849" s="306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1">
        <f t="shared" si="39"/>
        <v>0</v>
      </c>
      <c r="U850" s="94">
        <f t="shared" si="42"/>
        <v>-3</v>
      </c>
      <c r="V850" s="90" t="str">
        <f t="shared" si="41"/>
        <v/>
      </c>
      <c r="W850" s="94" t="str">
        <f t="shared" si="40"/>
        <v/>
      </c>
      <c r="X850" s="91"/>
      <c r="Z850" s="5"/>
      <c r="AA850"/>
      <c r="AC850" s="372"/>
      <c r="AD850" s="54">
        <v>0.58402777777794601</v>
      </c>
      <c r="AK850" s="306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1">
        <f t="shared" si="39"/>
        <v>0</v>
      </c>
      <c r="U851" s="94">
        <f t="shared" si="42"/>
        <v>-3</v>
      </c>
      <c r="V851" s="90" t="str">
        <f t="shared" si="41"/>
        <v/>
      </c>
      <c r="W851" s="94" t="str">
        <f t="shared" si="40"/>
        <v/>
      </c>
      <c r="X851" s="91"/>
      <c r="Z851" s="5"/>
      <c r="AA851"/>
      <c r="AC851" s="372"/>
      <c r="AD851" s="54">
        <v>0.58472222222239101</v>
      </c>
      <c r="AK851" s="306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1">
        <f t="shared" si="39"/>
        <v>0</v>
      </c>
      <c r="U852" s="94">
        <f t="shared" si="42"/>
        <v>-3</v>
      </c>
      <c r="V852" s="90" t="str">
        <f t="shared" si="41"/>
        <v/>
      </c>
      <c r="W852" s="94" t="str">
        <f t="shared" si="40"/>
        <v/>
      </c>
      <c r="X852" s="91"/>
      <c r="Z852" s="5"/>
      <c r="AA852"/>
      <c r="AC852" s="372"/>
      <c r="AD852" s="54">
        <v>0.58541666666683601</v>
      </c>
      <c r="AK852" s="306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1">
        <f t="shared" si="39"/>
        <v>0</v>
      </c>
      <c r="U853" s="94">
        <f t="shared" si="42"/>
        <v>-3</v>
      </c>
      <c r="V853" s="90" t="str">
        <f t="shared" si="41"/>
        <v/>
      </c>
      <c r="W853" s="94" t="str">
        <f t="shared" si="40"/>
        <v/>
      </c>
      <c r="X853" s="91"/>
      <c r="Z853" s="5"/>
      <c r="AA853"/>
      <c r="AC853" s="372"/>
      <c r="AD853" s="54">
        <v>0.586111111111281</v>
      </c>
      <c r="AK853" s="306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1">
        <f t="shared" si="39"/>
        <v>0</v>
      </c>
      <c r="U854" s="94">
        <f t="shared" si="42"/>
        <v>-3</v>
      </c>
      <c r="V854" s="90" t="str">
        <f t="shared" si="41"/>
        <v/>
      </c>
      <c r="W854" s="94" t="str">
        <f t="shared" si="40"/>
        <v/>
      </c>
      <c r="X854" s="91"/>
      <c r="Z854" s="5"/>
      <c r="AA854"/>
      <c r="AC854" s="372"/>
      <c r="AD854" s="54">
        <v>0.586805555555726</v>
      </c>
      <c r="AK854" s="306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1">
        <f t="shared" si="39"/>
        <v>0</v>
      </c>
      <c r="U855" s="94">
        <f t="shared" si="42"/>
        <v>-3</v>
      </c>
      <c r="V855" s="90" t="str">
        <f t="shared" si="41"/>
        <v/>
      </c>
      <c r="W855" s="94" t="str">
        <f t="shared" si="40"/>
        <v/>
      </c>
      <c r="X855" s="91"/>
      <c r="Z855" s="5"/>
      <c r="AA855"/>
      <c r="AC855" s="372"/>
      <c r="AD855" s="54">
        <v>0.587500000000171</v>
      </c>
      <c r="AK855" s="306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1">
        <f t="shared" si="39"/>
        <v>0</v>
      </c>
      <c r="U856" s="94">
        <f t="shared" si="42"/>
        <v>-3</v>
      </c>
      <c r="V856" s="90" t="str">
        <f t="shared" si="41"/>
        <v/>
      </c>
      <c r="W856" s="94" t="str">
        <f t="shared" si="40"/>
        <v/>
      </c>
      <c r="X856" s="91"/>
      <c r="Z856" s="5"/>
      <c r="AA856"/>
      <c r="AC856" s="372"/>
      <c r="AD856" s="54">
        <v>0.58819444444461599</v>
      </c>
      <c r="AK856" s="306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1">
        <f t="shared" si="39"/>
        <v>0</v>
      </c>
      <c r="U857" s="94">
        <f t="shared" si="42"/>
        <v>-3</v>
      </c>
      <c r="V857" s="90" t="str">
        <f t="shared" si="41"/>
        <v/>
      </c>
      <c r="W857" s="94" t="str">
        <f t="shared" si="40"/>
        <v/>
      </c>
      <c r="X857" s="91"/>
      <c r="Z857" s="5"/>
      <c r="AA857"/>
      <c r="AC857" s="372"/>
      <c r="AD857" s="54">
        <v>0.58888888888906099</v>
      </c>
      <c r="AK857" s="306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1">
        <f t="shared" si="39"/>
        <v>0</v>
      </c>
      <c r="U858" s="94">
        <f t="shared" si="42"/>
        <v>-3</v>
      </c>
      <c r="V858" s="90" t="str">
        <f t="shared" si="41"/>
        <v/>
      </c>
      <c r="W858" s="94" t="str">
        <f t="shared" si="40"/>
        <v/>
      </c>
      <c r="X858" s="91"/>
      <c r="Z858" s="5"/>
      <c r="AA858"/>
      <c r="AC858" s="372"/>
      <c r="AD858" s="54">
        <v>0.58958333333350599</v>
      </c>
      <c r="AK858" s="306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1">
        <f t="shared" si="39"/>
        <v>0</v>
      </c>
      <c r="U859" s="94">
        <f t="shared" si="42"/>
        <v>-3</v>
      </c>
      <c r="V859" s="90" t="str">
        <f t="shared" si="41"/>
        <v/>
      </c>
      <c r="W859" s="94" t="str">
        <f t="shared" si="40"/>
        <v/>
      </c>
      <c r="X859" s="91"/>
      <c r="Z859" s="5"/>
      <c r="AA859"/>
      <c r="AC859" s="372"/>
      <c r="AD859" s="54">
        <v>0.59027777777795098</v>
      </c>
      <c r="AK859" s="306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1">
        <f t="shared" si="39"/>
        <v>0</v>
      </c>
      <c r="U860" s="94">
        <f t="shared" si="42"/>
        <v>-3</v>
      </c>
      <c r="V860" s="90" t="str">
        <f t="shared" si="41"/>
        <v/>
      </c>
      <c r="W860" s="94" t="str">
        <f t="shared" si="40"/>
        <v/>
      </c>
      <c r="X860" s="91"/>
      <c r="Z860" s="5"/>
      <c r="AA860"/>
      <c r="AC860" s="372"/>
      <c r="AD860" s="54">
        <v>0.59097222222239598</v>
      </c>
      <c r="AK860" s="306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1">
        <f t="shared" si="39"/>
        <v>0</v>
      </c>
      <c r="U861" s="94">
        <f t="shared" si="42"/>
        <v>-3</v>
      </c>
      <c r="V861" s="90" t="str">
        <f t="shared" si="41"/>
        <v/>
      </c>
      <c r="W861" s="94" t="str">
        <f t="shared" si="40"/>
        <v/>
      </c>
      <c r="X861" s="91"/>
      <c r="Z861" s="5"/>
      <c r="AA861"/>
      <c r="AC861" s="372"/>
      <c r="AD861" s="54">
        <v>0.59166666666684098</v>
      </c>
      <c r="AK861" s="306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1">
        <f t="shared" si="39"/>
        <v>0</v>
      </c>
      <c r="U862" s="94">
        <f t="shared" si="42"/>
        <v>-3</v>
      </c>
      <c r="V862" s="90" t="str">
        <f t="shared" si="41"/>
        <v/>
      </c>
      <c r="W862" s="94" t="str">
        <f t="shared" si="40"/>
        <v/>
      </c>
      <c r="X862" s="91"/>
      <c r="Z862" s="5"/>
      <c r="AA862"/>
      <c r="AC862" s="372"/>
      <c r="AD862" s="54">
        <v>0.59236111111128598</v>
      </c>
      <c r="AK862" s="306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1">
        <f t="shared" si="39"/>
        <v>0</v>
      </c>
      <c r="U863" s="94">
        <f t="shared" si="42"/>
        <v>-3</v>
      </c>
      <c r="V863" s="90" t="str">
        <f t="shared" si="41"/>
        <v/>
      </c>
      <c r="W863" s="94" t="str">
        <f t="shared" si="40"/>
        <v/>
      </c>
      <c r="X863" s="91"/>
      <c r="Z863" s="5"/>
      <c r="AA863"/>
      <c r="AC863" s="372"/>
      <c r="AD863" s="54">
        <v>0.59305555555573097</v>
      </c>
      <c r="AK863" s="306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1">
        <f t="shared" si="39"/>
        <v>0</v>
      </c>
      <c r="U864" s="94">
        <f t="shared" si="42"/>
        <v>-3</v>
      </c>
      <c r="V864" s="90" t="str">
        <f t="shared" si="41"/>
        <v/>
      </c>
      <c r="W864" s="94" t="str">
        <f t="shared" si="40"/>
        <v/>
      </c>
      <c r="X864" s="91"/>
      <c r="Z864" s="5"/>
      <c r="AA864"/>
      <c r="AC864" s="372"/>
      <c r="AD864" s="54">
        <v>0.59375000000017597</v>
      </c>
      <c r="AK864" s="306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1">
        <f t="shared" si="39"/>
        <v>0</v>
      </c>
      <c r="U865" s="94">
        <f t="shared" si="42"/>
        <v>-3</v>
      </c>
      <c r="V865" s="90" t="str">
        <f t="shared" si="41"/>
        <v/>
      </c>
      <c r="W865" s="94" t="str">
        <f t="shared" si="40"/>
        <v/>
      </c>
      <c r="X865" s="91"/>
      <c r="Z865" s="5"/>
      <c r="AA865"/>
      <c r="AC865" s="372"/>
      <c r="AD865" s="54">
        <v>0.59444444444462097</v>
      </c>
      <c r="AK865" s="306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1">
        <f t="shared" si="39"/>
        <v>0</v>
      </c>
      <c r="U866" s="94">
        <f t="shared" si="42"/>
        <v>-3</v>
      </c>
      <c r="V866" s="90" t="str">
        <f t="shared" si="41"/>
        <v/>
      </c>
      <c r="W866" s="94" t="str">
        <f t="shared" si="40"/>
        <v/>
      </c>
      <c r="X866" s="91"/>
      <c r="Z866" s="5"/>
      <c r="AA866"/>
      <c r="AC866" s="372"/>
      <c r="AD866" s="54">
        <v>0.59513888888906596</v>
      </c>
      <c r="AK866" s="306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1">
        <f t="shared" si="39"/>
        <v>0</v>
      </c>
      <c r="U867" s="94">
        <f t="shared" si="42"/>
        <v>-3</v>
      </c>
      <c r="V867" s="90" t="str">
        <f t="shared" si="41"/>
        <v/>
      </c>
      <c r="W867" s="94" t="str">
        <f t="shared" si="40"/>
        <v/>
      </c>
      <c r="X867" s="91"/>
      <c r="Z867" s="5"/>
      <c r="AA867"/>
      <c r="AC867" s="372"/>
      <c r="AD867" s="54">
        <v>0.59583333333351096</v>
      </c>
      <c r="AK867" s="306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1">
        <f t="shared" si="39"/>
        <v>0</v>
      </c>
      <c r="U868" s="94">
        <f t="shared" si="42"/>
        <v>-3</v>
      </c>
      <c r="V868" s="90" t="str">
        <f t="shared" si="41"/>
        <v/>
      </c>
      <c r="W868" s="94" t="str">
        <f t="shared" si="40"/>
        <v/>
      </c>
      <c r="X868" s="91"/>
      <c r="Z868" s="5"/>
      <c r="AA868"/>
      <c r="AC868" s="372"/>
      <c r="AD868" s="54">
        <v>0.59652777777795596</v>
      </c>
      <c r="AK868" s="306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1">
        <f t="shared" si="39"/>
        <v>0</v>
      </c>
      <c r="U869" s="94">
        <f t="shared" si="42"/>
        <v>-3</v>
      </c>
      <c r="V869" s="90" t="str">
        <f t="shared" si="41"/>
        <v/>
      </c>
      <c r="W869" s="94" t="str">
        <f t="shared" si="40"/>
        <v/>
      </c>
      <c r="X869" s="91"/>
      <c r="Z869" s="5"/>
      <c r="AA869"/>
      <c r="AC869" s="372"/>
      <c r="AD869" s="54">
        <v>0.59722222222240096</v>
      </c>
      <c r="AK869" s="306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1">
        <f t="shared" si="39"/>
        <v>0</v>
      </c>
      <c r="U870" s="94">
        <f t="shared" si="42"/>
        <v>-3</v>
      </c>
      <c r="V870" s="90" t="str">
        <f t="shared" si="41"/>
        <v/>
      </c>
      <c r="W870" s="94" t="str">
        <f t="shared" si="40"/>
        <v/>
      </c>
      <c r="X870" s="91"/>
      <c r="Z870" s="5"/>
      <c r="AA870"/>
      <c r="AC870" s="372"/>
      <c r="AD870" s="54">
        <v>0.59791666666684595</v>
      </c>
      <c r="AK870" s="306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1">
        <f t="shared" si="39"/>
        <v>0</v>
      </c>
      <c r="U871" s="94">
        <f t="shared" si="42"/>
        <v>-3</v>
      </c>
      <c r="V871" s="90" t="str">
        <f t="shared" si="41"/>
        <v/>
      </c>
      <c r="W871" s="94" t="str">
        <f t="shared" si="40"/>
        <v/>
      </c>
      <c r="X871" s="91"/>
      <c r="Z871" s="5"/>
      <c r="AA871"/>
      <c r="AC871" s="372"/>
      <c r="AD871" s="54">
        <v>0.59861111111129095</v>
      </c>
      <c r="AK871" s="306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1">
        <f t="shared" si="39"/>
        <v>0</v>
      </c>
      <c r="U872" s="94">
        <f t="shared" si="42"/>
        <v>-3</v>
      </c>
      <c r="V872" s="90" t="str">
        <f t="shared" si="41"/>
        <v/>
      </c>
      <c r="W872" s="94" t="str">
        <f t="shared" si="40"/>
        <v/>
      </c>
      <c r="X872" s="91"/>
      <c r="Z872" s="5"/>
      <c r="AA872"/>
      <c r="AC872" s="372"/>
      <c r="AD872" s="54">
        <v>0.59930555555573595</v>
      </c>
      <c r="AK872" s="306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1">
        <f t="shared" si="39"/>
        <v>0</v>
      </c>
      <c r="U873" s="94">
        <f t="shared" si="42"/>
        <v>-3</v>
      </c>
      <c r="V873" s="90" t="str">
        <f t="shared" si="41"/>
        <v/>
      </c>
      <c r="W873" s="94" t="str">
        <f t="shared" si="40"/>
        <v/>
      </c>
      <c r="X873" s="91"/>
      <c r="Z873" s="5"/>
      <c r="AA873"/>
      <c r="AC873" s="372"/>
      <c r="AD873" s="54">
        <v>0.60000000000018106</v>
      </c>
      <c r="AK873" s="306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1">
        <f t="shared" si="39"/>
        <v>0</v>
      </c>
      <c r="U874" s="94">
        <f t="shared" si="42"/>
        <v>-3</v>
      </c>
      <c r="V874" s="90" t="str">
        <f t="shared" si="41"/>
        <v/>
      </c>
      <c r="W874" s="94" t="str">
        <f t="shared" si="40"/>
        <v/>
      </c>
      <c r="X874" s="91"/>
      <c r="Z874" s="5"/>
      <c r="AA874"/>
      <c r="AC874" s="372"/>
      <c r="AD874" s="54">
        <v>0.60069444444462605</v>
      </c>
      <c r="AK874" s="306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1">
        <f t="shared" si="39"/>
        <v>0</v>
      </c>
      <c r="U875" s="94">
        <f t="shared" si="42"/>
        <v>-3</v>
      </c>
      <c r="V875" s="90" t="str">
        <f t="shared" si="41"/>
        <v/>
      </c>
      <c r="W875" s="94" t="str">
        <f t="shared" si="40"/>
        <v/>
      </c>
      <c r="X875" s="91"/>
      <c r="Z875" s="5"/>
      <c r="AA875"/>
      <c r="AC875" s="372"/>
      <c r="AD875" s="54">
        <v>0.60138888888907105</v>
      </c>
      <c r="AK875" s="306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1">
        <f t="shared" si="39"/>
        <v>0</v>
      </c>
      <c r="U876" s="94">
        <f t="shared" si="42"/>
        <v>-3</v>
      </c>
      <c r="V876" s="90" t="str">
        <f t="shared" si="41"/>
        <v/>
      </c>
      <c r="W876" s="94" t="str">
        <f t="shared" si="40"/>
        <v/>
      </c>
      <c r="X876" s="91"/>
      <c r="Z876" s="5"/>
      <c r="AA876"/>
      <c r="AC876" s="372"/>
      <c r="AD876" s="54">
        <v>0.60208333333351605</v>
      </c>
      <c r="AK876" s="306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1">
        <f t="shared" si="39"/>
        <v>0</v>
      </c>
      <c r="U877" s="94">
        <f t="shared" si="42"/>
        <v>-3</v>
      </c>
      <c r="V877" s="90" t="str">
        <f t="shared" si="41"/>
        <v/>
      </c>
      <c r="W877" s="94" t="str">
        <f t="shared" si="40"/>
        <v/>
      </c>
      <c r="X877" s="91"/>
      <c r="Z877" s="5"/>
      <c r="AA877"/>
      <c r="AC877" s="372"/>
      <c r="AD877" s="54">
        <v>0.60277777777796104</v>
      </c>
      <c r="AK877" s="306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1">
        <f t="shared" si="39"/>
        <v>0</v>
      </c>
      <c r="U878" s="94">
        <f t="shared" si="42"/>
        <v>-3</v>
      </c>
      <c r="V878" s="90" t="str">
        <f t="shared" si="41"/>
        <v/>
      </c>
      <c r="W878" s="94" t="str">
        <f t="shared" si="40"/>
        <v/>
      </c>
      <c r="X878" s="91"/>
      <c r="Z878" s="5"/>
      <c r="AA878"/>
      <c r="AC878" s="372"/>
      <c r="AD878" s="54">
        <v>0.60347222222240604</v>
      </c>
      <c r="AK878" s="306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1">
        <f t="shared" si="39"/>
        <v>0</v>
      </c>
      <c r="U879" s="94">
        <f t="shared" si="42"/>
        <v>-3</v>
      </c>
      <c r="V879" s="90" t="str">
        <f t="shared" si="41"/>
        <v/>
      </c>
      <c r="W879" s="94" t="str">
        <f t="shared" si="40"/>
        <v/>
      </c>
      <c r="X879" s="91"/>
      <c r="Z879" s="5"/>
      <c r="AA879"/>
      <c r="AC879" s="372"/>
      <c r="AD879" s="54">
        <v>0.60416666666685104</v>
      </c>
      <c r="AK879" s="306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1">
        <f t="shared" si="39"/>
        <v>0</v>
      </c>
      <c r="U880" s="94">
        <f t="shared" si="42"/>
        <v>-3</v>
      </c>
      <c r="V880" s="90" t="str">
        <f t="shared" si="41"/>
        <v/>
      </c>
      <c r="W880" s="94" t="str">
        <f t="shared" si="40"/>
        <v/>
      </c>
      <c r="X880" s="91"/>
      <c r="Z880" s="5"/>
      <c r="AA880"/>
      <c r="AC880" s="372"/>
      <c r="AD880" s="54">
        <v>0.60486111111129603</v>
      </c>
      <c r="AK880" s="306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1">
        <f t="shared" si="39"/>
        <v>0</v>
      </c>
      <c r="U881" s="94">
        <f t="shared" si="42"/>
        <v>-3</v>
      </c>
      <c r="V881" s="90" t="str">
        <f t="shared" si="41"/>
        <v/>
      </c>
      <c r="W881" s="94" t="str">
        <f t="shared" si="40"/>
        <v/>
      </c>
      <c r="X881" s="91"/>
      <c r="Z881" s="5"/>
      <c r="AA881"/>
      <c r="AC881" s="372"/>
      <c r="AD881" s="54">
        <v>0.60555555555574103</v>
      </c>
      <c r="AK881" s="306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1">
        <f t="shared" ref="T882:T945" si="43">MAX($P882,$Q882)</f>
        <v>0</v>
      </c>
      <c r="U882" s="94">
        <f t="shared" si="42"/>
        <v>-3</v>
      </c>
      <c r="V882" s="90" t="str">
        <f t="shared" si="41"/>
        <v/>
      </c>
      <c r="W882" s="94" t="str">
        <f t="shared" ref="W882:W945" si="44">IF($T882&gt;$B882+2,1,"")</f>
        <v/>
      </c>
      <c r="X882" s="91"/>
      <c r="Z882" s="5"/>
      <c r="AA882"/>
      <c r="AC882" s="372"/>
      <c r="AD882" s="54">
        <v>0.60625000000018603</v>
      </c>
      <c r="AK882" s="306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1">
        <f t="shared" si="43"/>
        <v>0</v>
      </c>
      <c r="U883" s="94">
        <f t="shared" si="42"/>
        <v>-3</v>
      </c>
      <c r="V883" s="90" t="str">
        <f t="shared" si="41"/>
        <v/>
      </c>
      <c r="W883" s="94" t="str">
        <f t="shared" si="44"/>
        <v/>
      </c>
      <c r="X883" s="91"/>
      <c r="Z883" s="5"/>
      <c r="AA883"/>
      <c r="AC883" s="372"/>
      <c r="AD883" s="54">
        <v>0.60694444444463103</v>
      </c>
      <c r="AK883" s="306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1">
        <f t="shared" si="43"/>
        <v>0</v>
      </c>
      <c r="U884" s="94">
        <f t="shared" si="42"/>
        <v>-3</v>
      </c>
      <c r="V884" s="90" t="str">
        <f t="shared" si="41"/>
        <v/>
      </c>
      <c r="W884" s="94" t="str">
        <f t="shared" si="44"/>
        <v/>
      </c>
      <c r="X884" s="91"/>
      <c r="Z884" s="5"/>
      <c r="AA884"/>
      <c r="AC884" s="372"/>
      <c r="AD884" s="54">
        <v>0.60763888888907602</v>
      </c>
      <c r="AK884" s="306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1">
        <f t="shared" si="43"/>
        <v>0</v>
      </c>
      <c r="U885" s="94">
        <f t="shared" si="42"/>
        <v>-3</v>
      </c>
      <c r="V885" s="90" t="str">
        <f t="shared" si="41"/>
        <v/>
      </c>
      <c r="W885" s="94" t="str">
        <f t="shared" si="44"/>
        <v/>
      </c>
      <c r="X885" s="91"/>
      <c r="Z885" s="5"/>
      <c r="AA885"/>
      <c r="AC885" s="372"/>
      <c r="AD885" s="54">
        <v>0.60833333333352102</v>
      </c>
      <c r="AK885" s="306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1">
        <f t="shared" si="43"/>
        <v>0</v>
      </c>
      <c r="U886" s="94">
        <f t="shared" si="42"/>
        <v>-3</v>
      </c>
      <c r="V886" s="90" t="str">
        <f t="shared" si="41"/>
        <v/>
      </c>
      <c r="W886" s="94" t="str">
        <f t="shared" si="44"/>
        <v/>
      </c>
      <c r="X886" s="91"/>
      <c r="Z886" s="5"/>
      <c r="AA886"/>
      <c r="AC886" s="372"/>
      <c r="AD886" s="54">
        <v>0.60902777777796602</v>
      </c>
      <c r="AK886" s="306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1">
        <f t="shared" si="43"/>
        <v>0</v>
      </c>
      <c r="U887" s="94">
        <f t="shared" si="42"/>
        <v>-3</v>
      </c>
      <c r="V887" s="90" t="str">
        <f t="shared" si="41"/>
        <v/>
      </c>
      <c r="W887" s="94" t="str">
        <f t="shared" si="44"/>
        <v/>
      </c>
      <c r="X887" s="91"/>
      <c r="Z887" s="5"/>
      <c r="AA887"/>
      <c r="AC887" s="372"/>
      <c r="AD887" s="54">
        <v>0.60972222222241101</v>
      </c>
      <c r="AK887" s="306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1">
        <f t="shared" si="43"/>
        <v>0</v>
      </c>
      <c r="U888" s="94">
        <f t="shared" si="42"/>
        <v>-3</v>
      </c>
      <c r="V888" s="90" t="str">
        <f t="shared" si="41"/>
        <v/>
      </c>
      <c r="W888" s="94" t="str">
        <f t="shared" si="44"/>
        <v/>
      </c>
      <c r="X888" s="91"/>
      <c r="Z888" s="5"/>
      <c r="AA888"/>
      <c r="AC888" s="372"/>
      <c r="AD888" s="54">
        <v>0.61041666666685601</v>
      </c>
      <c r="AK888" s="306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1">
        <f t="shared" si="43"/>
        <v>0</v>
      </c>
      <c r="U889" s="94">
        <f t="shared" si="42"/>
        <v>-3</v>
      </c>
      <c r="V889" s="90" t="str">
        <f t="shared" si="41"/>
        <v/>
      </c>
      <c r="W889" s="94" t="str">
        <f t="shared" si="44"/>
        <v/>
      </c>
      <c r="X889" s="91"/>
      <c r="Z889" s="5"/>
      <c r="AA889"/>
      <c r="AC889" s="372"/>
      <c r="AD889" s="54">
        <v>0.61111111111130101</v>
      </c>
      <c r="AK889" s="306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1">
        <f t="shared" si="43"/>
        <v>0</v>
      </c>
      <c r="U890" s="94">
        <f t="shared" si="42"/>
        <v>-3</v>
      </c>
      <c r="V890" s="90" t="str">
        <f t="shared" si="41"/>
        <v/>
      </c>
      <c r="W890" s="94" t="str">
        <f t="shared" si="44"/>
        <v/>
      </c>
      <c r="X890" s="91"/>
      <c r="Z890" s="5"/>
      <c r="AA890"/>
      <c r="AC890" s="372"/>
      <c r="AD890" s="54">
        <v>0.61180555555574601</v>
      </c>
      <c r="AK890" s="306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1">
        <f t="shared" si="43"/>
        <v>0</v>
      </c>
      <c r="U891" s="94">
        <f t="shared" si="42"/>
        <v>-3</v>
      </c>
      <c r="V891" s="90" t="str">
        <f t="shared" si="41"/>
        <v/>
      </c>
      <c r="W891" s="94" t="str">
        <f t="shared" si="44"/>
        <v/>
      </c>
      <c r="X891" s="91"/>
      <c r="Z891" s="5"/>
      <c r="AA891"/>
      <c r="AC891" s="372"/>
      <c r="AD891" s="54">
        <v>0.612500000000191</v>
      </c>
      <c r="AK891" s="306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1">
        <f t="shared" si="43"/>
        <v>0</v>
      </c>
      <c r="U892" s="94">
        <f t="shared" si="42"/>
        <v>-3</v>
      </c>
      <c r="V892" s="90" t="str">
        <f t="shared" si="41"/>
        <v/>
      </c>
      <c r="W892" s="94" t="str">
        <f t="shared" si="44"/>
        <v/>
      </c>
      <c r="X892" s="91"/>
      <c r="Z892" s="5"/>
      <c r="AA892"/>
      <c r="AC892" s="372"/>
      <c r="AD892" s="54">
        <v>0.613194444444636</v>
      </c>
      <c r="AK892" s="306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1">
        <f t="shared" si="43"/>
        <v>0</v>
      </c>
      <c r="U893" s="94">
        <f t="shared" si="42"/>
        <v>-3</v>
      </c>
      <c r="V893" s="90" t="str">
        <f t="shared" si="41"/>
        <v/>
      </c>
      <c r="W893" s="94" t="str">
        <f t="shared" si="44"/>
        <v/>
      </c>
      <c r="X893" s="91"/>
      <c r="Z893" s="5"/>
      <c r="AA893"/>
      <c r="AC893" s="372"/>
      <c r="AD893" s="54">
        <v>0.613888888889081</v>
      </c>
      <c r="AK893" s="306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1">
        <f t="shared" si="43"/>
        <v>0</v>
      </c>
      <c r="U894" s="94">
        <f t="shared" si="42"/>
        <v>-3</v>
      </c>
      <c r="V894" s="90" t="str">
        <f t="shared" si="41"/>
        <v/>
      </c>
      <c r="W894" s="94" t="str">
        <f t="shared" si="44"/>
        <v/>
      </c>
      <c r="X894" s="91"/>
      <c r="Z894" s="5"/>
      <c r="AA894"/>
      <c r="AC894" s="372"/>
      <c r="AD894" s="54">
        <v>0.61458333333352599</v>
      </c>
      <c r="AK894" s="306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1">
        <f t="shared" si="43"/>
        <v>0</v>
      </c>
      <c r="U895" s="94">
        <f t="shared" si="42"/>
        <v>-3</v>
      </c>
      <c r="V895" s="90" t="str">
        <f t="shared" si="41"/>
        <v/>
      </c>
      <c r="W895" s="94" t="str">
        <f t="shared" si="44"/>
        <v/>
      </c>
      <c r="X895" s="91"/>
      <c r="Z895" s="5"/>
      <c r="AA895"/>
      <c r="AC895" s="372"/>
      <c r="AD895" s="54">
        <v>0.61527777777797099</v>
      </c>
      <c r="AK895" s="306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1">
        <f t="shared" si="43"/>
        <v>0</v>
      </c>
      <c r="U896" s="94">
        <f t="shared" si="42"/>
        <v>-3</v>
      </c>
      <c r="V896" s="90" t="str">
        <f t="shared" si="41"/>
        <v/>
      </c>
      <c r="W896" s="94" t="str">
        <f t="shared" si="44"/>
        <v/>
      </c>
      <c r="X896" s="91"/>
      <c r="Z896" s="5"/>
      <c r="AA896"/>
      <c r="AC896" s="372"/>
      <c r="AD896" s="54">
        <v>0.61597222222241599</v>
      </c>
      <c r="AK896" s="306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1">
        <f t="shared" si="43"/>
        <v>0</v>
      </c>
      <c r="U897" s="94">
        <f t="shared" si="42"/>
        <v>-3</v>
      </c>
      <c r="V897" s="90" t="str">
        <f t="shared" si="41"/>
        <v/>
      </c>
      <c r="W897" s="94" t="str">
        <f t="shared" si="44"/>
        <v/>
      </c>
      <c r="X897" s="91"/>
      <c r="Z897" s="5"/>
      <c r="AA897"/>
      <c r="AC897" s="372"/>
      <c r="AD897" s="54">
        <v>0.61666666666686099</v>
      </c>
      <c r="AK897" s="306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1">
        <f t="shared" si="43"/>
        <v>0</v>
      </c>
      <c r="U898" s="94">
        <f t="shared" si="42"/>
        <v>-3</v>
      </c>
      <c r="V898" s="90" t="str">
        <f t="shared" si="41"/>
        <v/>
      </c>
      <c r="W898" s="94" t="str">
        <f t="shared" si="44"/>
        <v/>
      </c>
      <c r="X898" s="91"/>
      <c r="Z898" s="5"/>
      <c r="AA898"/>
      <c r="AC898" s="372"/>
      <c r="AD898" s="54">
        <v>0.61736111111130598</v>
      </c>
      <c r="AK898" s="306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1">
        <f t="shared" si="43"/>
        <v>0</v>
      </c>
      <c r="U899" s="94">
        <f t="shared" si="42"/>
        <v>-3</v>
      </c>
      <c r="V899" s="90" t="str">
        <f t="shared" si="41"/>
        <v/>
      </c>
      <c r="W899" s="94" t="str">
        <f t="shared" si="44"/>
        <v/>
      </c>
      <c r="X899" s="91"/>
      <c r="Z899" s="5"/>
      <c r="AA899"/>
      <c r="AC899" s="372"/>
      <c r="AD899" s="54">
        <v>0.61805555555575098</v>
      </c>
      <c r="AK899" s="306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1">
        <f t="shared" si="43"/>
        <v>0</v>
      </c>
      <c r="U900" s="94">
        <f t="shared" si="42"/>
        <v>-3</v>
      </c>
      <c r="V900" s="90" t="str">
        <f t="shared" si="41"/>
        <v/>
      </c>
      <c r="W900" s="94" t="str">
        <f t="shared" si="44"/>
        <v/>
      </c>
      <c r="X900" s="91"/>
      <c r="Z900" s="5"/>
      <c r="AA900"/>
      <c r="AC900" s="372"/>
      <c r="AD900" s="54">
        <v>0.61875000000019598</v>
      </c>
      <c r="AK900" s="306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1">
        <f t="shared" si="43"/>
        <v>0</v>
      </c>
      <c r="U901" s="94">
        <f t="shared" si="42"/>
        <v>-3</v>
      </c>
      <c r="V901" s="90" t="str">
        <f t="shared" si="41"/>
        <v/>
      </c>
      <c r="W901" s="94" t="str">
        <f t="shared" si="44"/>
        <v/>
      </c>
      <c r="X901" s="91"/>
      <c r="Z901" s="5"/>
      <c r="AA901"/>
      <c r="AC901" s="372"/>
      <c r="AD901" s="54">
        <v>0.61944444444464097</v>
      </c>
      <c r="AK901" s="306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1">
        <f t="shared" si="43"/>
        <v>0</v>
      </c>
      <c r="U902" s="94">
        <f t="shared" si="42"/>
        <v>-3</v>
      </c>
      <c r="V902" s="90" t="str">
        <f t="shared" si="41"/>
        <v/>
      </c>
      <c r="W902" s="94" t="str">
        <f t="shared" si="44"/>
        <v/>
      </c>
      <c r="X902" s="91"/>
      <c r="Z902" s="5"/>
      <c r="AA902"/>
      <c r="AC902" s="372"/>
      <c r="AD902" s="54">
        <v>0.62013888888908597</v>
      </c>
      <c r="AK902" s="306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1">
        <f t="shared" si="43"/>
        <v>0</v>
      </c>
      <c r="U903" s="94">
        <f t="shared" si="42"/>
        <v>-3</v>
      </c>
      <c r="V903" s="90" t="str">
        <f t="shared" si="41"/>
        <v/>
      </c>
      <c r="W903" s="94" t="str">
        <f t="shared" si="44"/>
        <v/>
      </c>
      <c r="X903" s="91"/>
      <c r="Z903" s="5"/>
      <c r="AA903"/>
      <c r="AC903" s="372"/>
      <c r="AD903" s="54">
        <v>0.62083333333353097</v>
      </c>
      <c r="AK903" s="306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1">
        <f t="shared" si="43"/>
        <v>0</v>
      </c>
      <c r="U904" s="94">
        <f t="shared" si="42"/>
        <v>-3</v>
      </c>
      <c r="V904" s="90" t="str">
        <f t="shared" si="41"/>
        <v/>
      </c>
      <c r="W904" s="94" t="str">
        <f t="shared" si="44"/>
        <v/>
      </c>
      <c r="X904" s="91"/>
      <c r="Z904" s="5"/>
      <c r="AA904"/>
      <c r="AC904" s="372"/>
      <c r="AD904" s="54">
        <v>0.62152777777797596</v>
      </c>
      <c r="AK904" s="306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1">
        <f t="shared" si="43"/>
        <v>0</v>
      </c>
      <c r="U905" s="94">
        <f t="shared" si="42"/>
        <v>-3</v>
      </c>
      <c r="V905" s="90" t="str">
        <f t="shared" si="41"/>
        <v/>
      </c>
      <c r="W905" s="94" t="str">
        <f t="shared" si="44"/>
        <v/>
      </c>
      <c r="X905" s="91"/>
      <c r="Z905" s="5"/>
      <c r="AA905"/>
      <c r="AC905" s="372"/>
      <c r="AD905" s="54">
        <v>0.62222222222242096</v>
      </c>
      <c r="AK905" s="306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1">
        <f t="shared" si="43"/>
        <v>0</v>
      </c>
      <c r="U906" s="94">
        <f t="shared" si="42"/>
        <v>-3</v>
      </c>
      <c r="V906" s="90" t="str">
        <f t="shared" si="41"/>
        <v/>
      </c>
      <c r="W906" s="94" t="str">
        <f t="shared" si="44"/>
        <v/>
      </c>
      <c r="X906" s="91"/>
      <c r="Z906" s="5"/>
      <c r="AA906"/>
      <c r="AC906" s="372"/>
      <c r="AD906" s="54">
        <v>0.62291666666686596</v>
      </c>
      <c r="AK906" s="306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1">
        <f t="shared" si="43"/>
        <v>0</v>
      </c>
      <c r="U907" s="94">
        <f t="shared" si="42"/>
        <v>-3</v>
      </c>
      <c r="V907" s="90" t="str">
        <f t="shared" ref="V907:V970" si="45">IF($K907&gt;0,1,"")</f>
        <v/>
      </c>
      <c r="W907" s="94" t="str">
        <f t="shared" si="44"/>
        <v/>
      </c>
      <c r="X907" s="91"/>
      <c r="Z907" s="5"/>
      <c r="AA907"/>
      <c r="AC907" s="372"/>
      <c r="AD907" s="54">
        <v>0.62361111111131096</v>
      </c>
      <c r="AK907" s="306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1">
        <f t="shared" si="43"/>
        <v>0</v>
      </c>
      <c r="U908" s="94">
        <f t="shared" si="42"/>
        <v>-3</v>
      </c>
      <c r="V908" s="90" t="str">
        <f t="shared" si="45"/>
        <v/>
      </c>
      <c r="W908" s="94" t="str">
        <f t="shared" si="44"/>
        <v/>
      </c>
      <c r="X908" s="91"/>
      <c r="Z908" s="5"/>
      <c r="AA908"/>
      <c r="AC908" s="372"/>
      <c r="AD908" s="54">
        <v>0.62430555555575595</v>
      </c>
      <c r="AK908" s="306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1">
        <f t="shared" si="43"/>
        <v>0</v>
      </c>
      <c r="U909" s="94">
        <f t="shared" si="42"/>
        <v>-3</v>
      </c>
      <c r="V909" s="90" t="str">
        <f t="shared" si="45"/>
        <v/>
      </c>
      <c r="W909" s="94" t="str">
        <f t="shared" si="44"/>
        <v/>
      </c>
      <c r="X909" s="91"/>
      <c r="Z909" s="5"/>
      <c r="AA909"/>
      <c r="AC909" s="372"/>
      <c r="AD909" s="54">
        <v>0.62500000000020095</v>
      </c>
      <c r="AK909" s="306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1">
        <f t="shared" si="43"/>
        <v>0</v>
      </c>
      <c r="U910" s="94">
        <f t="shared" si="42"/>
        <v>-3</v>
      </c>
      <c r="V910" s="90" t="str">
        <f t="shared" si="45"/>
        <v/>
      </c>
      <c r="W910" s="94" t="str">
        <f t="shared" si="44"/>
        <v/>
      </c>
      <c r="X910" s="91"/>
      <c r="Z910" s="5"/>
      <c r="AA910"/>
      <c r="AC910" s="372"/>
      <c r="AD910" s="54">
        <v>0.62569444444464595</v>
      </c>
      <c r="AK910" s="306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1">
        <f t="shared" si="43"/>
        <v>0</v>
      </c>
      <c r="U911" s="94">
        <f t="shared" si="42"/>
        <v>-3</v>
      </c>
      <c r="V911" s="90" t="str">
        <f t="shared" si="45"/>
        <v/>
      </c>
      <c r="W911" s="94" t="str">
        <f t="shared" si="44"/>
        <v/>
      </c>
      <c r="X911" s="91"/>
      <c r="Z911" s="5"/>
      <c r="AA911"/>
      <c r="AC911" s="372"/>
      <c r="AD911" s="54">
        <v>0.62638888888909094</v>
      </c>
      <c r="AK911" s="306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1">
        <f t="shared" si="43"/>
        <v>0</v>
      </c>
      <c r="U912" s="94">
        <f t="shared" ref="U912:U975" si="46">(T912-B912)-3</f>
        <v>-3</v>
      </c>
      <c r="V912" s="90" t="str">
        <f t="shared" si="45"/>
        <v/>
      </c>
      <c r="W912" s="94" t="str">
        <f t="shared" si="44"/>
        <v/>
      </c>
      <c r="X912" s="91"/>
      <c r="Z912" s="5"/>
      <c r="AA912"/>
      <c r="AC912" s="372"/>
      <c r="AD912" s="54">
        <v>0.62708333333353605</v>
      </c>
      <c r="AK912" s="306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1">
        <f t="shared" si="43"/>
        <v>0</v>
      </c>
      <c r="U913" s="94">
        <f t="shared" si="46"/>
        <v>-3</v>
      </c>
      <c r="V913" s="90" t="str">
        <f t="shared" si="45"/>
        <v/>
      </c>
      <c r="W913" s="94" t="str">
        <f t="shared" si="44"/>
        <v/>
      </c>
      <c r="X913" s="91"/>
      <c r="Z913" s="5"/>
      <c r="AA913"/>
      <c r="AC913" s="372"/>
      <c r="AD913" s="54">
        <v>0.62777777777798105</v>
      </c>
      <c r="AK913" s="306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1">
        <f t="shared" si="43"/>
        <v>0</v>
      </c>
      <c r="U914" s="94">
        <f t="shared" si="46"/>
        <v>-3</v>
      </c>
      <c r="V914" s="90" t="str">
        <f t="shared" si="45"/>
        <v/>
      </c>
      <c r="W914" s="94" t="str">
        <f t="shared" si="44"/>
        <v/>
      </c>
      <c r="X914" s="91"/>
      <c r="Z914" s="5"/>
      <c r="AA914"/>
      <c r="AC914" s="372"/>
      <c r="AD914" s="54">
        <v>0.62847222222242605</v>
      </c>
      <c r="AK914" s="306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1">
        <f t="shared" si="43"/>
        <v>0</v>
      </c>
      <c r="U915" s="94">
        <f t="shared" si="46"/>
        <v>-3</v>
      </c>
      <c r="V915" s="90" t="str">
        <f t="shared" si="45"/>
        <v/>
      </c>
      <c r="W915" s="94" t="str">
        <f t="shared" si="44"/>
        <v/>
      </c>
      <c r="X915" s="91"/>
      <c r="Z915" s="5"/>
      <c r="AA915"/>
      <c r="AC915" s="372"/>
      <c r="AD915" s="54">
        <v>0.62916666666687104</v>
      </c>
      <c r="AK915" s="306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1">
        <f t="shared" si="43"/>
        <v>0</v>
      </c>
      <c r="U916" s="94">
        <f t="shared" si="46"/>
        <v>-3</v>
      </c>
      <c r="V916" s="90" t="str">
        <f t="shared" si="45"/>
        <v/>
      </c>
      <c r="W916" s="94" t="str">
        <f t="shared" si="44"/>
        <v/>
      </c>
      <c r="X916" s="91"/>
      <c r="Z916" s="5"/>
      <c r="AA916"/>
      <c r="AC916" s="372"/>
      <c r="AD916" s="54">
        <v>0.62986111111131504</v>
      </c>
      <c r="AK916" s="306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1">
        <f t="shared" si="43"/>
        <v>0</v>
      </c>
      <c r="U917" s="94">
        <f t="shared" si="46"/>
        <v>-3</v>
      </c>
      <c r="V917" s="90" t="str">
        <f t="shared" si="45"/>
        <v/>
      </c>
      <c r="W917" s="94" t="str">
        <f t="shared" si="44"/>
        <v/>
      </c>
      <c r="X917" s="91"/>
      <c r="Z917" s="5"/>
      <c r="AA917"/>
      <c r="AC917" s="372"/>
      <c r="AD917" s="54">
        <v>0.63055555555576004</v>
      </c>
      <c r="AK917" s="306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1">
        <f t="shared" si="43"/>
        <v>0</v>
      </c>
      <c r="U918" s="94">
        <f t="shared" si="46"/>
        <v>-3</v>
      </c>
      <c r="V918" s="90" t="str">
        <f t="shared" si="45"/>
        <v/>
      </c>
      <c r="W918" s="94" t="str">
        <f t="shared" si="44"/>
        <v/>
      </c>
      <c r="X918" s="91"/>
      <c r="Z918" s="5"/>
      <c r="AA918"/>
      <c r="AC918" s="372"/>
      <c r="AD918" s="54">
        <v>0.63125000000020504</v>
      </c>
      <c r="AK918" s="306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1">
        <f t="shared" si="43"/>
        <v>0</v>
      </c>
      <c r="U919" s="94">
        <f t="shared" si="46"/>
        <v>-3</v>
      </c>
      <c r="V919" s="90" t="str">
        <f t="shared" si="45"/>
        <v/>
      </c>
      <c r="W919" s="94" t="str">
        <f t="shared" si="44"/>
        <v/>
      </c>
      <c r="X919" s="91"/>
      <c r="Z919" s="5"/>
      <c r="AA919"/>
      <c r="AC919" s="372"/>
      <c r="AD919" s="54">
        <v>0.63194444444465003</v>
      </c>
      <c r="AK919" s="306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1">
        <f t="shared" si="43"/>
        <v>0</v>
      </c>
      <c r="U920" s="94">
        <f t="shared" si="46"/>
        <v>-3</v>
      </c>
      <c r="V920" s="90" t="str">
        <f t="shared" si="45"/>
        <v/>
      </c>
      <c r="W920" s="94" t="str">
        <f t="shared" si="44"/>
        <v/>
      </c>
      <c r="X920" s="91"/>
      <c r="Z920" s="5"/>
      <c r="AA920"/>
      <c r="AC920" s="372"/>
      <c r="AD920" s="54">
        <v>0.63263888888909503</v>
      </c>
      <c r="AK920" s="306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1">
        <f t="shared" si="43"/>
        <v>0</v>
      </c>
      <c r="U921" s="94">
        <f t="shared" si="46"/>
        <v>-3</v>
      </c>
      <c r="V921" s="90" t="str">
        <f t="shared" si="45"/>
        <v/>
      </c>
      <c r="W921" s="94" t="str">
        <f t="shared" si="44"/>
        <v/>
      </c>
      <c r="X921" s="91"/>
      <c r="Z921" s="5"/>
      <c r="AA921"/>
      <c r="AC921" s="372"/>
      <c r="AD921" s="54">
        <v>0.63333333333354003</v>
      </c>
      <c r="AK921" s="306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1">
        <f t="shared" si="43"/>
        <v>0</v>
      </c>
      <c r="U922" s="94">
        <f t="shared" si="46"/>
        <v>-3</v>
      </c>
      <c r="V922" s="90" t="str">
        <f t="shared" si="45"/>
        <v/>
      </c>
      <c r="W922" s="94" t="str">
        <f t="shared" si="44"/>
        <v/>
      </c>
      <c r="X922" s="91"/>
      <c r="Z922" s="5"/>
      <c r="AA922"/>
      <c r="AC922" s="372"/>
      <c r="AD922" s="54">
        <v>0.63402777777798502</v>
      </c>
      <c r="AK922" s="306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1">
        <f t="shared" si="43"/>
        <v>0</v>
      </c>
      <c r="U923" s="94">
        <f t="shared" si="46"/>
        <v>-3</v>
      </c>
      <c r="V923" s="90" t="str">
        <f t="shared" si="45"/>
        <v/>
      </c>
      <c r="W923" s="94" t="str">
        <f t="shared" si="44"/>
        <v/>
      </c>
      <c r="X923" s="91"/>
      <c r="Z923" s="5"/>
      <c r="AA923"/>
      <c r="AC923" s="372"/>
      <c r="AD923" s="54">
        <v>0.63472222222243002</v>
      </c>
      <c r="AK923" s="306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1">
        <f t="shared" si="43"/>
        <v>0</v>
      </c>
      <c r="U924" s="94">
        <f t="shared" si="46"/>
        <v>-3</v>
      </c>
      <c r="V924" s="90" t="str">
        <f t="shared" si="45"/>
        <v/>
      </c>
      <c r="W924" s="94" t="str">
        <f t="shared" si="44"/>
        <v/>
      </c>
      <c r="X924" s="91"/>
      <c r="Z924" s="5"/>
      <c r="AA924"/>
      <c r="AC924" s="372"/>
      <c r="AD924" s="54">
        <v>0.63541666666687502</v>
      </c>
      <c r="AK924" s="306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1">
        <f t="shared" si="43"/>
        <v>0</v>
      </c>
      <c r="U925" s="94">
        <f t="shared" si="46"/>
        <v>-3</v>
      </c>
      <c r="V925" s="90" t="str">
        <f t="shared" si="45"/>
        <v/>
      </c>
      <c r="W925" s="94" t="str">
        <f t="shared" si="44"/>
        <v/>
      </c>
      <c r="X925" s="91"/>
      <c r="Z925" s="5"/>
      <c r="AA925"/>
      <c r="AC925" s="372"/>
      <c r="AD925" s="54">
        <v>0.63611111111132002</v>
      </c>
      <c r="AK925" s="306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1">
        <f t="shared" si="43"/>
        <v>0</v>
      </c>
      <c r="U926" s="94">
        <f t="shared" si="46"/>
        <v>-3</v>
      </c>
      <c r="V926" s="90" t="str">
        <f t="shared" si="45"/>
        <v/>
      </c>
      <c r="W926" s="94" t="str">
        <f t="shared" si="44"/>
        <v/>
      </c>
      <c r="X926" s="91"/>
      <c r="Z926" s="5"/>
      <c r="AA926"/>
      <c r="AC926" s="372"/>
      <c r="AD926" s="54">
        <v>0.63680555555576501</v>
      </c>
      <c r="AK926" s="306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1">
        <f t="shared" si="43"/>
        <v>0</v>
      </c>
      <c r="U927" s="94">
        <f t="shared" si="46"/>
        <v>-3</v>
      </c>
      <c r="V927" s="90" t="str">
        <f t="shared" si="45"/>
        <v/>
      </c>
      <c r="W927" s="94" t="str">
        <f t="shared" si="44"/>
        <v/>
      </c>
      <c r="X927" s="91"/>
      <c r="Z927" s="5"/>
      <c r="AA927"/>
      <c r="AC927" s="372"/>
      <c r="AD927" s="54">
        <v>0.63750000000021001</v>
      </c>
      <c r="AK927" s="306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1">
        <f t="shared" si="43"/>
        <v>0</v>
      </c>
      <c r="U928" s="94">
        <f t="shared" si="46"/>
        <v>-3</v>
      </c>
      <c r="V928" s="90" t="str">
        <f t="shared" si="45"/>
        <v/>
      </c>
      <c r="W928" s="94" t="str">
        <f t="shared" si="44"/>
        <v/>
      </c>
      <c r="X928" s="91"/>
      <c r="Z928" s="5"/>
      <c r="AA928"/>
      <c r="AC928" s="372"/>
      <c r="AD928" s="54">
        <v>0.63819444444465501</v>
      </c>
      <c r="AK928" s="306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1">
        <f t="shared" si="43"/>
        <v>0</v>
      </c>
      <c r="U929" s="94">
        <f t="shared" si="46"/>
        <v>-3</v>
      </c>
      <c r="V929" s="90" t="str">
        <f t="shared" si="45"/>
        <v/>
      </c>
      <c r="W929" s="94" t="str">
        <f t="shared" si="44"/>
        <v/>
      </c>
      <c r="X929" s="91"/>
      <c r="Z929" s="5"/>
      <c r="AA929"/>
      <c r="AC929" s="372"/>
      <c r="AD929" s="54">
        <v>0.6388888888891</v>
      </c>
      <c r="AK929" s="306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1">
        <f t="shared" si="43"/>
        <v>0</v>
      </c>
      <c r="U930" s="94">
        <f t="shared" si="46"/>
        <v>-3</v>
      </c>
      <c r="V930" s="90" t="str">
        <f t="shared" si="45"/>
        <v/>
      </c>
      <c r="W930" s="94" t="str">
        <f t="shared" si="44"/>
        <v/>
      </c>
      <c r="X930" s="91"/>
      <c r="Z930" s="5"/>
      <c r="AA930"/>
      <c r="AC930" s="372"/>
      <c r="AD930" s="54">
        <v>0.639583333333545</v>
      </c>
      <c r="AK930" s="306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1">
        <f t="shared" si="43"/>
        <v>0</v>
      </c>
      <c r="U931" s="94">
        <f t="shared" si="46"/>
        <v>-3</v>
      </c>
      <c r="V931" s="90" t="str">
        <f t="shared" si="45"/>
        <v/>
      </c>
      <c r="W931" s="94" t="str">
        <f t="shared" si="44"/>
        <v/>
      </c>
      <c r="X931" s="91"/>
      <c r="Z931" s="5"/>
      <c r="AA931"/>
      <c r="AC931" s="372"/>
      <c r="AD931" s="54">
        <v>0.64027777777799</v>
      </c>
      <c r="AK931" s="306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1">
        <f t="shared" si="43"/>
        <v>0</v>
      </c>
      <c r="U932" s="94">
        <f t="shared" si="46"/>
        <v>-3</v>
      </c>
      <c r="V932" s="90" t="str">
        <f t="shared" si="45"/>
        <v/>
      </c>
      <c r="W932" s="94" t="str">
        <f t="shared" si="44"/>
        <v/>
      </c>
      <c r="X932" s="91"/>
      <c r="Z932" s="5"/>
      <c r="AA932"/>
      <c r="AC932" s="372"/>
      <c r="AD932" s="54">
        <v>0.640972222222435</v>
      </c>
      <c r="AK932" s="306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1">
        <f t="shared" si="43"/>
        <v>0</v>
      </c>
      <c r="U933" s="94">
        <f t="shared" si="46"/>
        <v>-3</v>
      </c>
      <c r="V933" s="90" t="str">
        <f t="shared" si="45"/>
        <v/>
      </c>
      <c r="W933" s="94" t="str">
        <f t="shared" si="44"/>
        <v/>
      </c>
      <c r="X933" s="91"/>
      <c r="Z933" s="5"/>
      <c r="AA933"/>
      <c r="AC933" s="372"/>
      <c r="AD933" s="54">
        <v>0.64166666666687999</v>
      </c>
      <c r="AK933" s="306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1">
        <f t="shared" si="43"/>
        <v>0</v>
      </c>
      <c r="U934" s="94">
        <f t="shared" si="46"/>
        <v>-3</v>
      </c>
      <c r="V934" s="90" t="str">
        <f t="shared" si="45"/>
        <v/>
      </c>
      <c r="W934" s="94" t="str">
        <f t="shared" si="44"/>
        <v/>
      </c>
      <c r="X934" s="91"/>
      <c r="Z934" s="5"/>
      <c r="AA934"/>
      <c r="AC934" s="372"/>
      <c r="AD934" s="54">
        <v>0.64236111111132499</v>
      </c>
      <c r="AK934" s="306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1">
        <f t="shared" si="43"/>
        <v>0</v>
      </c>
      <c r="U935" s="94">
        <f t="shared" si="46"/>
        <v>-3</v>
      </c>
      <c r="V935" s="90" t="str">
        <f t="shared" si="45"/>
        <v/>
      </c>
      <c r="W935" s="94" t="str">
        <f t="shared" si="44"/>
        <v/>
      </c>
      <c r="X935" s="91"/>
      <c r="Z935" s="5"/>
      <c r="AA935"/>
      <c r="AC935" s="372"/>
      <c r="AD935" s="54">
        <v>0.64305555555576999</v>
      </c>
      <c r="AK935" s="306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1">
        <f t="shared" si="43"/>
        <v>0</v>
      </c>
      <c r="U936" s="94">
        <f t="shared" si="46"/>
        <v>-3</v>
      </c>
      <c r="V936" s="90" t="str">
        <f t="shared" si="45"/>
        <v/>
      </c>
      <c r="W936" s="94" t="str">
        <f t="shared" si="44"/>
        <v/>
      </c>
      <c r="X936" s="91"/>
      <c r="Z936" s="5"/>
      <c r="AA936"/>
      <c r="AC936" s="372"/>
      <c r="AD936" s="54">
        <v>0.64375000000021498</v>
      </c>
      <c r="AK936" s="306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1">
        <f t="shared" si="43"/>
        <v>0</v>
      </c>
      <c r="U937" s="94">
        <f t="shared" si="46"/>
        <v>-3</v>
      </c>
      <c r="V937" s="90" t="str">
        <f t="shared" si="45"/>
        <v/>
      </c>
      <c r="W937" s="94" t="str">
        <f t="shared" si="44"/>
        <v/>
      </c>
      <c r="X937" s="91"/>
      <c r="Z937" s="5"/>
      <c r="AA937"/>
      <c r="AC937" s="372"/>
      <c r="AD937" s="54">
        <v>0.64444444444465998</v>
      </c>
      <c r="AK937" s="306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1">
        <f t="shared" si="43"/>
        <v>0</v>
      </c>
      <c r="U938" s="94">
        <f t="shared" si="46"/>
        <v>-3</v>
      </c>
      <c r="V938" s="90" t="str">
        <f t="shared" si="45"/>
        <v/>
      </c>
      <c r="W938" s="94" t="str">
        <f t="shared" si="44"/>
        <v/>
      </c>
      <c r="X938" s="91"/>
      <c r="Z938" s="5"/>
      <c r="AA938"/>
      <c r="AC938" s="372"/>
      <c r="AD938" s="54">
        <v>0.64513888888910498</v>
      </c>
      <c r="AK938" s="306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1">
        <f t="shared" si="43"/>
        <v>0</v>
      </c>
      <c r="U939" s="94">
        <f t="shared" si="46"/>
        <v>-3</v>
      </c>
      <c r="V939" s="90" t="str">
        <f t="shared" si="45"/>
        <v/>
      </c>
      <c r="W939" s="94" t="str">
        <f t="shared" si="44"/>
        <v/>
      </c>
      <c r="X939" s="91"/>
      <c r="Z939" s="5"/>
      <c r="AA939"/>
      <c r="AC939" s="372"/>
      <c r="AD939" s="54">
        <v>0.64583333333354997</v>
      </c>
      <c r="AK939" s="306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1">
        <f t="shared" si="43"/>
        <v>0</v>
      </c>
      <c r="U940" s="94">
        <f t="shared" si="46"/>
        <v>-3</v>
      </c>
      <c r="V940" s="90" t="str">
        <f t="shared" si="45"/>
        <v/>
      </c>
      <c r="W940" s="94" t="str">
        <f t="shared" si="44"/>
        <v/>
      </c>
      <c r="X940" s="91"/>
      <c r="Z940" s="5"/>
      <c r="AA940"/>
      <c r="AC940" s="372"/>
      <c r="AD940" s="54">
        <v>0.64652777777799497</v>
      </c>
      <c r="AK940" s="306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1">
        <f t="shared" si="43"/>
        <v>0</v>
      </c>
      <c r="U941" s="94">
        <f t="shared" si="46"/>
        <v>-3</v>
      </c>
      <c r="V941" s="90" t="str">
        <f t="shared" si="45"/>
        <v/>
      </c>
      <c r="W941" s="94" t="str">
        <f t="shared" si="44"/>
        <v/>
      </c>
      <c r="X941" s="91"/>
      <c r="Z941" s="5"/>
      <c r="AA941"/>
      <c r="AC941" s="372"/>
      <c r="AD941" s="54">
        <v>0.64722222222243997</v>
      </c>
      <c r="AK941" s="306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1">
        <f t="shared" si="43"/>
        <v>0</v>
      </c>
      <c r="U942" s="94">
        <f t="shared" si="46"/>
        <v>-3</v>
      </c>
      <c r="V942" s="90" t="str">
        <f t="shared" si="45"/>
        <v/>
      </c>
      <c r="W942" s="94" t="str">
        <f t="shared" si="44"/>
        <v/>
      </c>
      <c r="X942" s="91"/>
      <c r="Z942" s="5"/>
      <c r="AA942"/>
      <c r="AC942" s="372"/>
      <c r="AD942" s="54">
        <v>0.64791666666688497</v>
      </c>
      <c r="AK942" s="306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1">
        <f t="shared" si="43"/>
        <v>0</v>
      </c>
      <c r="U943" s="94">
        <f t="shared" si="46"/>
        <v>-3</v>
      </c>
      <c r="V943" s="90" t="str">
        <f t="shared" si="45"/>
        <v/>
      </c>
      <c r="W943" s="94" t="str">
        <f t="shared" si="44"/>
        <v/>
      </c>
      <c r="X943" s="91"/>
      <c r="Z943" s="5"/>
      <c r="AA943"/>
      <c r="AC943" s="372"/>
      <c r="AD943" s="54">
        <v>0.64861111111132996</v>
      </c>
      <c r="AK943" s="306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1">
        <f t="shared" si="43"/>
        <v>0</v>
      </c>
      <c r="U944" s="94">
        <f t="shared" si="46"/>
        <v>-3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2"/>
      <c r="AD944" s="54">
        <v>0.64930555555577496</v>
      </c>
      <c r="AK944" s="306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1">
        <f t="shared" si="43"/>
        <v>0</v>
      </c>
      <c r="U945" s="94">
        <f t="shared" si="46"/>
        <v>-3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2"/>
      <c r="AD945" s="54">
        <v>0.65000000000021996</v>
      </c>
      <c r="AK945" s="306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1">
        <f t="shared" ref="T946:T1009" si="47">MAX($P946,$Q946)</f>
        <v>0</v>
      </c>
      <c r="U946" s="94">
        <f t="shared" si="46"/>
        <v>-3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2"/>
      <c r="AD946" s="54">
        <v>0.65069444444466495</v>
      </c>
      <c r="AK946" s="306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1">
        <f t="shared" si="47"/>
        <v>0</v>
      </c>
      <c r="U947" s="94">
        <f t="shared" si="46"/>
        <v>-3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2"/>
      <c r="AD947" s="54">
        <v>0.65138888888910995</v>
      </c>
      <c r="AK947" s="306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1">
        <f t="shared" si="47"/>
        <v>0</v>
      </c>
      <c r="U948" s="94">
        <f t="shared" si="46"/>
        <v>-3</v>
      </c>
      <c r="V948" s="90" t="str">
        <f t="shared" si="45"/>
        <v/>
      </c>
      <c r="W948" s="94" t="str">
        <f t="shared" si="48"/>
        <v/>
      </c>
      <c r="X948" s="91"/>
      <c r="Z948" s="5"/>
      <c r="AA948"/>
      <c r="AC948" s="372"/>
      <c r="AD948" s="54">
        <v>0.65208333333355495</v>
      </c>
      <c r="AK948" s="306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1">
        <f t="shared" si="47"/>
        <v>0</v>
      </c>
      <c r="U949" s="94">
        <f t="shared" si="46"/>
        <v>-3</v>
      </c>
      <c r="V949" s="90" t="str">
        <f t="shared" si="45"/>
        <v/>
      </c>
      <c r="W949" s="94" t="str">
        <f t="shared" si="48"/>
        <v/>
      </c>
      <c r="X949" s="91"/>
      <c r="Z949" s="5"/>
      <c r="AA949"/>
      <c r="AC949" s="372"/>
      <c r="AD949" s="54">
        <v>0.65277777777799995</v>
      </c>
      <c r="AK949" s="306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1">
        <f t="shared" si="47"/>
        <v>0</v>
      </c>
      <c r="U950" s="94">
        <f t="shared" si="46"/>
        <v>-3</v>
      </c>
      <c r="V950" s="90" t="str">
        <f t="shared" si="45"/>
        <v/>
      </c>
      <c r="W950" s="94" t="str">
        <f t="shared" si="48"/>
        <v/>
      </c>
      <c r="X950" s="91"/>
      <c r="Z950" s="5"/>
      <c r="AA950"/>
      <c r="AC950" s="372"/>
      <c r="AD950" s="54">
        <v>0.65347222222244505</v>
      </c>
      <c r="AK950" s="306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1">
        <f t="shared" si="47"/>
        <v>0</v>
      </c>
      <c r="U951" s="94">
        <f t="shared" si="46"/>
        <v>-3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2"/>
      <c r="AD951" s="54">
        <v>0.65416666666689005</v>
      </c>
      <c r="AK951" s="306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1">
        <f t="shared" si="47"/>
        <v>0</v>
      </c>
      <c r="U952" s="94">
        <f t="shared" si="46"/>
        <v>-3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2"/>
      <c r="AD952" s="54">
        <v>0.65486111111133505</v>
      </c>
      <c r="AK952" s="306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1">
        <f t="shared" si="47"/>
        <v>0</v>
      </c>
      <c r="U953" s="94">
        <f t="shared" si="46"/>
        <v>-3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2"/>
      <c r="AD953" s="54">
        <v>0.65555555555578005</v>
      </c>
      <c r="AK953" s="306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1">
        <f t="shared" si="47"/>
        <v>0</v>
      </c>
      <c r="U954" s="94">
        <f t="shared" si="46"/>
        <v>-3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2"/>
      <c r="AD954" s="54">
        <v>0.65625000000022504</v>
      </c>
      <c r="AK954" s="306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1">
        <f t="shared" si="47"/>
        <v>0</v>
      </c>
      <c r="U955" s="94">
        <f t="shared" si="46"/>
        <v>-3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2"/>
      <c r="AD955" s="54">
        <v>0.65694444444467004</v>
      </c>
      <c r="AK955" s="306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1">
        <f t="shared" si="47"/>
        <v>0</v>
      </c>
      <c r="U956" s="94">
        <f t="shared" si="46"/>
        <v>-3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2"/>
      <c r="AD956" s="54">
        <v>0.65763888888911504</v>
      </c>
      <c r="AK956" s="306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1">
        <f t="shared" si="47"/>
        <v>0</v>
      </c>
      <c r="U957" s="94">
        <f t="shared" si="46"/>
        <v>-3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2"/>
      <c r="AD957" s="54">
        <v>0.65833333333356003</v>
      </c>
      <c r="AK957" s="306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1">
        <f t="shared" si="47"/>
        <v>0</v>
      </c>
      <c r="U958" s="94">
        <f t="shared" si="46"/>
        <v>-3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2"/>
      <c r="AD958" s="54">
        <v>0.65902777777800503</v>
      </c>
      <c r="AK958" s="306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1">
        <f t="shared" si="47"/>
        <v>0</v>
      </c>
      <c r="U959" s="94">
        <f t="shared" si="46"/>
        <v>-3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2"/>
      <c r="AD959" s="54">
        <v>0.65972222222245003</v>
      </c>
      <c r="AK959" s="306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1">
        <f t="shared" si="47"/>
        <v>0</v>
      </c>
      <c r="U960" s="94">
        <f t="shared" si="46"/>
        <v>-3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2"/>
      <c r="AD960" s="54">
        <v>0.66041666666689502</v>
      </c>
      <c r="AK960" s="306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1">
        <f t="shared" si="47"/>
        <v>0</v>
      </c>
      <c r="U961" s="94">
        <f t="shared" si="46"/>
        <v>-3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2"/>
      <c r="AD961" s="54">
        <v>0.66111111111134002</v>
      </c>
      <c r="AK961" s="306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1">
        <f t="shared" si="47"/>
        <v>0</v>
      </c>
      <c r="U962" s="94">
        <f t="shared" si="46"/>
        <v>-3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2"/>
      <c r="AD962" s="54">
        <v>0.66180555555578502</v>
      </c>
      <c r="AK962" s="306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1">
        <f t="shared" si="47"/>
        <v>0</v>
      </c>
      <c r="U963" s="94">
        <f t="shared" si="46"/>
        <v>-3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2"/>
      <c r="AD963" s="54">
        <v>0.66250000000023002</v>
      </c>
      <c r="AK963" s="306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1">
        <f t="shared" si="47"/>
        <v>0</v>
      </c>
      <c r="U964" s="94">
        <f t="shared" si="46"/>
        <v>-3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2"/>
      <c r="AD964" s="54">
        <v>0.66319444444467501</v>
      </c>
      <c r="AK964" s="306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1">
        <f t="shared" si="47"/>
        <v>0</v>
      </c>
      <c r="U965" s="94">
        <f t="shared" si="46"/>
        <v>-3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2"/>
      <c r="AD965" s="54">
        <v>0.66388888888912001</v>
      </c>
      <c r="AK965" s="306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1">
        <f t="shared" si="47"/>
        <v>0</v>
      </c>
      <c r="U966" s="94">
        <f t="shared" si="46"/>
        <v>-3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2"/>
      <c r="AD966" s="54">
        <v>0.66458333333356501</v>
      </c>
      <c r="AK966" s="306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1">
        <f t="shared" si="47"/>
        <v>0</v>
      </c>
      <c r="U967" s="94">
        <f t="shared" si="46"/>
        <v>-3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2"/>
      <c r="AD967" s="54">
        <v>0.66527777777801</v>
      </c>
      <c r="AK967" s="306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1">
        <f t="shared" si="47"/>
        <v>0</v>
      </c>
      <c r="U968" s="94">
        <f t="shared" si="46"/>
        <v>-3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2"/>
      <c r="AD968" s="54">
        <v>0.665972222222455</v>
      </c>
      <c r="AK968" s="306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1">
        <f t="shared" si="47"/>
        <v>0</v>
      </c>
      <c r="U969" s="94">
        <f t="shared" si="46"/>
        <v>-3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2"/>
      <c r="AD969" s="54">
        <v>0.6666666666669</v>
      </c>
      <c r="AK969" s="306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1">
        <f t="shared" si="47"/>
        <v>0</v>
      </c>
      <c r="U970" s="94">
        <f t="shared" si="46"/>
        <v>-3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2"/>
      <c r="AD970" s="54">
        <v>0.667361111111345</v>
      </c>
      <c r="AK970" s="306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1">
        <f t="shared" si="47"/>
        <v>0</v>
      </c>
      <c r="U971" s="94">
        <f t="shared" si="46"/>
        <v>-3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2"/>
      <c r="AD971" s="54">
        <v>0.66805555555578999</v>
      </c>
      <c r="AK971" s="306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1">
        <f t="shared" si="47"/>
        <v>0</v>
      </c>
      <c r="U972" s="94">
        <f t="shared" si="46"/>
        <v>-3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2"/>
      <c r="AD972" s="54">
        <v>0.66875000000023499</v>
      </c>
      <c r="AK972" s="306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1">
        <f t="shared" si="47"/>
        <v>0</v>
      </c>
      <c r="U973" s="94">
        <f t="shared" si="46"/>
        <v>-3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2"/>
      <c r="AD973" s="54">
        <v>0.66944444444467999</v>
      </c>
      <c r="AK973" s="306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1">
        <f t="shared" si="47"/>
        <v>0</v>
      </c>
      <c r="U974" s="94">
        <f t="shared" si="46"/>
        <v>-3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2"/>
      <c r="AD974" s="54">
        <v>0.67013888888912498</v>
      </c>
      <c r="AK974" s="306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1">
        <f t="shared" si="47"/>
        <v>0</v>
      </c>
      <c r="U975" s="94">
        <f t="shared" si="46"/>
        <v>-3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2"/>
      <c r="AD975" s="54">
        <v>0.67083333333356998</v>
      </c>
      <c r="AK975" s="306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1">
        <f t="shared" si="47"/>
        <v>0</v>
      </c>
      <c r="U976" s="94">
        <f t="shared" ref="U976:U1039" si="50">(T976-B976)-3</f>
        <v>-3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2"/>
      <c r="AD976" s="54">
        <v>0.67152777777801498</v>
      </c>
      <c r="AK976" s="306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1">
        <f t="shared" si="47"/>
        <v>0</v>
      </c>
      <c r="U977" s="94">
        <f t="shared" si="50"/>
        <v>-3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2"/>
      <c r="AD977" s="54">
        <v>0.67222222222245998</v>
      </c>
      <c r="AK977" s="306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1">
        <f t="shared" si="47"/>
        <v>0</v>
      </c>
      <c r="U978" s="94">
        <f t="shared" si="50"/>
        <v>-3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2"/>
      <c r="AD978" s="54">
        <v>0.67291666666690497</v>
      </c>
      <c r="AK978" s="306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1">
        <f t="shared" si="47"/>
        <v>0</v>
      </c>
      <c r="U979" s="94">
        <f t="shared" si="50"/>
        <v>-3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2"/>
      <c r="AD979" s="54">
        <v>0.67361111111134997</v>
      </c>
      <c r="AK979" s="306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1">
        <f t="shared" si="47"/>
        <v>0</v>
      </c>
      <c r="U980" s="94">
        <f t="shared" si="50"/>
        <v>-3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2"/>
      <c r="AD980" s="54">
        <v>0.67430555555579497</v>
      </c>
      <c r="AK980" s="306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1">
        <f t="shared" si="47"/>
        <v>0</v>
      </c>
      <c r="U981" s="94">
        <f t="shared" si="50"/>
        <v>-3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2"/>
      <c r="AD981" s="54">
        <v>0.67500000000023996</v>
      </c>
      <c r="AK981" s="306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1">
        <f t="shared" si="47"/>
        <v>0</v>
      </c>
      <c r="U982" s="94">
        <f t="shared" si="50"/>
        <v>-3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2"/>
      <c r="AD982" s="54">
        <v>0.67569444444468496</v>
      </c>
      <c r="AK982" s="306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1">
        <f t="shared" si="47"/>
        <v>0</v>
      </c>
      <c r="U983" s="94">
        <f t="shared" si="50"/>
        <v>-3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2"/>
      <c r="AD983" s="54">
        <v>0.67638888888912996</v>
      </c>
      <c r="AK983" s="306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1">
        <f t="shared" si="47"/>
        <v>0</v>
      </c>
      <c r="U984" s="94">
        <f t="shared" si="50"/>
        <v>-3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2"/>
      <c r="AD984" s="54">
        <v>0.67708333333357495</v>
      </c>
      <c r="AK984" s="306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1">
        <f t="shared" si="47"/>
        <v>0</v>
      </c>
      <c r="U985" s="94">
        <f t="shared" si="50"/>
        <v>-3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2"/>
      <c r="AD985" s="54">
        <v>0.67777777777801995</v>
      </c>
      <c r="AK985" s="306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1">
        <f t="shared" si="47"/>
        <v>0</v>
      </c>
      <c r="U986" s="94">
        <f t="shared" si="50"/>
        <v>-3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2"/>
      <c r="AD986" s="54">
        <v>0.67847222222246495</v>
      </c>
      <c r="AK986" s="306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1">
        <f t="shared" si="47"/>
        <v>0</v>
      </c>
      <c r="U987" s="94">
        <f t="shared" si="50"/>
        <v>-3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2"/>
      <c r="AD987" s="54">
        <v>0.67916666666690995</v>
      </c>
      <c r="AK987" s="306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1">
        <f t="shared" si="47"/>
        <v>0</v>
      </c>
      <c r="U988" s="94">
        <f t="shared" si="50"/>
        <v>-3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2"/>
      <c r="AD988" s="54">
        <v>0.67986111111135505</v>
      </c>
      <c r="AK988" s="306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1">
        <f t="shared" si="47"/>
        <v>0</v>
      </c>
      <c r="U989" s="94">
        <f t="shared" si="50"/>
        <v>-3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2"/>
      <c r="AD989" s="54">
        <v>0.68055555555580005</v>
      </c>
      <c r="AK989" s="306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1">
        <f t="shared" si="47"/>
        <v>0</v>
      </c>
      <c r="U990" s="94">
        <f t="shared" si="50"/>
        <v>-3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2"/>
      <c r="AD990" s="54">
        <v>0.68125000000024505</v>
      </c>
      <c r="AK990" s="306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1">
        <f t="shared" si="47"/>
        <v>0</v>
      </c>
      <c r="U991" s="94">
        <f t="shared" si="50"/>
        <v>-3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2"/>
      <c r="AD991" s="54">
        <v>0.68194444444469005</v>
      </c>
      <c r="AK991" s="306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1">
        <f t="shared" si="47"/>
        <v>0</v>
      </c>
      <c r="U992" s="94">
        <f t="shared" si="50"/>
        <v>-3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2"/>
      <c r="AD992" s="54">
        <v>0.68263888888913504</v>
      </c>
      <c r="AK992" s="306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1">
        <f t="shared" si="47"/>
        <v>0</v>
      </c>
      <c r="U993" s="94">
        <f t="shared" si="50"/>
        <v>-3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2"/>
      <c r="AD993" s="54">
        <v>0.68333333333358004</v>
      </c>
      <c r="AK993" s="306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1">
        <f t="shared" si="47"/>
        <v>0</v>
      </c>
      <c r="U994" s="94">
        <f t="shared" si="50"/>
        <v>-3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2"/>
      <c r="AD994" s="54">
        <v>0.68402777777802504</v>
      </c>
      <c r="AK994" s="306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1">
        <f t="shared" si="47"/>
        <v>0</v>
      </c>
      <c r="U995" s="94">
        <f t="shared" si="50"/>
        <v>-3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2"/>
      <c r="AD995" s="54">
        <v>0.68472222222247003</v>
      </c>
      <c r="AK995" s="306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1">
        <f t="shared" si="47"/>
        <v>0</v>
      </c>
      <c r="U996" s="94">
        <f t="shared" si="50"/>
        <v>-3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2"/>
      <c r="AD996" s="54">
        <v>0.68541666666691503</v>
      </c>
      <c r="AK996" s="306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1">
        <f t="shared" si="47"/>
        <v>0</v>
      </c>
      <c r="U997" s="94">
        <f t="shared" si="50"/>
        <v>-3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2"/>
      <c r="AD997" s="54">
        <v>0.68611111111136003</v>
      </c>
      <c r="AK997" s="306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1">
        <f t="shared" si="47"/>
        <v>0</v>
      </c>
      <c r="U998" s="94">
        <f t="shared" si="50"/>
        <v>-3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2"/>
      <c r="AD998" s="54">
        <v>0.68680555555580503</v>
      </c>
      <c r="AK998" s="306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1">
        <f t="shared" si="47"/>
        <v>0</v>
      </c>
      <c r="U999" s="94">
        <f t="shared" si="50"/>
        <v>-3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2"/>
      <c r="AD999" s="54">
        <v>0.68750000000025002</v>
      </c>
      <c r="AK999" s="306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1">
        <f t="shared" si="47"/>
        <v>0</v>
      </c>
      <c r="U1000" s="94">
        <f t="shared" si="50"/>
        <v>-3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2"/>
      <c r="AD1000" s="54">
        <v>0.68819444444469502</v>
      </c>
      <c r="AK1000" s="306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1">
        <f t="shared" si="47"/>
        <v>0</v>
      </c>
      <c r="U1001" s="94">
        <f t="shared" si="50"/>
        <v>-3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2"/>
      <c r="AD1001" s="54">
        <v>0.68888888888914002</v>
      </c>
      <c r="AK1001" s="306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1">
        <f t="shared" si="47"/>
        <v>0</v>
      </c>
      <c r="U1002" s="94">
        <f t="shared" si="50"/>
        <v>-3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2"/>
      <c r="AD1002" s="54">
        <v>0.68958333333358501</v>
      </c>
      <c r="AK1002" s="306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1">
        <f t="shared" si="47"/>
        <v>0</v>
      </c>
      <c r="U1003" s="94">
        <f t="shared" si="50"/>
        <v>-3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2"/>
      <c r="AD1003" s="54">
        <v>0.69027777777803001</v>
      </c>
      <c r="AK1003" s="306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1">
        <f t="shared" si="47"/>
        <v>0</v>
      </c>
      <c r="U1004" s="94">
        <f t="shared" si="50"/>
        <v>-3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2"/>
      <c r="AD1004" s="54">
        <v>0.69097222222247501</v>
      </c>
      <c r="AK1004" s="306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1">
        <f t="shared" si="47"/>
        <v>0</v>
      </c>
      <c r="U1005" s="94">
        <f t="shared" si="50"/>
        <v>-3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2"/>
      <c r="AD1005" s="54">
        <v>0.69166666666692</v>
      </c>
      <c r="AK1005" s="306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1">
        <f t="shared" si="47"/>
        <v>0</v>
      </c>
      <c r="U1006" s="94">
        <f t="shared" si="50"/>
        <v>-3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2"/>
      <c r="AD1006" s="54">
        <v>0.692361111111365</v>
      </c>
      <c r="AK1006" s="306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1">
        <f t="shared" si="47"/>
        <v>0</v>
      </c>
      <c r="U1007" s="94">
        <f t="shared" si="50"/>
        <v>-3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2"/>
      <c r="AD1007" s="54">
        <v>0.69305555555581</v>
      </c>
      <c r="AK1007" s="306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1">
        <f t="shared" si="47"/>
        <v>0</v>
      </c>
      <c r="U1008" s="94">
        <f t="shared" si="50"/>
        <v>-3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2"/>
      <c r="AD1008" s="54">
        <v>0.693750000000255</v>
      </c>
      <c r="AK1008" s="306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1">
        <f t="shared" si="47"/>
        <v>0</v>
      </c>
      <c r="U1009" s="94">
        <f t="shared" si="50"/>
        <v>-3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2"/>
      <c r="AD1009" s="54">
        <v>0.69444444444469999</v>
      </c>
      <c r="AK1009" s="306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1">
        <f t="shared" ref="T1010:T1073" si="51">MAX($P1010,$Q1010)</f>
        <v>0</v>
      </c>
      <c r="U1010" s="94">
        <f t="shared" si="50"/>
        <v>-3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2"/>
      <c r="AD1010" s="54">
        <v>0.69513888888914499</v>
      </c>
      <c r="AK1010" s="306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1">
        <f t="shared" si="51"/>
        <v>0</v>
      </c>
      <c r="U1011" s="94">
        <f t="shared" si="50"/>
        <v>-3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2"/>
      <c r="AD1011" s="54">
        <v>0.69583333333358999</v>
      </c>
      <c r="AK1011" s="306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1">
        <f t="shared" si="51"/>
        <v>0</v>
      </c>
      <c r="U1012" s="94">
        <f t="shared" si="50"/>
        <v>-3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2"/>
      <c r="AD1012" s="54">
        <v>0.69652777777803498</v>
      </c>
      <c r="AK1012" s="306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1">
        <f t="shared" si="51"/>
        <v>0</v>
      </c>
      <c r="U1013" s="94">
        <f t="shared" si="50"/>
        <v>-3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2"/>
      <c r="AD1013" s="54">
        <v>0.69722222222247998</v>
      </c>
      <c r="AK1013" s="306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1">
        <f t="shared" si="51"/>
        <v>0</v>
      </c>
      <c r="U1014" s="94">
        <f t="shared" si="50"/>
        <v>-3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2"/>
      <c r="AD1014" s="54">
        <v>0.69791666666692498</v>
      </c>
      <c r="AK1014" s="306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1">
        <f t="shared" si="51"/>
        <v>0</v>
      </c>
      <c r="U1015" s="94">
        <f t="shared" si="50"/>
        <v>-3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2"/>
      <c r="AD1015" s="54">
        <v>0.69861111111136998</v>
      </c>
      <c r="AK1015" s="306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1">
        <f t="shared" si="51"/>
        <v>0</v>
      </c>
      <c r="U1016" s="94">
        <f t="shared" si="50"/>
        <v>-3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2"/>
      <c r="AD1016" s="54">
        <v>0.69930555555581497</v>
      </c>
      <c r="AK1016" s="306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1">
        <f t="shared" si="51"/>
        <v>0</v>
      </c>
      <c r="U1017" s="94">
        <f t="shared" si="50"/>
        <v>-3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2"/>
      <c r="AD1017" s="54">
        <v>0.70000000000025997</v>
      </c>
      <c r="AK1017" s="306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1">
        <f t="shared" si="51"/>
        <v>0</v>
      </c>
      <c r="U1018" s="94">
        <f t="shared" si="50"/>
        <v>-3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2"/>
      <c r="AD1018" s="54">
        <v>0.70069444444470497</v>
      </c>
      <c r="AK1018" s="306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1">
        <f t="shared" si="51"/>
        <v>0</v>
      </c>
      <c r="U1019" s="94">
        <f t="shared" si="50"/>
        <v>-3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2"/>
      <c r="AD1019" s="54">
        <v>0.70138888888914996</v>
      </c>
      <c r="AK1019" s="306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1">
        <f t="shared" si="51"/>
        <v>0</v>
      </c>
      <c r="U1020" s="94">
        <f t="shared" si="50"/>
        <v>-3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2"/>
      <c r="AD1020" s="54">
        <v>0.70208333333359496</v>
      </c>
      <c r="AK1020" s="306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1">
        <f t="shared" si="51"/>
        <v>0</v>
      </c>
      <c r="U1021" s="94">
        <f t="shared" si="50"/>
        <v>-3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2"/>
      <c r="AD1021" s="54">
        <v>0.70277777777803996</v>
      </c>
      <c r="AK1021" s="306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1">
        <f t="shared" si="51"/>
        <v>0</v>
      </c>
      <c r="U1022" s="94">
        <f t="shared" si="50"/>
        <v>-3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2"/>
      <c r="AD1022" s="54">
        <v>0.70347222222248496</v>
      </c>
      <c r="AK1022" s="306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1">
        <f t="shared" si="51"/>
        <v>0</v>
      </c>
      <c r="U1023" s="94">
        <f t="shared" si="50"/>
        <v>-3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2"/>
      <c r="AD1023" s="54">
        <v>0.70416666666692995</v>
      </c>
      <c r="AK1023" s="306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1">
        <f t="shared" si="51"/>
        <v>0</v>
      </c>
      <c r="U1024" s="94">
        <f t="shared" si="50"/>
        <v>-3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2"/>
      <c r="AD1024" s="54">
        <v>0.70486111111137495</v>
      </c>
      <c r="AK1024" s="306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1">
        <f t="shared" si="51"/>
        <v>0</v>
      </c>
      <c r="U1025" s="94">
        <f t="shared" si="50"/>
        <v>-3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2"/>
      <c r="AD1025" s="54">
        <v>0.70555555555581995</v>
      </c>
      <c r="AK1025" s="306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1">
        <f t="shared" si="51"/>
        <v>0</v>
      </c>
      <c r="U1026" s="94">
        <f t="shared" si="50"/>
        <v>-3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2"/>
      <c r="AD1026" s="54">
        <v>0.70625000000026505</v>
      </c>
      <c r="AK1026" s="306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1">
        <f t="shared" si="51"/>
        <v>0</v>
      </c>
      <c r="U1027" s="94">
        <f t="shared" si="50"/>
        <v>-3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2"/>
      <c r="AD1027" s="54">
        <v>0.70694444444471005</v>
      </c>
      <c r="AK1027" s="306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1">
        <f t="shared" si="51"/>
        <v>0</v>
      </c>
      <c r="U1028" s="94">
        <f t="shared" si="50"/>
        <v>-3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2"/>
      <c r="AD1028" s="54">
        <v>0.70763888888915505</v>
      </c>
      <c r="AK1028" s="306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1">
        <f t="shared" si="51"/>
        <v>0</v>
      </c>
      <c r="U1029" s="94">
        <f t="shared" si="50"/>
        <v>-3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2"/>
      <c r="AD1029" s="54">
        <v>0.70833333333360005</v>
      </c>
      <c r="AK1029" s="306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1">
        <f t="shared" si="51"/>
        <v>0</v>
      </c>
      <c r="U1030" s="94">
        <f t="shared" si="50"/>
        <v>-3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2"/>
      <c r="AD1030" s="54">
        <v>0.70902777777804504</v>
      </c>
      <c r="AK1030" s="306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1">
        <f t="shared" si="51"/>
        <v>0</v>
      </c>
      <c r="U1031" s="94">
        <f t="shared" si="50"/>
        <v>-3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2"/>
      <c r="AD1031" s="54">
        <v>0.70972222222249004</v>
      </c>
      <c r="AK1031" s="306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1">
        <f t="shared" si="51"/>
        <v>0</v>
      </c>
      <c r="U1032" s="94">
        <f t="shared" si="50"/>
        <v>-3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2"/>
      <c r="AD1032" s="54">
        <v>0.71041666666693504</v>
      </c>
      <c r="AK1032" s="306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1">
        <f t="shared" si="51"/>
        <v>0</v>
      </c>
      <c r="U1033" s="94">
        <f t="shared" si="50"/>
        <v>-3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2"/>
      <c r="AD1033" s="54">
        <v>0.71111111111138003</v>
      </c>
      <c r="AK1033" s="306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1">
        <f t="shared" si="51"/>
        <v>0</v>
      </c>
      <c r="U1034" s="94">
        <f t="shared" si="50"/>
        <v>-3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2"/>
      <c r="AD1034" s="54">
        <v>0.71180555555582503</v>
      </c>
      <c r="AK1034" s="306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1">
        <f t="shared" si="51"/>
        <v>0</v>
      </c>
      <c r="U1035" s="94">
        <f t="shared" si="50"/>
        <v>-3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2"/>
      <c r="AD1035" s="54">
        <v>0.71250000000027003</v>
      </c>
      <c r="AK1035" s="306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1">
        <f t="shared" si="51"/>
        <v>0</v>
      </c>
      <c r="U1036" s="94">
        <f t="shared" si="50"/>
        <v>-3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2"/>
      <c r="AD1036" s="54">
        <v>0.71319444444471503</v>
      </c>
      <c r="AK1036" s="306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1">
        <f t="shared" si="51"/>
        <v>0</v>
      </c>
      <c r="U1037" s="94">
        <f t="shared" si="50"/>
        <v>-3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2"/>
      <c r="AD1037" s="54">
        <v>0.71388888888916002</v>
      </c>
      <c r="AK1037" s="306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1">
        <f t="shared" si="51"/>
        <v>0</v>
      </c>
      <c r="U1038" s="94">
        <f t="shared" si="50"/>
        <v>-3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2"/>
      <c r="AD1038" s="54">
        <v>0.71458333333360502</v>
      </c>
      <c r="AK1038" s="306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1">
        <f t="shared" si="51"/>
        <v>0</v>
      </c>
      <c r="U1039" s="94">
        <f t="shared" si="50"/>
        <v>-3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2"/>
      <c r="AD1039" s="54">
        <v>0.71527777777805002</v>
      </c>
      <c r="AK1039" s="306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1">
        <f t="shared" si="51"/>
        <v>0</v>
      </c>
      <c r="U1040" s="94">
        <f t="shared" ref="U1040:U1103" si="54">(T1040-B1040)-3</f>
        <v>-3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2"/>
      <c r="AD1040" s="54">
        <v>0.71597222222249501</v>
      </c>
      <c r="AK1040" s="306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1">
        <f t="shared" si="51"/>
        <v>0</v>
      </c>
      <c r="U1041" s="94">
        <f t="shared" si="54"/>
        <v>-3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2"/>
      <c r="AD1041" s="54">
        <v>0.71666666666694001</v>
      </c>
      <c r="AK1041" s="306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1">
        <f t="shared" si="51"/>
        <v>0</v>
      </c>
      <c r="U1042" s="94">
        <f t="shared" si="54"/>
        <v>-3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2"/>
      <c r="AD1042" s="54">
        <v>0.71736111111138501</v>
      </c>
      <c r="AK1042" s="306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1">
        <f t="shared" si="51"/>
        <v>0</v>
      </c>
      <c r="U1043" s="94">
        <f t="shared" si="54"/>
        <v>-3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2"/>
      <c r="AD1043" s="54">
        <v>0.71805555555583001</v>
      </c>
      <c r="AK1043" s="306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1">
        <f t="shared" si="51"/>
        <v>0</v>
      </c>
      <c r="U1044" s="94">
        <f t="shared" si="54"/>
        <v>-3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2"/>
      <c r="AD1044" s="54">
        <v>0.718750000000275</v>
      </c>
      <c r="AK1044" s="306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1">
        <f t="shared" si="51"/>
        <v>0</v>
      </c>
      <c r="U1045" s="94">
        <f t="shared" si="54"/>
        <v>-3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2"/>
      <c r="AD1045" s="54">
        <v>0.71944444444472</v>
      </c>
      <c r="AK1045" s="306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1">
        <f t="shared" si="51"/>
        <v>0</v>
      </c>
      <c r="U1046" s="94">
        <f t="shared" si="54"/>
        <v>-3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2"/>
      <c r="AD1046" s="54">
        <v>0.720138888889165</v>
      </c>
      <c r="AK1046" s="306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1">
        <f t="shared" si="51"/>
        <v>0</v>
      </c>
      <c r="U1047" s="94">
        <f t="shared" si="54"/>
        <v>-3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2"/>
      <c r="AD1047" s="54">
        <v>0.72083333333360999</v>
      </c>
      <c r="AK1047" s="306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1">
        <f t="shared" si="51"/>
        <v>0</v>
      </c>
      <c r="U1048" s="94">
        <f t="shared" si="54"/>
        <v>-3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2"/>
      <c r="AD1048" s="54">
        <v>0.72152777777805499</v>
      </c>
      <c r="AK1048" s="306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1">
        <f t="shared" si="51"/>
        <v>0</v>
      </c>
      <c r="U1049" s="94">
        <f t="shared" si="54"/>
        <v>-3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2"/>
      <c r="AD1049" s="54">
        <v>0.72222222222249999</v>
      </c>
      <c r="AK1049" s="306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1">
        <f t="shared" si="51"/>
        <v>0</v>
      </c>
      <c r="U1050" s="94">
        <f t="shared" si="54"/>
        <v>-3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2"/>
      <c r="AD1050" s="54">
        <v>0.72291666666694498</v>
      </c>
      <c r="AK1050" s="306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1">
        <f t="shared" si="51"/>
        <v>0</v>
      </c>
      <c r="U1051" s="94">
        <f t="shared" si="54"/>
        <v>-3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2"/>
      <c r="AD1051" s="54">
        <v>0.72361111111138998</v>
      </c>
      <c r="AK1051" s="306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1">
        <f t="shared" si="51"/>
        <v>0</v>
      </c>
      <c r="U1052" s="94">
        <f t="shared" si="54"/>
        <v>-3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2"/>
      <c r="AD1052" s="54">
        <v>0.72430555555583498</v>
      </c>
      <c r="AK1052" s="306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1">
        <f t="shared" si="51"/>
        <v>0</v>
      </c>
      <c r="U1053" s="94">
        <f t="shared" si="54"/>
        <v>-3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2"/>
      <c r="AD1053" s="54">
        <v>0.72500000000027998</v>
      </c>
      <c r="AK1053" s="306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1">
        <f t="shared" si="51"/>
        <v>0</v>
      </c>
      <c r="U1054" s="94">
        <f t="shared" si="54"/>
        <v>-3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2"/>
      <c r="AD1054" s="54">
        <v>0.72569444444472497</v>
      </c>
      <c r="AK1054" s="306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1">
        <f t="shared" si="51"/>
        <v>0</v>
      </c>
      <c r="U1055" s="94">
        <f t="shared" si="54"/>
        <v>-3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2"/>
      <c r="AD1055" s="54">
        <v>0.72638888888916997</v>
      </c>
      <c r="AK1055" s="306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1">
        <f t="shared" si="51"/>
        <v>0</v>
      </c>
      <c r="U1056" s="94">
        <f t="shared" si="54"/>
        <v>-3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2"/>
      <c r="AD1056" s="54">
        <v>0.72708333333361497</v>
      </c>
      <c r="AK1056" s="306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1">
        <f t="shared" si="51"/>
        <v>0</v>
      </c>
      <c r="U1057" s="94">
        <f t="shared" si="54"/>
        <v>-3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2"/>
      <c r="AD1057" s="54">
        <v>0.72777777777805996</v>
      </c>
      <c r="AK1057" s="306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1">
        <f t="shared" si="51"/>
        <v>0</v>
      </c>
      <c r="U1058" s="94">
        <f t="shared" si="54"/>
        <v>-3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2"/>
      <c r="AD1058" s="54">
        <v>0.72847222222250496</v>
      </c>
      <c r="AK1058" s="306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1">
        <f t="shared" si="51"/>
        <v>0</v>
      </c>
      <c r="U1059" s="94">
        <f t="shared" si="54"/>
        <v>-3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2"/>
      <c r="AD1059" s="54">
        <v>0.72916666666694996</v>
      </c>
      <c r="AK1059" s="306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1">
        <f t="shared" si="51"/>
        <v>0</v>
      </c>
      <c r="U1060" s="94">
        <f t="shared" si="54"/>
        <v>-3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2"/>
      <c r="AD1060" s="54">
        <v>0.72986111111139496</v>
      </c>
      <c r="AK1060" s="306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1">
        <f t="shared" si="51"/>
        <v>0</v>
      </c>
      <c r="U1061" s="94">
        <f t="shared" si="54"/>
        <v>-3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2"/>
      <c r="AD1061" s="54">
        <v>0.73055555555583995</v>
      </c>
      <c r="AK1061" s="306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1">
        <f t="shared" si="51"/>
        <v>0</v>
      </c>
      <c r="U1062" s="94">
        <f t="shared" si="54"/>
        <v>-3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2"/>
      <c r="AD1062" s="54">
        <v>0.73125000000028495</v>
      </c>
      <c r="AK1062" s="306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1">
        <f t="shared" si="51"/>
        <v>0</v>
      </c>
      <c r="U1063" s="94">
        <f t="shared" si="54"/>
        <v>-3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2"/>
      <c r="AD1063" s="54">
        <v>0.73194444444472995</v>
      </c>
      <c r="AK1063" s="306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1">
        <f t="shared" si="51"/>
        <v>0</v>
      </c>
      <c r="U1064" s="94">
        <f t="shared" si="54"/>
        <v>-3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2"/>
      <c r="AD1064" s="54">
        <v>0.73263888888917506</v>
      </c>
      <c r="AK1064" s="306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1">
        <f t="shared" si="51"/>
        <v>0</v>
      </c>
      <c r="U1065" s="94">
        <f t="shared" si="54"/>
        <v>-3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2"/>
      <c r="AD1065" s="54">
        <v>0.73333333333362005</v>
      </c>
      <c r="AK1065" s="306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1">
        <f t="shared" si="51"/>
        <v>0</v>
      </c>
      <c r="U1066" s="94">
        <f t="shared" si="54"/>
        <v>-3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2"/>
      <c r="AD1066" s="54">
        <v>0.73402777777806505</v>
      </c>
      <c r="AK1066" s="306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1">
        <f t="shared" si="51"/>
        <v>0</v>
      </c>
      <c r="U1067" s="94">
        <f t="shared" si="54"/>
        <v>-3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2"/>
      <c r="AD1067" s="54">
        <v>0.73472222222251005</v>
      </c>
      <c r="AK1067" s="306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1">
        <f t="shared" si="51"/>
        <v>0</v>
      </c>
      <c r="U1068" s="94">
        <f t="shared" si="54"/>
        <v>-3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2"/>
      <c r="AD1068" s="54">
        <v>0.73541666666695504</v>
      </c>
      <c r="AK1068" s="306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1">
        <f t="shared" si="51"/>
        <v>0</v>
      </c>
      <c r="U1069" s="94">
        <f t="shared" si="54"/>
        <v>-3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2"/>
      <c r="AD1069" s="54">
        <v>0.73611111111140004</v>
      </c>
      <c r="AK1069" s="306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1">
        <f t="shared" si="51"/>
        <v>0</v>
      </c>
      <c r="U1070" s="94">
        <f t="shared" si="54"/>
        <v>-3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2"/>
      <c r="AD1070" s="54">
        <v>0.73680555555584504</v>
      </c>
      <c r="AK1070" s="306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1">
        <f t="shared" si="51"/>
        <v>0</v>
      </c>
      <c r="U1071" s="94">
        <f t="shared" si="54"/>
        <v>-3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2"/>
      <c r="AD1071" s="54">
        <v>0.73750000000029003</v>
      </c>
      <c r="AK1071" s="306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1">
        <f t="shared" si="51"/>
        <v>0</v>
      </c>
      <c r="U1072" s="94">
        <f t="shared" si="54"/>
        <v>-3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2"/>
      <c r="AD1072" s="54">
        <v>0.73819444444473503</v>
      </c>
      <c r="AK1072" s="306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1">
        <f t="shared" si="51"/>
        <v>0</v>
      </c>
      <c r="U1073" s="94">
        <f t="shared" si="54"/>
        <v>-3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2"/>
      <c r="AD1073" s="54">
        <v>0.73888888888918003</v>
      </c>
      <c r="AK1073" s="306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1">
        <f t="shared" ref="T1074:T1137" si="55">MAX($P1074,$Q1074)</f>
        <v>0</v>
      </c>
      <c r="U1074" s="94">
        <f t="shared" si="54"/>
        <v>-3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2"/>
      <c r="AD1074" s="54">
        <v>0.73958333333362503</v>
      </c>
      <c r="AK1074" s="306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1">
        <f t="shared" si="55"/>
        <v>0</v>
      </c>
      <c r="U1075" s="94">
        <f t="shared" si="54"/>
        <v>-3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2"/>
      <c r="AD1075" s="54">
        <v>0.74027777777807002</v>
      </c>
      <c r="AK1075" s="306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1">
        <f t="shared" si="55"/>
        <v>0</v>
      </c>
      <c r="U1076" s="94">
        <f t="shared" si="54"/>
        <v>-3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2"/>
      <c r="AD1076" s="54">
        <v>0.74097222222251502</v>
      </c>
      <c r="AK1076" s="306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1">
        <f t="shared" si="55"/>
        <v>0</v>
      </c>
      <c r="U1077" s="94">
        <f t="shared" si="54"/>
        <v>-3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2"/>
      <c r="AD1077" s="54">
        <v>0.74166666666696002</v>
      </c>
      <c r="AK1077" s="306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1">
        <f t="shared" si="55"/>
        <v>0</v>
      </c>
      <c r="U1078" s="94">
        <f t="shared" si="54"/>
        <v>-3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2"/>
      <c r="AD1078" s="54">
        <v>0.74236111111140501</v>
      </c>
      <c r="AK1078" s="306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1">
        <f t="shared" si="55"/>
        <v>0</v>
      </c>
      <c r="U1079" s="94">
        <f t="shared" si="54"/>
        <v>-3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2"/>
      <c r="AD1079" s="54">
        <v>0.74305555555585001</v>
      </c>
      <c r="AK1079" s="306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1">
        <f t="shared" si="55"/>
        <v>0</v>
      </c>
      <c r="U1080" s="94">
        <f t="shared" si="54"/>
        <v>-3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2"/>
      <c r="AD1080" s="54">
        <v>0.74375000000029501</v>
      </c>
      <c r="AK1080" s="306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1">
        <f t="shared" si="55"/>
        <v>0</v>
      </c>
      <c r="U1081" s="94">
        <f t="shared" si="54"/>
        <v>-3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2"/>
      <c r="AD1081" s="54">
        <v>0.74444444444474001</v>
      </c>
      <c r="AK1081" s="306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1">
        <f t="shared" si="55"/>
        <v>0</v>
      </c>
      <c r="U1082" s="94">
        <f t="shared" si="54"/>
        <v>-3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2"/>
      <c r="AD1082" s="54">
        <v>0.745138888889185</v>
      </c>
      <c r="AK1082" s="306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1">
        <f t="shared" si="55"/>
        <v>0</v>
      </c>
      <c r="U1083" s="94">
        <f t="shared" si="54"/>
        <v>-3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2"/>
      <c r="AD1083" s="54">
        <v>0.74583333333363</v>
      </c>
      <c r="AK1083" s="306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1">
        <f t="shared" si="55"/>
        <v>0</v>
      </c>
      <c r="U1084" s="94">
        <f t="shared" si="54"/>
        <v>-3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2"/>
      <c r="AD1084" s="54">
        <v>0.746527777778075</v>
      </c>
      <c r="AK1084" s="306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1">
        <f t="shared" si="55"/>
        <v>0</v>
      </c>
      <c r="U1085" s="94">
        <f t="shared" si="54"/>
        <v>-3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2"/>
      <c r="AD1085" s="54">
        <v>0.74722222222251999</v>
      </c>
      <c r="AK1085" s="306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1">
        <f t="shared" si="55"/>
        <v>0</v>
      </c>
      <c r="U1086" s="94">
        <f t="shared" si="54"/>
        <v>-3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2"/>
      <c r="AD1086" s="54">
        <v>0.74791666666696499</v>
      </c>
      <c r="AK1086" s="306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2"/>
      <c r="AD1087" s="54">
        <v>0.74861111111140999</v>
      </c>
      <c r="AK1087" s="306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2"/>
      <c r="AD1088" s="54">
        <v>0.74930555555585499</v>
      </c>
      <c r="AK1088" s="306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2"/>
      <c r="AD1089" s="54">
        <v>0.75000000000029998</v>
      </c>
      <c r="AK1089" s="306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2"/>
      <c r="AD1090" s="54">
        <v>0.75069444444474498</v>
      </c>
      <c r="AK1090" s="306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2"/>
      <c r="AD1091" s="54">
        <v>0.75138888888918998</v>
      </c>
      <c r="AK1091" s="306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2"/>
      <c r="AD1092" s="54">
        <v>0.75208333333363497</v>
      </c>
      <c r="AK1092" s="306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2"/>
      <c r="AD1093" s="54">
        <v>0.75277777777807997</v>
      </c>
      <c r="AK1093" s="306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2"/>
      <c r="AD1094" s="54">
        <v>0.75347222222252497</v>
      </c>
      <c r="AK1094" s="306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2"/>
      <c r="AD1095" s="54">
        <v>0.75416666666696996</v>
      </c>
      <c r="AK1095" s="306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2"/>
      <c r="AD1096" s="54">
        <v>0.75486111111141496</v>
      </c>
      <c r="AK1096" s="306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2"/>
      <c r="AD1097" s="54">
        <v>0.75555555555585996</v>
      </c>
      <c r="AK1097" s="306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2"/>
      <c r="AD1098" s="54">
        <v>0.75625000000030496</v>
      </c>
      <c r="AK1098" s="306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2"/>
      <c r="AD1099" s="54">
        <v>0.75694444444474995</v>
      </c>
      <c r="AK1099" s="306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2"/>
      <c r="AD1100" s="54">
        <v>0.75763888888919495</v>
      </c>
      <c r="AK1100" s="306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2"/>
      <c r="AD1101" s="54">
        <v>0.75833333333363995</v>
      </c>
      <c r="AK1101" s="306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2"/>
      <c r="AD1102" s="54">
        <v>0.75902777777808506</v>
      </c>
      <c r="AK1102" s="306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2"/>
      <c r="AD1103" s="54">
        <v>0.75972222222253005</v>
      </c>
      <c r="AK1103" s="306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2"/>
      <c r="AD1104" s="54">
        <v>0.76041666666697505</v>
      </c>
      <c r="AK1104" s="306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2"/>
      <c r="AD1105" s="54">
        <v>0.76111111111142005</v>
      </c>
      <c r="AK1105" s="306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2"/>
      <c r="AD1106" s="54">
        <v>0.76180555555586504</v>
      </c>
      <c r="AK1106" s="306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2"/>
      <c r="AD1107" s="54">
        <v>0.76250000000031004</v>
      </c>
      <c r="AK1107" s="306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2"/>
      <c r="AD1108" s="54">
        <v>0.76319444444475504</v>
      </c>
      <c r="AK1108" s="306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2"/>
      <c r="AD1109" s="54">
        <v>0.76388888888920004</v>
      </c>
      <c r="AK1109" s="306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2"/>
      <c r="AD1110" s="54">
        <v>0.76458333333364503</v>
      </c>
      <c r="AK1110" s="306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2"/>
      <c r="AD1111" s="54">
        <v>0.76527777777809003</v>
      </c>
      <c r="AK1111" s="306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2"/>
      <c r="AD1112" s="54">
        <v>0.76597222222253503</v>
      </c>
      <c r="AK1112" s="306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2"/>
      <c r="AD1113" s="54">
        <v>0.76666666666698002</v>
      </c>
      <c r="AK1113" s="306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2"/>
      <c r="AD1114" s="54">
        <v>0.76736111111142502</v>
      </c>
      <c r="AK1114" s="306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2"/>
      <c r="AD1115" s="54">
        <v>0.76805555555587002</v>
      </c>
      <c r="AK1115" s="306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2"/>
      <c r="AD1116" s="54">
        <v>0.76875000000031501</v>
      </c>
      <c r="AK1116" s="306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2"/>
      <c r="AD1117" s="54">
        <v>0.76944444444476001</v>
      </c>
      <c r="AK1117" s="306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2"/>
      <c r="AD1118" s="54">
        <v>0.77013888888920501</v>
      </c>
      <c r="AK1118" s="306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2"/>
      <c r="AD1119" s="54">
        <v>0.77083333333365001</v>
      </c>
      <c r="AK1119" s="306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2"/>
      <c r="AD1120" s="54">
        <v>0.771527777778095</v>
      </c>
      <c r="AK1120" s="306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2"/>
      <c r="AD1121" s="54">
        <v>0.77222222222254</v>
      </c>
      <c r="AK1121" s="306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2"/>
      <c r="AD1122" s="54">
        <v>0.772916666666985</v>
      </c>
      <c r="AK1122" s="306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2"/>
      <c r="AD1123" s="54">
        <v>0.77361111111142999</v>
      </c>
      <c r="AK1123" s="306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2"/>
      <c r="AD1124" s="54">
        <v>0.77430555555587499</v>
      </c>
      <c r="AK1124" s="306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2"/>
      <c r="AD1125" s="54">
        <v>0.77500000000031999</v>
      </c>
      <c r="AK1125" s="306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2"/>
      <c r="AD1126" s="54">
        <v>0.77569444444476499</v>
      </c>
      <c r="AK1126" s="306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2"/>
      <c r="AD1127" s="54">
        <v>0.77638888888920998</v>
      </c>
      <c r="AK1127" s="306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2"/>
      <c r="AD1128" s="54">
        <v>0.77708333333365498</v>
      </c>
      <c r="AK1128" s="306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2"/>
      <c r="AD1129" s="54">
        <v>0.77777777777809998</v>
      </c>
      <c r="AK1129" s="306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2"/>
      <c r="AD1130" s="54">
        <v>0.77847222222254497</v>
      </c>
      <c r="AK1130" s="306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2"/>
      <c r="AD1131" s="54">
        <v>0.77916666666698997</v>
      </c>
      <c r="AK1131" s="306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2"/>
      <c r="AD1132" s="54">
        <v>0.77986111111143497</v>
      </c>
      <c r="AK1132" s="306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2"/>
      <c r="AD1133" s="54">
        <v>0.78055555555587997</v>
      </c>
      <c r="AK1133" s="306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2"/>
      <c r="AD1134" s="54">
        <v>0.78125000000032496</v>
      </c>
      <c r="AK1134" s="306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2"/>
      <c r="AD1135" s="54">
        <v>0.78194444444476996</v>
      </c>
      <c r="AK1135" s="306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2"/>
      <c r="AD1136" s="54">
        <v>0.78263888888921496</v>
      </c>
      <c r="AK1136" s="306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2"/>
      <c r="AD1137" s="54">
        <v>0.78333333333365995</v>
      </c>
      <c r="AK1137" s="306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2"/>
      <c r="AD1138" s="54">
        <v>0.78402777777810495</v>
      </c>
      <c r="AK1138" s="306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2"/>
      <c r="AD1139" s="54">
        <v>0.78472222222254995</v>
      </c>
      <c r="AK1139" s="306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2"/>
      <c r="AD1140" s="54">
        <v>0.78541666666699494</v>
      </c>
      <c r="AK1140" s="306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2"/>
      <c r="AD1141" s="54">
        <v>0.78611111111144005</v>
      </c>
      <c r="AK1141" s="306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2"/>
      <c r="AD1142" s="54">
        <v>0.78680555555588505</v>
      </c>
      <c r="AK1142" s="306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2"/>
      <c r="AD1143" s="54">
        <v>0.78750000000033005</v>
      </c>
      <c r="AK1143" s="306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2"/>
      <c r="AD1144" s="54">
        <v>0.78819444444477504</v>
      </c>
      <c r="AK1144" s="306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2"/>
      <c r="AD1145" s="54">
        <v>0.78888888888922004</v>
      </c>
      <c r="AK1145" s="306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2"/>
      <c r="AD1146" s="54">
        <v>0.78958333333366504</v>
      </c>
      <c r="AK1146" s="306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2"/>
      <c r="AD1147" s="54">
        <v>0.79027777777811004</v>
      </c>
      <c r="AK1147" s="306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2"/>
      <c r="AD1148" s="54">
        <v>0.79097222222255503</v>
      </c>
      <c r="AK1148" s="306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2"/>
      <c r="AD1149" s="54">
        <v>0.79166666666700003</v>
      </c>
      <c r="AK1149" s="306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2"/>
      <c r="AD1150" s="54">
        <v>0.79236111111144503</v>
      </c>
      <c r="AK1150" s="306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2"/>
      <c r="AD1151" s="54">
        <v>0.79305555555589002</v>
      </c>
      <c r="AK1151" s="306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2"/>
      <c r="AD1152" s="54">
        <v>0.79375000000033502</v>
      </c>
      <c r="AK1152" s="306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2"/>
      <c r="AD1153" s="54">
        <v>0.79444444444478002</v>
      </c>
      <c r="AK1153" s="306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2"/>
      <c r="AD1154" s="54">
        <v>0.79513888888922502</v>
      </c>
      <c r="AK1154" s="306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2"/>
      <c r="AD1155" s="54">
        <v>0.79583333333367001</v>
      </c>
      <c r="AK1155" s="306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2"/>
      <c r="AD1156" s="54">
        <v>0.79652777777811501</v>
      </c>
      <c r="AK1156" s="306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2"/>
      <c r="AD1157" s="54">
        <v>0.79722222222256001</v>
      </c>
      <c r="AK1157" s="306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2"/>
      <c r="AD1158" s="54">
        <v>0.797916666667005</v>
      </c>
      <c r="AK1158" s="306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2"/>
      <c r="AD1159" s="54">
        <v>0.79861111111145</v>
      </c>
      <c r="AK1159" s="306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2"/>
      <c r="AD1160" s="54">
        <v>0.799305555555895</v>
      </c>
      <c r="AK1160" s="306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2"/>
      <c r="AD1161" s="54">
        <v>0.80000000000033999</v>
      </c>
      <c r="AK1161" s="306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2"/>
      <c r="AD1162" s="54">
        <v>0.80069444444478499</v>
      </c>
      <c r="AK1162" s="306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2"/>
      <c r="AD1163" s="54">
        <v>0.80138888888922999</v>
      </c>
      <c r="AK1163" s="306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2"/>
      <c r="AD1164" s="54">
        <v>0.80208333333367499</v>
      </c>
      <c r="AK1164" s="306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2"/>
      <c r="AD1165" s="54">
        <v>0.80277777777811998</v>
      </c>
      <c r="AK1165" s="306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2"/>
      <c r="AD1166" s="54">
        <v>0.80347222222256498</v>
      </c>
      <c r="AK1166" s="306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2"/>
      <c r="AD1167" s="54">
        <v>0.80416666666700998</v>
      </c>
      <c r="AK1167" s="306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2"/>
      <c r="AD1168" s="54">
        <v>0.80486111111145497</v>
      </c>
      <c r="AK1168" s="306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2"/>
      <c r="AD1169" s="54">
        <v>0.80555555555589997</v>
      </c>
      <c r="AK1169" s="306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2"/>
      <c r="AD1170" s="54">
        <v>0.80625000000034497</v>
      </c>
      <c r="AK1170" s="306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2"/>
      <c r="AD1171" s="54">
        <v>0.80694444444478997</v>
      </c>
      <c r="AK1171" s="306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2"/>
      <c r="AD1172" s="54">
        <v>0.80763888888923496</v>
      </c>
      <c r="AK1172" s="306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2"/>
      <c r="AD1173" s="54">
        <v>0.80833333333367996</v>
      </c>
      <c r="AK1173" s="306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2"/>
      <c r="AD1174" s="54">
        <v>0.80902777777812496</v>
      </c>
      <c r="AK1174" s="306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2"/>
      <c r="AD1175" s="54">
        <v>0.80972222222256995</v>
      </c>
      <c r="AK1175" s="306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2"/>
      <c r="AD1176" s="54">
        <v>0.81041666666701495</v>
      </c>
      <c r="AK1176" s="306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2"/>
      <c r="AD1177" s="54">
        <v>0.81111111111145995</v>
      </c>
      <c r="AK1177" s="306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2"/>
      <c r="AC1178" s="372"/>
      <c r="AD1178" s="54">
        <v>0.81180555555590495</v>
      </c>
      <c r="AK1178" s="306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2"/>
      <c r="AC1179" s="372"/>
      <c r="AD1179" s="54">
        <v>0.81250000000035005</v>
      </c>
      <c r="AK1179" s="306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2"/>
      <c r="AD1180" s="54">
        <v>0.81319444444479505</v>
      </c>
      <c r="AK1180" s="306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2"/>
      <c r="AD1181" s="54">
        <v>0.81388888888924005</v>
      </c>
      <c r="AK1181" s="306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2"/>
      <c r="AD1182" s="54">
        <v>0.81458333333368504</v>
      </c>
      <c r="AK1182" s="306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2"/>
      <c r="AD1183" s="54">
        <v>0.81527777777813004</v>
      </c>
      <c r="AK1183" s="306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2"/>
      <c r="AD1184" s="54">
        <v>0.81597222222257504</v>
      </c>
      <c r="AK1184" s="306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2"/>
      <c r="AD1185" s="54">
        <v>0.81666666666702004</v>
      </c>
      <c r="AK1185" s="306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2"/>
      <c r="AD1186" s="54">
        <v>0.81736111111146503</v>
      </c>
      <c r="AK1186" s="306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2"/>
      <c r="AD1187" s="54">
        <v>0.81805555555591003</v>
      </c>
      <c r="AK1187" s="306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2"/>
      <c r="AD1188" s="54">
        <v>0.81875000000035503</v>
      </c>
      <c r="AK1188" s="306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2"/>
      <c r="AD1189" s="54">
        <v>0.81944444444480002</v>
      </c>
      <c r="AK1189" s="306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2"/>
      <c r="AD1190" s="54">
        <v>0.82013888888924502</v>
      </c>
      <c r="AK1190" s="306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2"/>
      <c r="AD1191" s="54">
        <v>0.82083333333369002</v>
      </c>
      <c r="AK1191" s="306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2"/>
      <c r="AD1192" s="54">
        <v>0.82152777777813502</v>
      </c>
      <c r="AK1192" s="306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2"/>
      <c r="AD1193" s="54">
        <v>0.82222222222258001</v>
      </c>
      <c r="AK1193" s="306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2"/>
      <c r="AD1194" s="54">
        <v>0.82291666666702501</v>
      </c>
      <c r="AK1194" s="306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2"/>
      <c r="AD1195" s="54">
        <v>0.82361111111147001</v>
      </c>
      <c r="AK1195" s="306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2"/>
      <c r="AD1196" s="54">
        <v>0.824305555555915</v>
      </c>
      <c r="AK1196" s="306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2"/>
      <c r="AD1197" s="54">
        <v>0.82500000000036</v>
      </c>
      <c r="AK1197" s="306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2"/>
      <c r="AD1198" s="54">
        <v>0.825694444444805</v>
      </c>
      <c r="AK1198" s="306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2"/>
      <c r="AD1199" s="54">
        <v>0.82638888888925</v>
      </c>
      <c r="AK1199" s="306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2"/>
      <c r="AD1200" s="54">
        <v>0.82708333333369499</v>
      </c>
      <c r="AK1200" s="306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2"/>
      <c r="AD1201" s="54">
        <v>0.82777777777813999</v>
      </c>
      <c r="AK1201" s="306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2"/>
      <c r="AD1202" s="54">
        <v>0.82847222222258499</v>
      </c>
      <c r="AK1202" s="306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2"/>
      <c r="AD1203" s="54">
        <v>0.82916666666702998</v>
      </c>
      <c r="AK1203" s="306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2"/>
      <c r="AD1204" s="54">
        <v>0.82986111111147498</v>
      </c>
      <c r="AK1204" s="306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2"/>
      <c r="AD1205" s="54">
        <v>0.83055555555591998</v>
      </c>
      <c r="AK1205" s="306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2"/>
      <c r="AD1206" s="54">
        <v>0.83125000000036497</v>
      </c>
      <c r="AK1206" s="306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2"/>
      <c r="AD1207" s="54">
        <v>0.83194444444480997</v>
      </c>
      <c r="AK1207" s="306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2"/>
      <c r="AD1208" s="54">
        <v>0.83263888888925497</v>
      </c>
      <c r="AK1208" s="306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2"/>
      <c r="AD1209" s="54">
        <v>0.83333333333369997</v>
      </c>
      <c r="AK1209" s="306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2"/>
      <c r="AD1210" s="54">
        <v>0.83402777777814496</v>
      </c>
      <c r="AK1210" s="306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2"/>
      <c r="AD1211" s="54">
        <v>0.83472222222258996</v>
      </c>
      <c r="AK1211" s="306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2"/>
      <c r="AD1212" s="54">
        <v>0.83541666666703496</v>
      </c>
      <c r="AK1212" s="306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2"/>
      <c r="AD1213" s="54">
        <v>0.83611111111147995</v>
      </c>
      <c r="AK1213" s="306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2"/>
      <c r="AD1214" s="54">
        <v>0.83680555555592495</v>
      </c>
      <c r="AK1214" s="306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2"/>
      <c r="AD1215" s="54">
        <v>0.83750000000036995</v>
      </c>
      <c r="AK1215" s="306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2"/>
      <c r="AD1216" s="54">
        <v>0.83819444444481495</v>
      </c>
      <c r="AK1216" s="306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2"/>
      <c r="AD1217" s="54">
        <v>0.83888888888926005</v>
      </c>
      <c r="AK1217" s="306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2"/>
      <c r="AD1218" s="54">
        <v>0.83958333333370505</v>
      </c>
      <c r="AK1218" s="306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2"/>
      <c r="AD1219" s="54">
        <v>0.84027777777815005</v>
      </c>
      <c r="AK1219" s="306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2"/>
      <c r="AD1220" s="54">
        <v>0.84097222222259504</v>
      </c>
      <c r="AK1220" s="306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2"/>
      <c r="AD1221" s="54">
        <v>0.84166666666704004</v>
      </c>
      <c r="AK1221" s="306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2"/>
      <c r="AD1222" s="54">
        <v>0.84236111111148504</v>
      </c>
      <c r="AK1222" s="306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2"/>
      <c r="AD1223" s="54">
        <v>0.84305555555593004</v>
      </c>
      <c r="AK1223" s="306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2"/>
      <c r="AD1224" s="54">
        <v>0.84375000000037503</v>
      </c>
      <c r="AK1224" s="306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2"/>
      <c r="AD1225" s="54">
        <v>0.84444444444482003</v>
      </c>
      <c r="AK1225" s="306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2"/>
      <c r="AD1226" s="54">
        <v>0.84513888888926503</v>
      </c>
      <c r="AK1226" s="306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2"/>
      <c r="AD1227" s="54">
        <v>0.84583333333371002</v>
      </c>
      <c r="AK1227" s="306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2"/>
      <c r="AD1228" s="54">
        <v>0.84652777777815502</v>
      </c>
      <c r="AK1228" s="306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2"/>
      <c r="AD1229" s="54">
        <v>0.84722222222260002</v>
      </c>
      <c r="AK1229" s="306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2"/>
      <c r="AD1230" s="54">
        <v>0.84791666666704502</v>
      </c>
      <c r="AK1230" s="306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2"/>
      <c r="AD1231" s="54">
        <v>0.84861111111149001</v>
      </c>
      <c r="AK1231" s="306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2"/>
      <c r="AD1232" s="54">
        <v>0.84930555555593501</v>
      </c>
      <c r="AK1232" s="306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2"/>
      <c r="AD1233" s="54">
        <v>0.85000000000038001</v>
      </c>
      <c r="AK1233" s="306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2"/>
      <c r="AD1234" s="54">
        <v>0.850694444444825</v>
      </c>
      <c r="AK1234" s="306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2"/>
      <c r="AD1235" s="54">
        <v>0.85138888888927</v>
      </c>
      <c r="AK1235" s="306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2"/>
      <c r="AD1236" s="54">
        <v>0.852083333333715</v>
      </c>
      <c r="AK1236" s="306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2"/>
      <c r="AD1237" s="54">
        <v>0.85277777777816</v>
      </c>
      <c r="AK1237" s="306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2"/>
      <c r="AD1238" s="54">
        <v>0.85347222222260499</v>
      </c>
      <c r="AK1238" s="306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2"/>
      <c r="AD1239" s="54">
        <v>0.85416666666704999</v>
      </c>
      <c r="AK1239" s="306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2"/>
      <c r="AD1240" s="54">
        <v>0.85486111111149499</v>
      </c>
      <c r="AK1240" s="306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2"/>
      <c r="AD1241" s="54">
        <v>0.85555555555593998</v>
      </c>
      <c r="AK1241" s="306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2"/>
      <c r="AD1242" s="54">
        <v>0.85625000000038498</v>
      </c>
      <c r="AK1242" s="306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2"/>
      <c r="AD1243" s="54">
        <v>0.85694444444482998</v>
      </c>
      <c r="AK1243" s="306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2"/>
      <c r="AD1244" s="54">
        <v>0.85763888888927498</v>
      </c>
      <c r="AK1244" s="306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2"/>
      <c r="AD1245" s="54">
        <v>0.85833333333371997</v>
      </c>
      <c r="AK1245" s="306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2"/>
      <c r="AD1246" s="54">
        <v>0.85902777777816497</v>
      </c>
      <c r="AK1246" s="306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2"/>
      <c r="AD1247" s="54">
        <v>0.85972222222260997</v>
      </c>
      <c r="AK1247" s="306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2"/>
      <c r="AD1248" s="54">
        <v>0.86041666666705496</v>
      </c>
      <c r="AK1248" s="306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2"/>
      <c r="AD1249" s="54">
        <v>0.86111111111149996</v>
      </c>
      <c r="AK1249" s="306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2"/>
      <c r="AD1250" s="54">
        <v>0.86180555555594496</v>
      </c>
      <c r="AK1250" s="306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2"/>
      <c r="AD1251" s="54">
        <v>0.86250000000038995</v>
      </c>
      <c r="AK1251" s="306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2"/>
      <c r="AD1252" s="54">
        <v>0.86319444444483495</v>
      </c>
      <c r="AK1252" s="306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2"/>
      <c r="AD1253" s="54">
        <v>0.86388888888927995</v>
      </c>
      <c r="AK1253" s="306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2"/>
      <c r="AD1254" s="54">
        <v>0.86458333333372495</v>
      </c>
      <c r="AK1254" s="306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2"/>
      <c r="AD1255" s="54">
        <v>0.86527777777817005</v>
      </c>
      <c r="AK1255" s="306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2"/>
      <c r="AD1256" s="54">
        <v>0.86597222222261505</v>
      </c>
      <c r="AK1256" s="306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2"/>
      <c r="AD1257" s="54">
        <v>0.86666666666706005</v>
      </c>
      <c r="AK1257" s="306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2"/>
      <c r="AD1258" s="54">
        <v>0.86736111111150505</v>
      </c>
      <c r="AK1258" s="306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2"/>
      <c r="AD1259" s="54">
        <v>0.86805555555595004</v>
      </c>
      <c r="AK1259" s="306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2"/>
      <c r="AD1260" s="54">
        <v>0.86875000000039404</v>
      </c>
      <c r="AK1260" s="306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2"/>
      <c r="AD1261" s="54">
        <v>0.86944444444483904</v>
      </c>
      <c r="AK1261" s="306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2"/>
      <c r="AD1262" s="54">
        <v>0.87013888888928403</v>
      </c>
      <c r="AK1262" s="306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2"/>
      <c r="AD1263" s="54">
        <v>0.87083333333372903</v>
      </c>
      <c r="AK1263" s="306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2"/>
      <c r="AD1264" s="54">
        <v>0.87152777777817403</v>
      </c>
      <c r="AK1264" s="306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2"/>
      <c r="AD1265" s="54">
        <v>0.87222222222261903</v>
      </c>
      <c r="AK1265" s="306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2"/>
      <c r="AD1266" s="54">
        <v>0.87291666666706402</v>
      </c>
      <c r="AK1266" s="306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2"/>
      <c r="AD1267" s="54">
        <v>0.87361111111150902</v>
      </c>
      <c r="AK1267" s="306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2"/>
      <c r="AD1268" s="54">
        <v>0.87430555555595402</v>
      </c>
      <c r="AK1268" s="306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2"/>
      <c r="AD1269" s="54">
        <v>0.87500000000039901</v>
      </c>
      <c r="AK1269" s="306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2"/>
      <c r="AD1270" s="54">
        <v>0.87569444444484401</v>
      </c>
      <c r="AK1270" s="306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2"/>
      <c r="AD1271" s="54">
        <v>0.87638888888928901</v>
      </c>
      <c r="AK1271" s="306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2"/>
      <c r="AD1272" s="54">
        <v>0.87708333333373401</v>
      </c>
      <c r="AK1272" s="306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2"/>
      <c r="AD1273" s="54">
        <v>0.877777777778179</v>
      </c>
      <c r="AK1273" s="306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2"/>
      <c r="AD1274" s="54">
        <v>0.878472222222624</v>
      </c>
      <c r="AK1274" s="306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2"/>
      <c r="AD1275" s="54">
        <v>0.879166666667069</v>
      </c>
      <c r="AK1275" s="306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2"/>
      <c r="AD1276" s="54">
        <v>0.87986111111151399</v>
      </c>
      <c r="AK1276" s="306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2"/>
      <c r="AD1277" s="54">
        <v>0.88055555555595899</v>
      </c>
      <c r="AK1277" s="306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2"/>
      <c r="AD1278" s="54">
        <v>0.88125000000040399</v>
      </c>
      <c r="AK1278" s="306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2"/>
      <c r="AD1279" s="54">
        <v>0.88194444444484899</v>
      </c>
      <c r="AK1279" s="306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2"/>
      <c r="AD1280" s="54">
        <v>0.88263888888929398</v>
      </c>
      <c r="AK1280" s="306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2"/>
      <c r="AD1281" s="54">
        <v>0.88333333333373898</v>
      </c>
      <c r="AK1281" s="306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2"/>
      <c r="AD1282" s="54">
        <v>0.88402777777818398</v>
      </c>
      <c r="AK1282" s="306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2"/>
      <c r="AD1283" s="54">
        <v>0.88472222222262897</v>
      </c>
      <c r="AK1283" s="306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2"/>
      <c r="AD1284" s="54">
        <v>0.88541666666707397</v>
      </c>
      <c r="AK1284" s="306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2"/>
      <c r="AD1285" s="54">
        <v>0.88611111111151897</v>
      </c>
      <c r="AK1285" s="306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2"/>
      <c r="AD1286" s="54">
        <v>0.88680555555596396</v>
      </c>
      <c r="AK1286" s="306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2"/>
      <c r="AD1287" s="54">
        <v>0.88750000000040896</v>
      </c>
      <c r="AK1287" s="306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2"/>
      <c r="AD1288" s="54">
        <v>0.88819444444485396</v>
      </c>
      <c r="AK1288" s="306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2"/>
      <c r="AD1289" s="54">
        <v>0.88888888888929896</v>
      </c>
      <c r="AK1289" s="306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2"/>
      <c r="AD1290" s="54">
        <v>0.88958333333374395</v>
      </c>
      <c r="AK1290" s="306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2"/>
      <c r="AD1291" s="54">
        <v>0.89027777777818895</v>
      </c>
      <c r="AK1291" s="306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2"/>
      <c r="AD1292" s="54">
        <v>0.89097222222263395</v>
      </c>
      <c r="AK1292" s="306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2"/>
      <c r="AD1293" s="54">
        <v>0.89166666666707906</v>
      </c>
      <c r="AK1293" s="306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2"/>
      <c r="AD1294" s="54">
        <v>0.89236111111152405</v>
      </c>
      <c r="AK1294" s="306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2"/>
      <c r="AD1295" s="54">
        <v>0.89305555555596905</v>
      </c>
      <c r="AK1295" s="306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2"/>
      <c r="AD1296" s="54">
        <v>0.89375000000041405</v>
      </c>
      <c r="AK1296" s="306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2"/>
      <c r="AD1297" s="54">
        <v>0.89444444444485904</v>
      </c>
      <c r="AK1297" s="306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2"/>
      <c r="AD1298" s="54">
        <v>0.89513888888930404</v>
      </c>
      <c r="AK1298" s="306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2"/>
      <c r="AD1299" s="54">
        <v>0.89583333333374904</v>
      </c>
      <c r="AK1299" s="306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2"/>
      <c r="AD1300" s="54">
        <v>0.89652777777819403</v>
      </c>
      <c r="AK1300" s="306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2"/>
      <c r="AD1301" s="54">
        <v>0.89722222222263903</v>
      </c>
      <c r="AK1301" s="306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2"/>
      <c r="AD1302" s="54">
        <v>0.89791666666708403</v>
      </c>
      <c r="AK1302" s="306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2"/>
      <c r="AD1303" s="54">
        <v>0.89861111111152903</v>
      </c>
      <c r="AK1303" s="306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2"/>
      <c r="AD1304" s="54">
        <v>0.89930555555597402</v>
      </c>
      <c r="AK1304" s="306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2"/>
      <c r="AD1305" s="54">
        <v>0.90000000000041902</v>
      </c>
      <c r="AK1305" s="306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2"/>
      <c r="AD1306" s="54">
        <v>0.90069444444486402</v>
      </c>
      <c r="AK1306" s="306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2"/>
      <c r="AD1307" s="54">
        <v>0.90138888888930901</v>
      </c>
      <c r="AK1307" s="306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2"/>
      <c r="AD1308" s="54">
        <v>0.90208333333375401</v>
      </c>
      <c r="AK1308" s="306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2"/>
      <c r="AD1309" s="54">
        <v>0.90277777777819901</v>
      </c>
      <c r="AK1309" s="306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2"/>
      <c r="AD1310" s="54">
        <v>0.90347222222264401</v>
      </c>
      <c r="AK1310" s="306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2"/>
      <c r="AD1311" s="54">
        <v>0.904166666667089</v>
      </c>
      <c r="AK1311" s="306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2"/>
      <c r="AD1312" s="54">
        <v>0.904861111111534</v>
      </c>
      <c r="AK1312" s="306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2"/>
      <c r="AD1313" s="54">
        <v>0.905555555555979</v>
      </c>
      <c r="AK1313" s="306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2"/>
      <c r="AD1314" s="54">
        <v>0.90625000000042399</v>
      </c>
      <c r="AK1314" s="306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2"/>
      <c r="AD1315" s="54">
        <v>0.90694444444486899</v>
      </c>
      <c r="AK1315" s="306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2"/>
      <c r="AD1316" s="54">
        <v>0.90763888888931399</v>
      </c>
      <c r="AK1316" s="306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2"/>
      <c r="AD1317" s="54">
        <v>0.90833333333375899</v>
      </c>
      <c r="AK1317" s="306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2"/>
      <c r="AD1318" s="54">
        <v>0.90902777777820398</v>
      </c>
      <c r="AK1318" s="306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2"/>
      <c r="AD1319" s="54">
        <v>0.90972222222264898</v>
      </c>
      <c r="AK1319" s="306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2"/>
      <c r="AD1320" s="54">
        <v>0.91041666666709398</v>
      </c>
      <c r="AK1320" s="306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2"/>
      <c r="AD1321" s="54">
        <v>0.91111111111153897</v>
      </c>
      <c r="AK1321" s="306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2"/>
      <c r="AD1322" s="54">
        <v>0.91180555555598397</v>
      </c>
      <c r="AK1322" s="306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2"/>
      <c r="AD1323" s="54">
        <v>0.91250000000042897</v>
      </c>
      <c r="AK1323" s="306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2"/>
      <c r="AD1324" s="54">
        <v>0.91319444444487397</v>
      </c>
      <c r="AK1324" s="306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2"/>
      <c r="AD1325" s="54">
        <v>0.91388888888931896</v>
      </c>
      <c r="AK1325" s="306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2"/>
      <c r="AD1326" s="54">
        <v>0.91458333333376396</v>
      </c>
      <c r="AK1326" s="306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2"/>
      <c r="AD1327" s="54">
        <v>0.91527777777820896</v>
      </c>
      <c r="AK1327" s="306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2"/>
      <c r="AD1328" s="54">
        <v>0.91597222222265395</v>
      </c>
      <c r="AK1328" s="306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2"/>
      <c r="AD1329" s="54">
        <v>0.91666666666709895</v>
      </c>
      <c r="AK1329" s="306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2"/>
      <c r="AD1330" s="54">
        <v>0.91736111111154395</v>
      </c>
      <c r="AK1330" s="306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2"/>
      <c r="AD1331" s="54">
        <v>0.91805555555598894</v>
      </c>
      <c r="AK1331" s="306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2"/>
      <c r="AD1332" s="54">
        <v>0.91875000000043405</v>
      </c>
      <c r="AK1332" s="306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2"/>
      <c r="AD1333" s="54">
        <v>0.91944444444487905</v>
      </c>
      <c r="AK1333" s="306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2"/>
      <c r="AD1334" s="54">
        <v>0.92013888888932405</v>
      </c>
      <c r="AK1334" s="306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2"/>
      <c r="AD1335" s="54">
        <v>0.92083333333376904</v>
      </c>
      <c r="AK1335" s="306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2"/>
      <c r="AD1336" s="54">
        <v>0.92152777777821404</v>
      </c>
      <c r="AK1336" s="306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2"/>
      <c r="AD1337" s="54">
        <v>0.92222222222265904</v>
      </c>
      <c r="AK1337" s="306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2"/>
      <c r="AD1338" s="54">
        <v>0.92291666666710404</v>
      </c>
      <c r="AK1338" s="306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2"/>
      <c r="AD1339" s="54">
        <v>0.92361111111154903</v>
      </c>
      <c r="AK1339" s="306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2"/>
      <c r="AD1340" s="54">
        <v>0.92430555555599403</v>
      </c>
      <c r="AK1340" s="306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2"/>
      <c r="AD1341" s="54">
        <v>0.92500000000043903</v>
      </c>
      <c r="AK1341" s="306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2"/>
      <c r="AD1342" s="54">
        <v>0.92569444444488402</v>
      </c>
      <c r="AK1342" s="306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2"/>
      <c r="AD1343" s="54">
        <v>0.92638888888932902</v>
      </c>
      <c r="AK1343" s="306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2"/>
      <c r="AD1344" s="54">
        <v>0.92708333333377402</v>
      </c>
      <c r="AK1344" s="306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2"/>
      <c r="AD1345" s="54">
        <v>0.92777777777821901</v>
      </c>
      <c r="AK1345" s="306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2"/>
      <c r="AD1346" s="54">
        <v>0.92847222222266401</v>
      </c>
      <c r="AK1346" s="306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2"/>
      <c r="AD1347" s="54">
        <v>0.92916666666710901</v>
      </c>
      <c r="AK1347" s="306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2"/>
      <c r="AD1348" s="54">
        <v>0.92986111111155401</v>
      </c>
      <c r="AK1348" s="306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2"/>
      <c r="AD1349" s="54">
        <v>0.930555555555999</v>
      </c>
      <c r="AK1349" s="306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2"/>
      <c r="AD1350" s="54">
        <v>0.931250000000444</v>
      </c>
      <c r="AK1350" s="306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2"/>
      <c r="AD1351" s="54">
        <v>0.931944444444889</v>
      </c>
      <c r="AK1351" s="306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2"/>
      <c r="AD1352" s="54">
        <v>0.93263888888933399</v>
      </c>
      <c r="AK1352" s="306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2"/>
      <c r="AD1353" s="54">
        <v>0.93333333333377899</v>
      </c>
      <c r="AK1353" s="306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2"/>
      <c r="AD1354" s="54">
        <v>0.93402777777822399</v>
      </c>
      <c r="AK1354" s="306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2"/>
      <c r="AD1355" s="54">
        <v>0.93472222222266899</v>
      </c>
      <c r="AK1355" s="306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2"/>
      <c r="AD1356" s="54">
        <v>0.93541666666711398</v>
      </c>
      <c r="AK1356" s="306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2"/>
      <c r="AD1357" s="54">
        <v>0.93611111111155898</v>
      </c>
      <c r="AK1357" s="306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2"/>
      <c r="AD1358" s="54">
        <v>0.93680555555600398</v>
      </c>
      <c r="AK1358" s="306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2"/>
      <c r="AD1359" s="54">
        <v>0.93750000000044897</v>
      </c>
      <c r="AK1359" s="306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2"/>
      <c r="AD1360" s="54">
        <v>0.93819444444489397</v>
      </c>
      <c r="AK1360" s="306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2"/>
      <c r="AD1361" s="54">
        <v>0.93888888888933897</v>
      </c>
      <c r="AK1361" s="306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2"/>
      <c r="AD1362" s="54">
        <v>0.93958333333378397</v>
      </c>
      <c r="AK1362" s="306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2"/>
      <c r="AD1363" s="54">
        <v>0.94027777777822896</v>
      </c>
      <c r="AK1363" s="306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2"/>
      <c r="AD1364" s="54">
        <v>0.94097222222267396</v>
      </c>
      <c r="AK1364" s="306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2"/>
      <c r="AD1365" s="54">
        <v>0.94166666666711896</v>
      </c>
      <c r="AK1365" s="306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2"/>
      <c r="AD1366" s="54">
        <v>0.94236111111156395</v>
      </c>
      <c r="AK1366" s="306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2"/>
      <c r="AD1367" s="54">
        <v>0.94305555555600895</v>
      </c>
      <c r="AK1367" s="306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2"/>
      <c r="AD1368" s="54">
        <v>0.94375000000045395</v>
      </c>
      <c r="AK1368" s="306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2"/>
      <c r="AD1369" s="54">
        <v>0.94444444444489895</v>
      </c>
      <c r="AK1369" s="306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2"/>
      <c r="AD1370" s="54">
        <v>0.94513888888934405</v>
      </c>
      <c r="AK1370" s="306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2"/>
      <c r="AD1371" s="54">
        <v>0.94583333333378905</v>
      </c>
      <c r="AK1371" s="306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2"/>
      <c r="AD1372" s="54">
        <v>0.94652777777823405</v>
      </c>
      <c r="AK1372" s="306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2"/>
      <c r="AD1373" s="54">
        <v>0.94722222222267904</v>
      </c>
      <c r="AK1373" s="306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2"/>
      <c r="AD1374" s="54">
        <v>0.94791666666712404</v>
      </c>
      <c r="AK1374" s="306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2"/>
      <c r="AD1375" s="54">
        <v>0.94861111111156904</v>
      </c>
      <c r="AK1375" s="306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2"/>
      <c r="AD1376" s="54">
        <v>0.94930555555601404</v>
      </c>
      <c r="AK1376" s="306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2"/>
      <c r="AD1377" s="54">
        <v>0.95000000000045903</v>
      </c>
      <c r="AK1377" s="306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2"/>
      <c r="AD1378" s="54">
        <v>0.95069444444490403</v>
      </c>
      <c r="AK1378" s="306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2"/>
      <c r="AD1379" s="54">
        <v>0.95138888888934903</v>
      </c>
      <c r="AK1379" s="306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2"/>
      <c r="AD1380" s="54">
        <v>0.95208333333379402</v>
      </c>
      <c r="AK1380" s="306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2"/>
      <c r="AD1381" s="54">
        <v>0.95277777777823902</v>
      </c>
      <c r="AK1381" s="306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2"/>
      <c r="AD1382" s="54">
        <v>0.95347222222268402</v>
      </c>
      <c r="AK1382" s="306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2"/>
      <c r="AD1383" s="54">
        <v>0.95416666666712902</v>
      </c>
      <c r="AK1383" s="306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2"/>
      <c r="AD1384" s="54">
        <v>0.95486111111157401</v>
      </c>
      <c r="AK1384" s="306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2"/>
      <c r="AD1385" s="54">
        <v>0.95555555555601901</v>
      </c>
      <c r="AK1385" s="306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2"/>
      <c r="AD1386" s="54">
        <v>0.95625000000046401</v>
      </c>
      <c r="AK1386" s="306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2"/>
      <c r="AD1387" s="54">
        <v>0.956944444444909</v>
      </c>
      <c r="AK1387" s="306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2"/>
      <c r="AD1388" s="54">
        <v>0.957638888889354</v>
      </c>
      <c r="AK1388" s="306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2"/>
      <c r="AD1389" s="54">
        <v>0.958333333333799</v>
      </c>
      <c r="AK1389" s="306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2"/>
      <c r="AD1390" s="54">
        <v>0.95902777777824399</v>
      </c>
      <c r="AK1390" s="306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2"/>
      <c r="AD1391" s="54">
        <v>0.95972222222268899</v>
      </c>
      <c r="AK1391" s="306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2"/>
      <c r="AD1392" s="54">
        <v>0.96041666666713399</v>
      </c>
      <c r="AK1392" s="306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2"/>
      <c r="AD1393" s="54">
        <v>0.96111111111157899</v>
      </c>
      <c r="AK1393" s="306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2"/>
      <c r="AD1394" s="54">
        <v>0.96180555555602398</v>
      </c>
      <c r="AK1394" s="306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2"/>
      <c r="AD1395" s="54">
        <v>0.96250000000046898</v>
      </c>
      <c r="AK1395" s="306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2"/>
      <c r="AD1396" s="54">
        <v>0.96319444444491398</v>
      </c>
      <c r="AK1396" s="306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2"/>
      <c r="AD1397" s="54">
        <v>0.96388888888935897</v>
      </c>
      <c r="AK1397" s="306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2"/>
      <c r="AD1398" s="54">
        <v>0.96458333333380397</v>
      </c>
      <c r="AK1398" s="306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2"/>
      <c r="AD1399" s="54">
        <v>0.96527777777824897</v>
      </c>
      <c r="AK1399" s="306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2"/>
      <c r="AD1400" s="54">
        <v>0.96597222222269397</v>
      </c>
      <c r="AK1400" s="306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2"/>
      <c r="AD1401" s="54">
        <v>0.96666666666713896</v>
      </c>
      <c r="AK1401" s="306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2"/>
      <c r="AD1402" s="54">
        <v>0.96736111111158396</v>
      </c>
      <c r="AK1402" s="306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2"/>
      <c r="AD1403" s="54">
        <v>0.96805555555602896</v>
      </c>
      <c r="AK1403" s="306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2"/>
      <c r="AD1404" s="54">
        <v>0.96875000000047395</v>
      </c>
      <c r="AK1404" s="306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2"/>
      <c r="AD1405" s="54">
        <v>0.96944444444491895</v>
      </c>
      <c r="AK1405" s="306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2"/>
      <c r="AD1406" s="54">
        <v>0.97013888888936395</v>
      </c>
      <c r="AK1406" s="306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2"/>
      <c r="AD1407" s="54">
        <v>0.97083333333380895</v>
      </c>
      <c r="AK1407" s="306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2"/>
      <c r="AD1408" s="54">
        <v>0.97152777777825405</v>
      </c>
      <c r="AK1408" s="306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2"/>
      <c r="AD1409" s="54">
        <v>0.97222222222269905</v>
      </c>
      <c r="AK1409" s="306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2"/>
      <c r="AD1410" s="54">
        <v>0.97291666666714405</v>
      </c>
      <c r="AK1410" s="306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2"/>
      <c r="AD1411" s="54">
        <v>0.97361111111158904</v>
      </c>
      <c r="AK1411" s="306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2"/>
      <c r="AD1412" s="54">
        <v>0.97430555555603404</v>
      </c>
      <c r="AK1412" s="306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2"/>
      <c r="AD1413" s="54">
        <v>0.97500000000047904</v>
      </c>
      <c r="AK1413" s="306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2"/>
      <c r="AD1414" s="54">
        <v>0.97569444444492404</v>
      </c>
      <c r="AK1414" s="306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2"/>
      <c r="AD1415" s="54">
        <v>0.97638888888936903</v>
      </c>
      <c r="AK1415" s="306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2"/>
      <c r="AD1416" s="54">
        <v>0.97708333333381403</v>
      </c>
      <c r="AK1416" s="306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2"/>
      <c r="AD1417" s="54">
        <v>0.97777777777825903</v>
      </c>
      <c r="AK1417" s="306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2"/>
      <c r="AD1418" s="54">
        <v>0.97847222222270402</v>
      </c>
      <c r="AK1418" s="306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2"/>
      <c r="AD1419" s="54">
        <v>0.97916666666714902</v>
      </c>
      <c r="AK1419" s="306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2"/>
      <c r="AD1420" s="54">
        <v>0.97986111111159402</v>
      </c>
      <c r="AK1420" s="306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2"/>
      <c r="AD1421" s="54">
        <v>0.98055555555603902</v>
      </c>
      <c r="AK1421" s="306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2"/>
      <c r="AD1422" s="54">
        <v>0.98125000000048401</v>
      </c>
      <c r="AK1422" s="306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2"/>
      <c r="AD1423" s="54">
        <v>0.98194444444492901</v>
      </c>
      <c r="AK1423" s="306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2"/>
      <c r="AD1424" s="54">
        <v>0.98263888888937401</v>
      </c>
      <c r="AK1424" s="306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2"/>
      <c r="AD1425" s="54">
        <v>0.983333333333819</v>
      </c>
      <c r="AK1425" s="306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2"/>
      <c r="AD1426" s="54">
        <v>0.984027777778264</v>
      </c>
      <c r="AK1426" s="306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2"/>
      <c r="AD1427" s="54">
        <v>0.984722222222709</v>
      </c>
      <c r="AK1427" s="306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2"/>
      <c r="AD1428" s="54">
        <v>0.985416666667154</v>
      </c>
      <c r="AK1428" s="306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2"/>
      <c r="AD1429" s="54">
        <v>0.98611111111159899</v>
      </c>
      <c r="AK1429" s="306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2"/>
      <c r="AD1430" s="54">
        <v>0.98680555555604399</v>
      </c>
      <c r="AK1430" s="306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2"/>
      <c r="AD1431" s="54">
        <v>0.98750000000048899</v>
      </c>
      <c r="AK1431" s="306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2"/>
      <c r="AD1432" s="54">
        <v>0.98819444444493398</v>
      </c>
      <c r="AK1432" s="306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2"/>
      <c r="AD1433" s="54">
        <v>0.98888888888937898</v>
      </c>
      <c r="AK1433" s="306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2"/>
      <c r="AD1434" s="54">
        <v>0.98958333333382398</v>
      </c>
      <c r="AK1434" s="306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2"/>
      <c r="AD1435" s="54">
        <v>0.99027777777826897</v>
      </c>
      <c r="AK1435" s="306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2"/>
      <c r="AD1436" s="54">
        <v>0.99097222222271397</v>
      </c>
      <c r="AK1436" s="306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2"/>
      <c r="AD1437" s="54">
        <v>0.99166666666715897</v>
      </c>
      <c r="AK1437" s="306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2"/>
      <c r="AD1438" s="54">
        <v>0.99236111111160397</v>
      </c>
      <c r="AK1438" s="306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2"/>
      <c r="AD1439" s="54">
        <v>0.99305555555604896</v>
      </c>
      <c r="AK1439" s="306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2"/>
      <c r="AD1440" s="54">
        <v>0.99375000000049396</v>
      </c>
      <c r="AK1440" s="306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2"/>
      <c r="AD1441" s="54">
        <v>0.99444444444493896</v>
      </c>
      <c r="AK1441" s="306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2"/>
      <c r="AD1442" s="54">
        <v>0.99513888888938395</v>
      </c>
      <c r="AK1442" s="306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2"/>
      <c r="AD1443" s="54">
        <v>0.99583333333382895</v>
      </c>
      <c r="AK1443" s="306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2"/>
      <c r="AD1444" s="54">
        <v>0.99652777777827395</v>
      </c>
      <c r="AK1444" s="306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2"/>
      <c r="AD1445" s="54">
        <v>0.99722222222271895</v>
      </c>
      <c r="AK1445" s="306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2"/>
      <c r="AD1446" s="54">
        <v>0.99791666666716405</v>
      </c>
      <c r="AK1446" s="306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2"/>
      <c r="AD1447" s="54">
        <v>0.99861111111160905</v>
      </c>
      <c r="AK1447" s="306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3"/>
      <c r="Z1448" s="5"/>
      <c r="AA1448"/>
      <c r="AB1448" s="372"/>
      <c r="AD1448" s="54">
        <v>0.99930555555605405</v>
      </c>
      <c r="AK1448" s="306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6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0"/>
      <c r="AQ1450" s="5"/>
      <c r="AX1450"/>
      <c r="AY1450"/>
      <c r="AZ1450"/>
      <c r="BA1450"/>
      <c r="BB1450" s="54"/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2"/>
      <c r="K1" s="302"/>
      <c r="L1" s="303">
        <v>12.2</v>
      </c>
      <c r="M1" s="302"/>
      <c r="N1" s="381" t="s">
        <v>178</v>
      </c>
      <c r="O1" s="302"/>
      <c r="P1" s="10"/>
      <c r="Q1" s="10"/>
      <c r="R1" s="304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5"/>
      <c r="AD1" s="382"/>
      <c r="AE1" s="11"/>
      <c r="AF1" s="8"/>
      <c r="AG1" s="292"/>
      <c r="AH1" s="8"/>
      <c r="AI1" s="8"/>
      <c r="AJ1" s="292" t="s">
        <v>160</v>
      </c>
      <c r="AK1" s="8"/>
      <c r="AL1" s="292">
        <f>$AJ$5+Relevés!$W$5</f>
        <v>58.959999999999994</v>
      </c>
      <c r="AM1" s="8"/>
      <c r="AN1" s="292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0"/>
      <c r="AD2" s="383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5"/>
      <c r="BC2" s="8"/>
      <c r="BM2" s="53"/>
      <c r="BR2" s="53"/>
    </row>
    <row r="3" spans="1:71" ht="15.75" thickBot="1" x14ac:dyDescent="0.3">
      <c r="A3" s="258"/>
      <c r="B3" s="671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9">
        <v>16.899999999999999</v>
      </c>
      <c r="AD3" s="381"/>
      <c r="AE3" s="8"/>
      <c r="AF3" s="112"/>
      <c r="AG3" s="717" t="str">
        <f>$C$5</f>
        <v>Décembre_2024</v>
      </c>
      <c r="AH3" s="718"/>
      <c r="AI3" s="285"/>
      <c r="AJ3" s="727" t="s">
        <v>17</v>
      </c>
      <c r="AK3" s="728"/>
      <c r="AL3" s="729"/>
      <c r="AM3" s="311"/>
      <c r="AN3" s="724" t="s">
        <v>40</v>
      </c>
      <c r="AO3" s="725"/>
      <c r="AP3" s="725"/>
      <c r="AQ3" s="725"/>
      <c r="AR3" s="726"/>
      <c r="AS3" s="311"/>
      <c r="AT3" s="286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6"/>
      <c r="BC3" s="8"/>
      <c r="BE3" s="53" t="s">
        <v>53</v>
      </c>
      <c r="BF3" s="88" t="s">
        <v>50</v>
      </c>
      <c r="BM3" s="53"/>
      <c r="BR3" t="s">
        <v>229</v>
      </c>
      <c r="BS3" s="289" t="s">
        <v>236</v>
      </c>
    </row>
    <row r="4" spans="1:71" ht="9" customHeight="1" thickTop="1" x14ac:dyDescent="0.25">
      <c r="A4" s="258"/>
      <c r="B4" s="654"/>
      <c r="C4" s="278"/>
      <c r="D4" s="16"/>
      <c r="E4" s="109"/>
      <c r="F4" s="110"/>
      <c r="G4" s="15"/>
      <c r="H4" s="111"/>
      <c r="I4" s="15"/>
      <c r="J4" s="293"/>
      <c r="K4" s="15"/>
      <c r="L4" s="110"/>
      <c r="M4" s="15"/>
      <c r="N4" s="111"/>
      <c r="O4" s="15"/>
      <c r="P4" s="293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7"/>
      <c r="BC4" s="8"/>
      <c r="BE4" s="36"/>
      <c r="BF4" s="36"/>
      <c r="BM4" s="53"/>
      <c r="BR4"/>
    </row>
    <row r="5" spans="1:71" x14ac:dyDescent="0.25">
      <c r="A5" s="258"/>
      <c r="B5" s="654"/>
      <c r="C5" s="279" t="s">
        <v>242</v>
      </c>
      <c r="D5" s="280"/>
      <c r="E5" s="113"/>
      <c r="F5" s="245" t="s">
        <v>38</v>
      </c>
      <c r="G5" s="246"/>
      <c r="H5" s="247" t="s">
        <v>46</v>
      </c>
      <c r="I5" s="246"/>
      <c r="J5" s="371" t="s">
        <v>44</v>
      </c>
      <c r="K5" s="17"/>
      <c r="L5" s="352">
        <f>BI81</f>
        <v>-4.5999999999999996</v>
      </c>
      <c r="M5" s="354"/>
      <c r="N5" s="353" t="str">
        <f>VLOOKUP($BI$81,$BI$83:$BJ$94,2,0)</f>
        <v>Janvier</v>
      </c>
      <c r="O5" s="349"/>
      <c r="P5" s="246" t="s">
        <v>44</v>
      </c>
      <c r="Q5" s="318"/>
      <c r="R5" s="356">
        <f>BK81</f>
        <v>37.5</v>
      </c>
      <c r="S5" s="357"/>
      <c r="T5" s="358" t="str">
        <f>VLOOKUP($BK$81,$BK$83:$BL$94,2,0)</f>
        <v>Août</v>
      </c>
      <c r="U5" s="14"/>
      <c r="V5" s="8"/>
      <c r="W5" s="112"/>
      <c r="X5" s="719" t="str">
        <f>C5</f>
        <v>Décembre_2024</v>
      </c>
      <c r="Y5" s="720"/>
      <c r="Z5" s="17"/>
      <c r="AA5" s="721">
        <f ca="1">NOW()</f>
        <v>45656.395302199075</v>
      </c>
      <c r="AB5" s="722"/>
      <c r="AC5" s="723"/>
      <c r="AD5" s="19"/>
      <c r="AE5" s="8"/>
      <c r="AF5" s="114"/>
      <c r="AG5" s="709" t="s">
        <v>38</v>
      </c>
      <c r="AH5" s="710"/>
      <c r="AI5" s="287"/>
      <c r="AJ5" s="155">
        <f>SUM($AJ$11:$AJ$72)</f>
        <v>58.959999999999994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8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4"/>
      <c r="C6" s="134"/>
      <c r="D6" s="281"/>
      <c r="E6" s="17"/>
      <c r="F6" s="122"/>
      <c r="G6" s="20"/>
      <c r="H6" s="123"/>
      <c r="I6" s="20"/>
      <c r="J6" s="294"/>
      <c r="K6" s="20"/>
      <c r="L6" s="351"/>
      <c r="M6" s="17"/>
      <c r="N6" s="123"/>
      <c r="O6" s="20"/>
      <c r="P6" s="294"/>
      <c r="Q6" s="20"/>
      <c r="R6" s="355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8"/>
      <c r="AM6" s="17"/>
      <c r="AN6" s="288"/>
      <c r="AO6" s="17"/>
      <c r="AP6" s="288"/>
      <c r="AQ6" s="17"/>
      <c r="AR6" s="288"/>
      <c r="AS6" s="17"/>
      <c r="AT6" s="288"/>
      <c r="AU6" s="14"/>
      <c r="AV6" s="8"/>
      <c r="AW6" s="114"/>
      <c r="AX6" s="134"/>
      <c r="AY6" s="115"/>
      <c r="AZ6" s="17"/>
      <c r="BA6" s="160"/>
      <c r="BB6" s="667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4"/>
      <c r="C7" s="709" t="s">
        <v>39</v>
      </c>
      <c r="D7" s="710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5"/>
      <c r="K7" s="17"/>
      <c r="L7" s="267">
        <f>MIN($L$11:$L$72)</f>
        <v>-1.7</v>
      </c>
      <c r="M7" s="268"/>
      <c r="N7" s="269">
        <f>VLOOKUP($L$7,$L$11:$Y$72,14,0)</f>
        <v>45639</v>
      </c>
      <c r="O7" s="268"/>
      <c r="P7" s="295"/>
      <c r="Q7" s="268"/>
      <c r="R7" s="270">
        <f>MAX(R$11:R72)</f>
        <v>16.5</v>
      </c>
      <c r="S7" s="268"/>
      <c r="T7" s="271">
        <f>VLOOKUP($R$7,$R$11:$Y$72,8,0)</f>
        <v>45627</v>
      </c>
      <c r="U7" s="14"/>
      <c r="V7" s="8"/>
      <c r="W7" s="114"/>
      <c r="X7" s="711" t="s">
        <v>116</v>
      </c>
      <c r="Y7" s="712"/>
      <c r="Z7" s="17"/>
      <c r="AA7" s="316" t="s">
        <v>100</v>
      </c>
      <c r="AB7" s="17"/>
      <c r="AC7" s="317" t="s">
        <v>101</v>
      </c>
      <c r="AD7" s="14"/>
      <c r="AE7" s="8"/>
      <c r="AF7" s="114"/>
      <c r="AG7" s="715">
        <f ca="1">TODAY()</f>
        <v>45656</v>
      </c>
      <c r="AH7" s="716"/>
      <c r="AI7" s="17"/>
      <c r="AJ7" s="161">
        <f>VLOOKUP($AJ$9,$AJ$11:$AY$72,16,0)</f>
        <v>45645</v>
      </c>
      <c r="AK7" s="17"/>
      <c r="AL7" s="312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5">
        <f ca="1">TODAY()</f>
        <v>45656</v>
      </c>
      <c r="AY7" s="716"/>
      <c r="AZ7" s="17"/>
      <c r="BA7" s="162">
        <f>VLOOKUP($BA$9,$BA$11:$BE$72,5,0)</f>
        <v>45641</v>
      </c>
      <c r="BB7" s="667"/>
      <c r="BC7" s="8"/>
      <c r="BE7" s="53" t="s">
        <v>130</v>
      </c>
      <c r="BF7" s="289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4"/>
      <c r="C8" s="134"/>
      <c r="D8" s="137"/>
      <c r="E8" s="124"/>
      <c r="F8" s="124"/>
      <c r="G8" s="17"/>
      <c r="H8" s="126"/>
      <c r="I8" s="17"/>
      <c r="J8" s="296"/>
      <c r="K8" s="17"/>
      <c r="L8" s="272"/>
      <c r="M8" s="268"/>
      <c r="N8" s="273"/>
      <c r="O8" s="268"/>
      <c r="P8" s="296"/>
      <c r="Q8" s="268"/>
      <c r="R8" s="272"/>
      <c r="S8" s="268"/>
      <c r="T8" s="273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7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4"/>
      <c r="C9" s="713"/>
      <c r="D9" s="714"/>
      <c r="E9" s="127"/>
      <c r="F9" s="204" t="s">
        <v>16</v>
      </c>
      <c r="G9" s="17"/>
      <c r="H9" s="128" t="e">
        <f>VLOOKUP($F$7,$F$11:$T$72,3,0)</f>
        <v>#N/A</v>
      </c>
      <c r="I9" s="17"/>
      <c r="J9" s="297" t="s">
        <v>87</v>
      </c>
      <c r="K9" s="17"/>
      <c r="L9" s="274" t="s">
        <v>1</v>
      </c>
      <c r="M9" s="268"/>
      <c r="N9" s="275">
        <f>VLOOKUP($L$7,$L$11:$N$72,3,0)</f>
        <v>0.234027777777778</v>
      </c>
      <c r="O9" s="268"/>
      <c r="P9" s="297" t="s">
        <v>87</v>
      </c>
      <c r="Q9" s="268"/>
      <c r="R9" s="276" t="s">
        <v>3</v>
      </c>
      <c r="S9" s="268"/>
      <c r="T9" s="275">
        <f>VLOOKUP($R$7,$R$11:$T$72,3,0)</f>
        <v>0.58958333333333302</v>
      </c>
      <c r="U9" s="14"/>
      <c r="V9" s="8"/>
      <c r="W9" s="114"/>
      <c r="X9" s="347">
        <f>BM81</f>
        <v>95.4</v>
      </c>
      <c r="Y9" s="347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3">
        <f>$BO$79+Relevés!W5</f>
        <v>1084.46</v>
      </c>
      <c r="AH9" s="314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5">
        <f>$BR$79+$BA$5</f>
        <v>8.9798611111111111</v>
      </c>
      <c r="AZ9" s="17"/>
      <c r="BA9" s="166">
        <f>MAX($BA$11:$BA$72)</f>
        <v>0.26111111111111113</v>
      </c>
      <c r="BB9" s="667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4"/>
      <c r="C10" s="63"/>
      <c r="D10" s="64"/>
      <c r="E10" s="117"/>
      <c r="F10" s="117"/>
      <c r="G10" s="117"/>
      <c r="H10" s="117"/>
      <c r="I10" s="117"/>
      <c r="J10" s="298"/>
      <c r="K10" s="64"/>
      <c r="L10" s="117"/>
      <c r="M10" s="117"/>
      <c r="N10" s="117"/>
      <c r="O10" s="117"/>
      <c r="P10" s="298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4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4"/>
      <c r="C11" s="644" t="str">
        <f>PROPER(TEXT(D11,"JJJJ"))</f>
        <v>Dimanche</v>
      </c>
      <c r="D11" s="645">
        <v>45627</v>
      </c>
      <c r="E11" s="660"/>
      <c r="F11" s="650"/>
      <c r="G11" s="651"/>
      <c r="H11" s="652"/>
      <c r="I11" s="651"/>
      <c r="J11" s="657" t="str">
        <f>IF(OR(L$1="",L11=""),"",IF(L11&gt;L$1,"»",IF(L11&lt;L$1,"¼","¹º")))</f>
        <v>¼</v>
      </c>
      <c r="K11" s="82"/>
      <c r="L11" s="659">
        <v>10.5</v>
      </c>
      <c r="M11" s="82"/>
      <c r="N11" s="658">
        <v>3.3333333333333298E-2</v>
      </c>
      <c r="O11" s="82"/>
      <c r="P11" s="657" t="str">
        <f>IF(OR(R$1="",R11=""),"",IF(R11&gt;R$1,"»",IF(R11&lt;R$1,"¼","¹º")))</f>
        <v>¼</v>
      </c>
      <c r="Q11" s="82"/>
      <c r="R11" s="659">
        <v>16.5</v>
      </c>
      <c r="S11" s="82"/>
      <c r="T11" s="658">
        <v>0.58958333333333302</v>
      </c>
      <c r="U11" s="21"/>
      <c r="V11" s="653"/>
      <c r="W11" s="66"/>
      <c r="X11" s="644" t="str">
        <f>$C11</f>
        <v>Dimanche</v>
      </c>
      <c r="Y11" s="645">
        <f>$D11</f>
        <v>45627</v>
      </c>
      <c r="Z11" s="64"/>
      <c r="AA11" s="661">
        <v>14.8</v>
      </c>
      <c r="AB11" s="64"/>
      <c r="AC11" s="658">
        <v>2.0833333333333298E-3</v>
      </c>
      <c r="AD11" s="21"/>
      <c r="AE11" s="653"/>
      <c r="AF11" s="66"/>
      <c r="AG11" s="644" t="str">
        <f>$C11</f>
        <v>Dimanche</v>
      </c>
      <c r="AH11" s="645">
        <f>$D11</f>
        <v>45627</v>
      </c>
      <c r="AI11" s="64"/>
      <c r="AJ11" s="662">
        <v>0</v>
      </c>
      <c r="AK11" s="64"/>
      <c r="AL11" s="658">
        <v>0</v>
      </c>
      <c r="AM11" s="64"/>
      <c r="AN11" s="658">
        <v>0</v>
      </c>
      <c r="AO11" s="64"/>
      <c r="AP11" s="658">
        <v>0</v>
      </c>
      <c r="AQ11" s="64"/>
      <c r="AR11" s="658">
        <v>0</v>
      </c>
      <c r="AS11" s="64"/>
      <c r="AT11" s="658">
        <v>0</v>
      </c>
      <c r="AU11" s="664"/>
      <c r="AV11" s="8"/>
      <c r="AW11" s="66"/>
      <c r="AX11" s="644" t="str">
        <f>$C11</f>
        <v>Dimanche</v>
      </c>
      <c r="AY11" s="645">
        <f>$D11</f>
        <v>45627</v>
      </c>
      <c r="AZ11" s="64"/>
      <c r="BA11" s="658">
        <v>0</v>
      </c>
      <c r="BB11" s="664"/>
      <c r="BC11" s="653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4"/>
      <c r="C12" s="654"/>
      <c r="D12" s="654"/>
      <c r="E12" s="654"/>
      <c r="F12" s="654"/>
      <c r="G12" s="654"/>
      <c r="H12" s="654"/>
      <c r="I12" s="654"/>
      <c r="J12" s="655"/>
      <c r="K12" s="654"/>
      <c r="L12" s="654"/>
      <c r="M12" s="654"/>
      <c r="N12" s="654"/>
      <c r="O12" s="654"/>
      <c r="P12" s="655"/>
      <c r="Q12" s="654"/>
      <c r="R12" s="654"/>
      <c r="S12" s="654"/>
      <c r="T12" s="654"/>
      <c r="U12" s="663"/>
      <c r="V12" s="656"/>
      <c r="W12" s="654"/>
      <c r="X12" s="654"/>
      <c r="Y12" s="654"/>
      <c r="Z12" s="654"/>
      <c r="AA12" s="654"/>
      <c r="AB12" s="654"/>
      <c r="AC12" s="654"/>
      <c r="AD12" s="654"/>
      <c r="AE12" s="656"/>
      <c r="AF12" s="654"/>
      <c r="AG12" s="654"/>
      <c r="AH12" s="654"/>
      <c r="AI12" s="654"/>
      <c r="AJ12" s="654"/>
      <c r="AK12" s="654"/>
      <c r="AL12" s="654"/>
      <c r="AM12" s="654"/>
      <c r="AN12" s="654"/>
      <c r="AO12" s="654"/>
      <c r="AP12" s="654"/>
      <c r="AQ12" s="654"/>
      <c r="AR12" s="654"/>
      <c r="AS12" s="654"/>
      <c r="AT12" s="654"/>
      <c r="AU12" s="654"/>
      <c r="AV12" s="688"/>
      <c r="AW12" s="654"/>
      <c r="AX12" s="654"/>
      <c r="AY12" s="654"/>
      <c r="AZ12" s="654"/>
      <c r="BA12" s="654"/>
      <c r="BB12" s="663"/>
      <c r="BC12" s="258"/>
      <c r="BE12" s="684"/>
      <c r="BF12" s="685"/>
    </row>
    <row r="13" spans="1:71" ht="27" customHeight="1" x14ac:dyDescent="0.25">
      <c r="A13" s="258"/>
      <c r="B13" s="654"/>
      <c r="C13" s="644" t="str">
        <f>PROPER(TEXT(D13,"JJJJ"))</f>
        <v>Lundi</v>
      </c>
      <c r="D13" s="645">
        <f>D11+1</f>
        <v>45628</v>
      </c>
      <c r="E13" s="649"/>
      <c r="F13" s="650"/>
      <c r="G13" s="651"/>
      <c r="H13" s="652"/>
      <c r="I13" s="651"/>
      <c r="J13" s="299" t="str">
        <f>IF(OR(L11="",L13=""),"",IF(L13&gt;L11,"»",IF(L13&lt;L11,"¼","¹º")))</f>
        <v>¼</v>
      </c>
      <c r="K13" s="82"/>
      <c r="L13" s="266">
        <v>8.6</v>
      </c>
      <c r="M13" s="82"/>
      <c r="N13" s="145">
        <v>0.999305555555556</v>
      </c>
      <c r="O13" s="82"/>
      <c r="P13" s="299" t="str">
        <f>IF(OR(R11="",R13=""),"",IF(R13&gt;R11,"»",IF(R13&lt;R11,"¼","¹º")))</f>
        <v>¼</v>
      </c>
      <c r="Q13" s="82"/>
      <c r="R13" s="266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4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4"/>
      <c r="BC13" s="653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4"/>
      <c r="C14" s="63"/>
      <c r="D14" s="64"/>
      <c r="E14" s="117"/>
      <c r="F14" s="117"/>
      <c r="G14" s="118"/>
      <c r="H14" s="118"/>
      <c r="I14" s="118"/>
      <c r="J14" s="300"/>
      <c r="K14" s="82"/>
      <c r="L14" s="64"/>
      <c r="M14" s="82"/>
      <c r="N14" s="82"/>
      <c r="O14" s="82"/>
      <c r="P14" s="300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4"/>
      <c r="AV14" s="8"/>
      <c r="AW14" s="66"/>
      <c r="AX14" s="63"/>
      <c r="AY14" s="64"/>
      <c r="AZ14" s="64"/>
      <c r="BA14" s="65"/>
      <c r="BB14" s="664"/>
      <c r="BC14" s="67"/>
      <c r="BD14" s="36"/>
      <c r="BE14" s="68"/>
      <c r="BF14" s="69"/>
    </row>
    <row r="15" spans="1:71" ht="27" customHeight="1" x14ac:dyDescent="0.25">
      <c r="A15" s="258"/>
      <c r="B15" s="654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299" t="str">
        <f>IF(OR(L13="",L15=""),"",IF(L15&gt;L13,"»",IF(L15&lt;L13,"¼","¹º")))</f>
        <v>¼</v>
      </c>
      <c r="K15" s="82"/>
      <c r="L15" s="266">
        <v>4.9000000000000004</v>
      </c>
      <c r="M15" s="82"/>
      <c r="N15" s="145">
        <v>0.99722222222222201</v>
      </c>
      <c r="O15" s="82"/>
      <c r="P15" s="299" t="str">
        <f>IF(OR(R13="",R15=""),"",IF(R15&gt;R13,"»",IF(R15&lt;R13,"¼","¹º")))</f>
        <v>¼</v>
      </c>
      <c r="Q15" s="82"/>
      <c r="R15" s="266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4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4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4"/>
      <c r="C16" s="63"/>
      <c r="D16" s="64"/>
      <c r="E16" s="117"/>
      <c r="F16" s="117"/>
      <c r="G16" s="118"/>
      <c r="H16" s="118"/>
      <c r="I16" s="118"/>
      <c r="J16" s="300"/>
      <c r="K16" s="82"/>
      <c r="L16" s="64"/>
      <c r="M16" s="82"/>
      <c r="N16" s="82"/>
      <c r="O16" s="82"/>
      <c r="P16" s="300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4"/>
      <c r="AV16" s="8"/>
      <c r="AW16" s="66"/>
      <c r="AX16" s="63"/>
      <c r="AY16" s="64"/>
      <c r="AZ16" s="64"/>
      <c r="BA16" s="65"/>
      <c r="BB16" s="664"/>
      <c r="BC16" s="67"/>
      <c r="BD16" s="36"/>
      <c r="BE16" s="80"/>
      <c r="BF16" s="79"/>
    </row>
    <row r="17" spans="1:58" ht="27" customHeight="1" x14ac:dyDescent="0.25">
      <c r="A17" s="258"/>
      <c r="B17" s="654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299" t="str">
        <f>IF(OR(L15="",L17=""),"",IF(L17&gt;L15,"»",IF(L17&lt;L15,"¼","¹º")))</f>
        <v>¼</v>
      </c>
      <c r="K17" s="82"/>
      <c r="L17" s="266">
        <v>1.7</v>
      </c>
      <c r="M17" s="82"/>
      <c r="N17" s="145">
        <v>0.358333333333333</v>
      </c>
      <c r="O17" s="82"/>
      <c r="P17" s="299" t="str">
        <f>IF(OR(R15="",R17=""),"",IF(R17&gt;R15,"»",IF(R17&lt;R15,"¼","¹º")))</f>
        <v>¹º</v>
      </c>
      <c r="Q17" s="82"/>
      <c r="R17" s="266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4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4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4"/>
      <c r="C18" s="63"/>
      <c r="D18" s="64"/>
      <c r="E18" s="117"/>
      <c r="F18" s="117"/>
      <c r="G18" s="118"/>
      <c r="H18" s="118"/>
      <c r="I18" s="118"/>
      <c r="J18" s="300"/>
      <c r="K18" s="82"/>
      <c r="L18" s="64"/>
      <c r="M18" s="82"/>
      <c r="N18" s="82"/>
      <c r="O18" s="82"/>
      <c r="P18" s="300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4"/>
      <c r="AV18" s="8"/>
      <c r="AW18" s="66"/>
      <c r="AX18" s="63"/>
      <c r="AY18" s="64"/>
      <c r="AZ18" s="64"/>
      <c r="BA18" s="65"/>
      <c r="BB18" s="664"/>
      <c r="BC18" s="67"/>
      <c r="BD18" s="36"/>
      <c r="BE18" s="68"/>
      <c r="BF18" s="69"/>
    </row>
    <row r="19" spans="1:58" ht="27" customHeight="1" x14ac:dyDescent="0.25">
      <c r="A19" s="258"/>
      <c r="B19" s="654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299" t="str">
        <f>IF(OR(L17="",L19=""),"",IF(L19&gt;L17,"»",IF(L19&lt;L17,"¼","¹º")))</f>
        <v>»</v>
      </c>
      <c r="K19" s="82"/>
      <c r="L19" s="266">
        <v>9.1</v>
      </c>
      <c r="M19" s="82"/>
      <c r="N19" s="145">
        <v>3.8888888888888903E-2</v>
      </c>
      <c r="O19" s="82"/>
      <c r="P19" s="299" t="str">
        <f>IF(OR(R17="",R19=""),"",IF(R19&gt;R17,"»",IF(R19&lt;R17,"¼","¹º")))</f>
        <v>»</v>
      </c>
      <c r="Q19" s="82"/>
      <c r="R19" s="266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4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4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4"/>
      <c r="C20" s="63"/>
      <c r="D20" s="64"/>
      <c r="E20" s="117"/>
      <c r="F20" s="117"/>
      <c r="G20" s="118"/>
      <c r="H20" s="118"/>
      <c r="I20" s="118"/>
      <c r="J20" s="300"/>
      <c r="K20" s="82"/>
      <c r="L20" s="64"/>
      <c r="M20" s="82"/>
      <c r="N20" s="82"/>
      <c r="O20" s="82"/>
      <c r="P20" s="300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4"/>
      <c r="AV20" s="8"/>
      <c r="AW20" s="66"/>
      <c r="AX20" s="63"/>
      <c r="AY20" s="64"/>
      <c r="AZ20" s="64"/>
      <c r="BA20" s="65"/>
      <c r="BB20" s="664"/>
      <c r="BC20" s="67"/>
      <c r="BD20" s="36"/>
      <c r="BE20" s="68"/>
      <c r="BF20" s="69"/>
    </row>
    <row r="21" spans="1:58" ht="27" customHeight="1" x14ac:dyDescent="0.25">
      <c r="A21" s="258"/>
      <c r="B21" s="654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299" t="str">
        <f>IF(OR(L19="",L21=""),"",IF(L21&gt;L19,"»",IF(L21&lt;L19,"¼","¹º")))</f>
        <v>»</v>
      </c>
      <c r="K21" s="82"/>
      <c r="L21" s="266">
        <v>9.5</v>
      </c>
      <c r="M21" s="82"/>
      <c r="N21" s="145">
        <v>0.30694444444444402</v>
      </c>
      <c r="O21" s="82"/>
      <c r="P21" s="299" t="str">
        <f>IF(OR(R19="",R21=""),"",IF(R21&gt;R19,"»",IF(R21&lt;R19,"¼","¹º")))</f>
        <v>»</v>
      </c>
      <c r="Q21" s="82"/>
      <c r="R21" s="266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4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4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4"/>
      <c r="C22" s="63"/>
      <c r="D22" s="64"/>
      <c r="E22" s="117"/>
      <c r="F22" s="117"/>
      <c r="G22" s="118"/>
      <c r="H22" s="118"/>
      <c r="I22" s="118"/>
      <c r="J22" s="300"/>
      <c r="K22" s="82"/>
      <c r="L22" s="64"/>
      <c r="M22" s="82"/>
      <c r="N22" s="82"/>
      <c r="O22" s="82"/>
      <c r="P22" s="300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4"/>
      <c r="AV22" s="8"/>
      <c r="AW22" s="66"/>
      <c r="AX22" s="63"/>
      <c r="AY22" s="64"/>
      <c r="AZ22" s="64"/>
      <c r="BA22" s="65"/>
      <c r="BB22" s="664"/>
      <c r="BC22" s="67"/>
      <c r="BD22" s="36"/>
      <c r="BE22" s="80"/>
      <c r="BF22" s="79"/>
    </row>
    <row r="23" spans="1:58" ht="27" customHeight="1" x14ac:dyDescent="0.25">
      <c r="A23" s="258"/>
      <c r="B23" s="654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299" t="str">
        <f>IF(OR(L21="",L23=""),"",IF(L23&gt;L21,"»",IF(L23&lt;L21,"¼","¹º")))</f>
        <v>¼</v>
      </c>
      <c r="K23" s="82"/>
      <c r="L23" s="266">
        <v>7.8</v>
      </c>
      <c r="M23" s="82"/>
      <c r="N23" s="145">
        <v>0.73541666666666705</v>
      </c>
      <c r="O23" s="82"/>
      <c r="P23" s="299" t="str">
        <f>IF(OR(R21="",R23=""),"",IF(R23&gt;R21,"»",IF(R23&lt;R21,"¼","¹º")))</f>
        <v>¼</v>
      </c>
      <c r="Q23" s="82"/>
      <c r="R23" s="266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4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4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4"/>
      <c r="C24" s="63"/>
      <c r="D24" s="64"/>
      <c r="E24" s="117"/>
      <c r="F24" s="117"/>
      <c r="G24" s="118"/>
      <c r="H24" s="118"/>
      <c r="I24" s="118"/>
      <c r="J24" s="300"/>
      <c r="K24" s="82"/>
      <c r="L24" s="64"/>
      <c r="M24" s="82"/>
      <c r="N24" s="82"/>
      <c r="O24" s="82"/>
      <c r="P24" s="300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4"/>
      <c r="AV24" s="8"/>
      <c r="AW24" s="66"/>
      <c r="AX24" s="63"/>
      <c r="AY24" s="64"/>
      <c r="AZ24" s="64"/>
      <c r="BA24" s="65"/>
      <c r="BB24" s="664"/>
      <c r="BC24" s="67"/>
      <c r="BD24" s="36"/>
      <c r="BE24" s="80"/>
      <c r="BF24" s="79"/>
    </row>
    <row r="25" spans="1:58" ht="27" customHeight="1" x14ac:dyDescent="0.25">
      <c r="A25" s="258"/>
      <c r="B25" s="654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299" t="str">
        <f>IF(OR(L23="",L25=""),"",IF(L25&gt;L23,"»",IF(L25&lt;L23,"¼","¹º")))</f>
        <v>¼</v>
      </c>
      <c r="K25" s="82"/>
      <c r="L25" s="266">
        <v>7.7</v>
      </c>
      <c r="M25" s="82"/>
      <c r="N25" s="145">
        <v>0.73055555555555596</v>
      </c>
      <c r="O25" s="82"/>
      <c r="P25" s="299" t="str">
        <f>IF(OR(R23="",R25=""),"",IF(R25&gt;R23,"»",IF(R25&lt;R23,"¼","¹º")))</f>
        <v>¼</v>
      </c>
      <c r="Q25" s="82"/>
      <c r="R25" s="266">
        <v>10.3</v>
      </c>
      <c r="S25" s="82"/>
      <c r="T25" s="145">
        <v>0.54791666666666705</v>
      </c>
      <c r="U25" s="676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4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4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4"/>
      <c r="C26" s="654"/>
      <c r="D26" s="654"/>
      <c r="E26" s="654"/>
      <c r="F26" s="654"/>
      <c r="G26" s="654"/>
      <c r="H26" s="654"/>
      <c r="I26" s="654"/>
      <c r="J26" s="655"/>
      <c r="K26" s="654"/>
      <c r="L26" s="654"/>
      <c r="M26" s="654"/>
      <c r="N26" s="654"/>
      <c r="O26" s="654"/>
      <c r="P26" s="655"/>
      <c r="Q26" s="654"/>
      <c r="R26" s="654"/>
      <c r="S26" s="654"/>
      <c r="T26" s="654"/>
      <c r="U26" s="663"/>
      <c r="V26" s="656"/>
      <c r="W26" s="654"/>
      <c r="X26" s="654"/>
      <c r="Y26" s="654"/>
      <c r="Z26" s="654"/>
      <c r="AA26" s="654"/>
      <c r="AB26" s="654"/>
      <c r="AC26" s="654"/>
      <c r="AD26" s="654"/>
      <c r="AE26" s="656"/>
      <c r="AF26" s="654"/>
      <c r="AG26" s="654"/>
      <c r="AH26" s="654"/>
      <c r="AI26" s="654"/>
      <c r="AJ26" s="654"/>
      <c r="AK26" s="654"/>
      <c r="AL26" s="654"/>
      <c r="AM26" s="654"/>
      <c r="AN26" s="654"/>
      <c r="AO26" s="654"/>
      <c r="AP26" s="654"/>
      <c r="AQ26" s="654"/>
      <c r="AR26" s="654"/>
      <c r="AS26" s="654"/>
      <c r="AT26" s="654"/>
      <c r="AU26" s="654"/>
      <c r="AV26" s="688"/>
      <c r="AW26" s="654"/>
      <c r="AX26" s="654"/>
      <c r="AY26" s="654"/>
      <c r="AZ26" s="654"/>
      <c r="BA26" s="654"/>
      <c r="BB26" s="663"/>
      <c r="BC26" s="258"/>
      <c r="BE26" s="684"/>
      <c r="BF26" s="685"/>
    </row>
    <row r="27" spans="1:58" ht="27" customHeight="1" x14ac:dyDescent="0.25">
      <c r="A27" s="258"/>
      <c r="B27" s="654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299" t="str">
        <f>IF(OR(L25="",L27=""),"",IF(L27&gt;L25,"»",IF(L27&lt;L25,"¼","¹º")))</f>
        <v>¼</v>
      </c>
      <c r="K27" s="82"/>
      <c r="L27" s="266">
        <v>3.9</v>
      </c>
      <c r="M27" s="82"/>
      <c r="N27" s="145">
        <v>0.90138888888888902</v>
      </c>
      <c r="O27" s="82"/>
      <c r="P27" s="299" t="str">
        <f>IF(OR(R25="",R27=""),"",IF(R27&gt;R25,"»",IF(R27&lt;R25,"¼","¹º")))</f>
        <v>¼</v>
      </c>
      <c r="Q27" s="82"/>
      <c r="R27" s="266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4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4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4"/>
      <c r="C28" s="63"/>
      <c r="D28" s="64"/>
      <c r="E28" s="117"/>
      <c r="F28" s="118"/>
      <c r="G28" s="118"/>
      <c r="H28" s="118"/>
      <c r="I28" s="118"/>
      <c r="J28" s="300"/>
      <c r="K28" s="82"/>
      <c r="L28" s="82"/>
      <c r="M28" s="82"/>
      <c r="N28" s="82"/>
      <c r="O28" s="82"/>
      <c r="P28" s="300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4"/>
      <c r="AV28" s="8"/>
      <c r="AW28" s="66"/>
      <c r="AX28" s="63"/>
      <c r="AY28" s="64"/>
      <c r="AZ28" s="64"/>
      <c r="BA28" s="65"/>
      <c r="BB28" s="664"/>
      <c r="BC28" s="22"/>
      <c r="BD28" s="36"/>
      <c r="BE28" s="684"/>
      <c r="BF28" s="686"/>
    </row>
    <row r="29" spans="1:58" ht="27" customHeight="1" x14ac:dyDescent="0.25">
      <c r="A29" s="258"/>
      <c r="B29" s="654"/>
      <c r="C29" s="690" t="str">
        <f>PROPER(TEXT(D29,"JJJJ"))</f>
        <v>Mardi</v>
      </c>
      <c r="D29" s="691">
        <f>$D27+1</f>
        <v>45636</v>
      </c>
      <c r="E29" s="117"/>
      <c r="F29" s="129"/>
      <c r="G29" s="118"/>
      <c r="H29" s="130"/>
      <c r="I29" s="118"/>
      <c r="J29" s="299" t="str">
        <f>IF(OR(L27="",L29=""),"",IF(L29&gt;L27,"»",IF(L29&lt;L27,"¼","¹º")))</f>
        <v>¹º</v>
      </c>
      <c r="K29" s="82"/>
      <c r="L29" s="266">
        <v>3.9</v>
      </c>
      <c r="M29" s="82"/>
      <c r="N29" s="145">
        <v>0.74583333333333302</v>
      </c>
      <c r="O29" s="82"/>
      <c r="P29" s="299" t="str">
        <f>IF(OR(R27="",R29=""),"",IF(R29&gt;R27,"»",IF(R29&lt;R27,"¼","¹º")))</f>
        <v>¼</v>
      </c>
      <c r="Q29" s="82"/>
      <c r="R29" s="266">
        <v>6.3</v>
      </c>
      <c r="S29" s="82"/>
      <c r="T29" s="145">
        <v>7.6388888888888895E-2</v>
      </c>
      <c r="U29" s="21"/>
      <c r="V29" s="67"/>
      <c r="W29" s="66"/>
      <c r="X29" s="690" t="str">
        <f>$C29</f>
        <v>Mardi</v>
      </c>
      <c r="Y29" s="691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0" t="str">
        <f>$C29</f>
        <v>Mardi</v>
      </c>
      <c r="AH29" s="691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4"/>
      <c r="AV29" s="8"/>
      <c r="AW29" s="66"/>
      <c r="AX29" s="690" t="str">
        <f>$C29</f>
        <v>Mardi</v>
      </c>
      <c r="AY29" s="691">
        <f>$D29</f>
        <v>45636</v>
      </c>
      <c r="AZ29" s="64"/>
      <c r="BA29" s="145">
        <v>0</v>
      </c>
      <c r="BB29" s="664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4"/>
      <c r="C30" s="63"/>
      <c r="D30" s="64"/>
      <c r="E30" s="117"/>
      <c r="F30" s="117"/>
      <c r="G30" s="118"/>
      <c r="H30" s="118"/>
      <c r="I30" s="118"/>
      <c r="J30" s="300"/>
      <c r="K30" s="82"/>
      <c r="L30" s="64"/>
      <c r="M30" s="82"/>
      <c r="N30" s="82"/>
      <c r="O30" s="82"/>
      <c r="P30" s="300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4"/>
      <c r="AV30" s="8"/>
      <c r="AW30" s="66"/>
      <c r="AX30" s="63"/>
      <c r="AY30" s="64"/>
      <c r="AZ30" s="64"/>
      <c r="BA30" s="65"/>
      <c r="BB30" s="664"/>
      <c r="BC30" s="67"/>
      <c r="BD30" s="36"/>
      <c r="BE30" s="80"/>
      <c r="BF30" s="79"/>
    </row>
    <row r="31" spans="1:58" ht="27" customHeight="1" x14ac:dyDescent="0.25">
      <c r="A31" s="258"/>
      <c r="B31" s="654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299" t="str">
        <f>IF(OR(L29="",L31=""),"",IF(L31&gt;L29,"»",IF(L31&lt;L29,"¼","¹º")))</f>
        <v>¼</v>
      </c>
      <c r="K31" s="82"/>
      <c r="L31" s="266">
        <v>1.2</v>
      </c>
      <c r="M31" s="82"/>
      <c r="N31" s="145">
        <v>0.95625000000000004</v>
      </c>
      <c r="O31" s="82"/>
      <c r="P31" s="299" t="str">
        <f>IF(OR(R29="",R31=""),"",IF(R31&gt;R29,"»",IF(R31&lt;R29,"¼","¹º")))</f>
        <v>»</v>
      </c>
      <c r="Q31" s="82"/>
      <c r="R31" s="266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0.66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4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4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4"/>
      <c r="C32" s="63"/>
      <c r="D32" s="64"/>
      <c r="E32" s="117"/>
      <c r="F32" s="117"/>
      <c r="G32" s="118"/>
      <c r="H32" s="118"/>
      <c r="I32" s="118"/>
      <c r="J32" s="300"/>
      <c r="K32" s="82"/>
      <c r="L32" s="64"/>
      <c r="M32" s="82"/>
      <c r="N32" s="82"/>
      <c r="O32" s="82"/>
      <c r="P32" s="300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4"/>
      <c r="AV32" s="8"/>
      <c r="AW32" s="66"/>
      <c r="AX32" s="63"/>
      <c r="AY32" s="64"/>
      <c r="AZ32" s="64"/>
      <c r="BA32" s="65"/>
      <c r="BB32" s="664"/>
      <c r="BC32" s="67"/>
      <c r="BD32" s="36"/>
      <c r="BE32" s="68"/>
      <c r="BF32" s="69"/>
    </row>
    <row r="33" spans="1:58" ht="27" customHeight="1" x14ac:dyDescent="0.25">
      <c r="A33" s="258"/>
      <c r="B33" s="654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299" t="str">
        <f>IF(OR(L31="",L33=""),"",IF(L33&gt;L31,"»",IF(L33&lt;L31,"¼","¹º")))</f>
        <v>¼</v>
      </c>
      <c r="K33" s="82"/>
      <c r="L33" s="266">
        <v>0.3</v>
      </c>
      <c r="M33" s="82"/>
      <c r="N33" s="145">
        <v>0.99722222222222201</v>
      </c>
      <c r="O33" s="82"/>
      <c r="P33" s="299" t="str">
        <f>IF(OR(R31="",R33=""),"",IF(R33&gt;R31,"»",IF(R33&lt;R31,"¼","¹º")))</f>
        <v>¼</v>
      </c>
      <c r="Q33" s="82"/>
      <c r="R33" s="266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4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4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4"/>
      <c r="C34" s="63"/>
      <c r="D34" s="64"/>
      <c r="E34" s="117"/>
      <c r="F34" s="117"/>
      <c r="G34" s="118"/>
      <c r="H34" s="118"/>
      <c r="I34" s="118"/>
      <c r="J34" s="300"/>
      <c r="K34" s="82"/>
      <c r="L34" s="64"/>
      <c r="M34" s="82"/>
      <c r="N34" s="82"/>
      <c r="O34" s="82"/>
      <c r="P34" s="300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4"/>
      <c r="AV34" s="8"/>
      <c r="AW34" s="66"/>
      <c r="AX34" s="63"/>
      <c r="AY34" s="64"/>
      <c r="AZ34" s="64"/>
      <c r="BA34" s="65"/>
      <c r="BB34" s="664"/>
      <c r="BC34" s="67"/>
      <c r="BD34" s="36"/>
      <c r="BE34" s="68"/>
      <c r="BF34" s="69"/>
    </row>
    <row r="35" spans="1:58" ht="27" customHeight="1" x14ac:dyDescent="0.25">
      <c r="A35" s="258"/>
      <c r="B35" s="654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299" t="str">
        <f>IF(OR(L33="",L35=""),"",IF(L35&gt;L33,"»",IF(L35&lt;L33,"¼","¹º")))</f>
        <v>¼</v>
      </c>
      <c r="K35" s="82"/>
      <c r="L35" s="266">
        <v>-1.7</v>
      </c>
      <c r="M35" s="82"/>
      <c r="N35" s="145">
        <v>0.234027777777778</v>
      </c>
      <c r="O35" s="82"/>
      <c r="P35" s="299" t="str">
        <f>IF(OR(R33="",R35=""),"",IF(R35&gt;R33,"»",IF(R35&lt;R33,"¼","¹º")))</f>
        <v>¼</v>
      </c>
      <c r="Q35" s="82"/>
      <c r="R35" s="266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0.3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4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4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4"/>
      <c r="C36" s="63"/>
      <c r="D36" s="64"/>
      <c r="E36" s="117"/>
      <c r="F36" s="117"/>
      <c r="G36" s="118"/>
      <c r="H36" s="118"/>
      <c r="I36" s="118"/>
      <c r="J36" s="300"/>
      <c r="K36" s="82"/>
      <c r="L36" s="64"/>
      <c r="M36" s="82"/>
      <c r="N36" s="82"/>
      <c r="O36" s="82"/>
      <c r="P36" s="300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4"/>
      <c r="AV36" s="8"/>
      <c r="AW36" s="66"/>
      <c r="AX36" s="63"/>
      <c r="AY36" s="64"/>
      <c r="AZ36" s="64"/>
      <c r="BA36" s="65"/>
      <c r="BB36" s="664"/>
      <c r="BC36" s="67"/>
      <c r="BD36" s="36"/>
      <c r="BE36" s="80"/>
      <c r="BF36" s="79"/>
    </row>
    <row r="37" spans="1:58" ht="27" customHeight="1" x14ac:dyDescent="0.25">
      <c r="A37" s="258"/>
      <c r="B37" s="654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299" t="str">
        <f>IF(OR(L35="",L37=""),"",IF(L37&gt;L35,"»",IF(L37&lt;L35,"¼","¹º")))</f>
        <v>»</v>
      </c>
      <c r="K37" s="82"/>
      <c r="L37" s="266">
        <v>2.8</v>
      </c>
      <c r="M37" s="82"/>
      <c r="N37" s="145">
        <v>0.24444444444444399</v>
      </c>
      <c r="O37" s="82"/>
      <c r="P37" s="299" t="str">
        <f>IF(OR(R35="",R37=""),"",IF(R37&gt;R35,"»",IF(R37&lt;R35,"¼","¹º")))</f>
        <v>»</v>
      </c>
      <c r="Q37" s="82"/>
      <c r="R37" s="266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1.5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4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4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4"/>
      <c r="C38" s="63"/>
      <c r="D38" s="64"/>
      <c r="E38" s="117"/>
      <c r="F38" s="117"/>
      <c r="G38" s="118"/>
      <c r="H38" s="118"/>
      <c r="I38" s="118"/>
      <c r="J38" s="300"/>
      <c r="K38" s="82"/>
      <c r="L38" s="64"/>
      <c r="M38" s="82"/>
      <c r="N38" s="82"/>
      <c r="O38" s="82"/>
      <c r="P38" s="300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4"/>
      <c r="AV38" s="8"/>
      <c r="AW38" s="66"/>
      <c r="AX38" s="63"/>
      <c r="AY38" s="64"/>
      <c r="AZ38" s="64"/>
      <c r="BA38" s="65"/>
      <c r="BB38" s="664"/>
      <c r="BC38" s="67"/>
      <c r="BD38" s="36"/>
      <c r="BE38" s="68"/>
      <c r="BF38" s="69"/>
    </row>
    <row r="39" spans="1:58" ht="27" customHeight="1" x14ac:dyDescent="0.25">
      <c r="A39" s="258"/>
      <c r="B39" s="654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299" t="str">
        <f>IF(OR(L37="",L39=""),"",IF(L39&gt;L37,"»",IF(L39&lt;L37,"¼","¹º")))</f>
        <v>»</v>
      </c>
      <c r="K39" s="82"/>
      <c r="L39" s="266">
        <v>4.8</v>
      </c>
      <c r="M39" s="82"/>
      <c r="N39" s="145">
        <v>0.36180555555555599</v>
      </c>
      <c r="O39" s="82"/>
      <c r="P39" s="299" t="str">
        <f>IF(OR(R37="",R39=""),"",IF(R39&gt;R37,"»",IF(R39&lt;R37,"¼","¹º")))</f>
        <v>»</v>
      </c>
      <c r="Q39" s="82"/>
      <c r="R39" s="266">
        <v>13.3</v>
      </c>
      <c r="S39" s="82"/>
      <c r="T39" s="145">
        <v>0.56527777777777799</v>
      </c>
      <c r="U39" s="676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4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4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4"/>
      <c r="C40" s="654"/>
      <c r="D40" s="654"/>
      <c r="E40" s="654"/>
      <c r="F40" s="654"/>
      <c r="G40" s="654"/>
      <c r="H40" s="654"/>
      <c r="I40" s="654"/>
      <c r="J40" s="655"/>
      <c r="K40" s="654"/>
      <c r="L40" s="654"/>
      <c r="M40" s="654"/>
      <c r="N40" s="654"/>
      <c r="O40" s="654"/>
      <c r="P40" s="655"/>
      <c r="Q40" s="654"/>
      <c r="R40" s="654"/>
      <c r="S40" s="654"/>
      <c r="T40" s="654"/>
      <c r="U40" s="663"/>
      <c r="V40" s="656"/>
      <c r="W40" s="654"/>
      <c r="X40" s="654"/>
      <c r="Y40" s="654"/>
      <c r="Z40" s="654"/>
      <c r="AA40" s="654"/>
      <c r="AB40" s="654"/>
      <c r="AC40" s="654"/>
      <c r="AD40" s="654"/>
      <c r="AE40" s="656"/>
      <c r="AF40" s="654"/>
      <c r="AG40" s="654"/>
      <c r="AH40" s="654"/>
      <c r="AI40" s="654"/>
      <c r="AJ40" s="654"/>
      <c r="AK40" s="654"/>
      <c r="AL40" s="654"/>
      <c r="AM40" s="654"/>
      <c r="AN40" s="654"/>
      <c r="AO40" s="654"/>
      <c r="AP40" s="654"/>
      <c r="AQ40" s="654"/>
      <c r="AR40" s="654"/>
      <c r="AS40" s="654"/>
      <c r="AT40" s="654"/>
      <c r="AU40" s="654"/>
      <c r="AV40" s="656"/>
      <c r="AW40" s="654"/>
      <c r="AX40" s="654"/>
      <c r="AY40" s="654"/>
      <c r="AZ40" s="654"/>
      <c r="BA40" s="654"/>
      <c r="BB40" s="663"/>
      <c r="BC40" s="258"/>
      <c r="BE40" s="684"/>
      <c r="BF40" s="685"/>
    </row>
    <row r="41" spans="1:58" ht="27" customHeight="1" x14ac:dyDescent="0.25">
      <c r="A41" s="258"/>
      <c r="B41" s="654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299" t="str">
        <f>IF(OR(L39="",L41=""),"",IF(L41&gt;L39,"»",IF(L41&lt;L39,"¼","¹º")))</f>
        <v>¼</v>
      </c>
      <c r="K41" s="82"/>
      <c r="L41" s="266">
        <v>3.8</v>
      </c>
      <c r="M41" s="82"/>
      <c r="N41" s="145">
        <v>0.36319444444444399</v>
      </c>
      <c r="O41" s="82"/>
      <c r="P41" s="299" t="str">
        <f>IF(OR(R39="",R41=""),"",IF(R41&gt;R39,"»",IF(R41&lt;R39,"¼","¹º")))</f>
        <v>¼</v>
      </c>
      <c r="Q41" s="82"/>
      <c r="R41" s="266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4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4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4"/>
      <c r="C42" s="63"/>
      <c r="D42" s="64"/>
      <c r="E42" s="117"/>
      <c r="F42" s="117"/>
      <c r="G42" s="118"/>
      <c r="H42" s="118"/>
      <c r="I42" s="118"/>
      <c r="J42" s="300"/>
      <c r="K42" s="82"/>
      <c r="L42" s="64"/>
      <c r="M42" s="82"/>
      <c r="N42" s="82"/>
      <c r="O42" s="82"/>
      <c r="P42" s="300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4"/>
      <c r="AV42" s="8"/>
      <c r="AW42" s="66"/>
      <c r="AX42" s="63"/>
      <c r="AY42" s="64"/>
      <c r="AZ42" s="64"/>
      <c r="BA42" s="65"/>
      <c r="BB42" s="664"/>
      <c r="BC42" s="67"/>
      <c r="BD42" s="36"/>
      <c r="BE42" s="80"/>
      <c r="BF42" s="79"/>
    </row>
    <row r="43" spans="1:58" ht="27" customHeight="1" x14ac:dyDescent="0.25">
      <c r="A43" s="258"/>
      <c r="B43" s="654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299" t="str">
        <f>IF(OR(L41="",L43=""),"",IF(L43&gt;L41,"»",IF(L43&lt;L41,"¼","¹º")))</f>
        <v>¼</v>
      </c>
      <c r="K43" s="82"/>
      <c r="L43" s="266">
        <v>3.6</v>
      </c>
      <c r="M43" s="82"/>
      <c r="N43" s="145">
        <v>0</v>
      </c>
      <c r="O43" s="82"/>
      <c r="P43" s="299" t="str">
        <f>IF(OR(R41="",R43=""),"",IF(R43&gt;R41,"»",IF(R43&lt;R41,"¼","¹º")))</f>
        <v>¼</v>
      </c>
      <c r="Q43" s="82"/>
      <c r="R43" s="266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4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4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4"/>
      <c r="C44" s="63"/>
      <c r="D44" s="64"/>
      <c r="E44" s="117"/>
      <c r="F44" s="117"/>
      <c r="G44" s="118"/>
      <c r="H44" s="118"/>
      <c r="I44" s="118"/>
      <c r="J44" s="300"/>
      <c r="K44" s="82"/>
      <c r="L44" s="64"/>
      <c r="M44" s="82"/>
      <c r="N44" s="82"/>
      <c r="O44" s="82"/>
      <c r="P44" s="300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4"/>
      <c r="AV44" s="8"/>
      <c r="AW44" s="66"/>
      <c r="AX44" s="63"/>
      <c r="AY44" s="64"/>
      <c r="AZ44" s="64"/>
      <c r="BA44" s="65"/>
      <c r="BB44" s="664"/>
      <c r="BC44" s="67"/>
      <c r="BD44" s="36"/>
      <c r="BE44" s="68"/>
      <c r="BF44" s="69"/>
    </row>
    <row r="45" spans="1:58" ht="27" customHeight="1" x14ac:dyDescent="0.25">
      <c r="A45" s="258"/>
      <c r="B45" s="654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299" t="str">
        <f>IF(OR(L43="",L45=""),"",IF(L45&gt;L43,"»",IF(L45&lt;L43,"¼","¹º")))</f>
        <v>»</v>
      </c>
      <c r="K45" s="82"/>
      <c r="L45" s="266">
        <v>8.6</v>
      </c>
      <c r="M45" s="82"/>
      <c r="N45" s="145">
        <v>3.8194444444444399E-2</v>
      </c>
      <c r="O45" s="82"/>
      <c r="P45" s="299" t="str">
        <f>IF(OR(R43="",R45=""),"",IF(R45&gt;R43,"»",IF(R45&lt;R43,"¼","¹º")))</f>
        <v>»</v>
      </c>
      <c r="Q45" s="82"/>
      <c r="R45" s="266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10.4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4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4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4"/>
      <c r="C46" s="63"/>
      <c r="D46" s="64"/>
      <c r="E46" s="117"/>
      <c r="F46" s="117"/>
      <c r="G46" s="118"/>
      <c r="H46" s="118"/>
      <c r="I46" s="118"/>
      <c r="J46" s="300"/>
      <c r="K46" s="82"/>
      <c r="L46" s="64"/>
      <c r="M46" s="82"/>
      <c r="N46" s="82"/>
      <c r="O46" s="82"/>
      <c r="P46" s="300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4"/>
      <c r="AV46" s="8"/>
      <c r="AW46" s="66"/>
      <c r="AX46" s="63"/>
      <c r="AY46" s="64"/>
      <c r="AZ46" s="64"/>
      <c r="BA46" s="65"/>
      <c r="BB46" s="664"/>
      <c r="BC46" s="67"/>
      <c r="BD46" s="36"/>
      <c r="BE46" s="68"/>
      <c r="BF46" s="69"/>
    </row>
    <row r="47" spans="1:58" ht="27" customHeight="1" x14ac:dyDescent="0.25">
      <c r="A47" s="258"/>
      <c r="B47" s="654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299" t="str">
        <f>IF(OR(L45="",L47=""),"",IF(L47&gt;L45,"»",IF(L47&lt;L45,"¼","¹º")))</f>
        <v>¼</v>
      </c>
      <c r="K47" s="82"/>
      <c r="L47" s="266">
        <v>6.5</v>
      </c>
      <c r="M47" s="82"/>
      <c r="N47" s="145">
        <v>0.75902777777777797</v>
      </c>
      <c r="O47" s="82"/>
      <c r="P47" s="299" t="str">
        <f>IF(OR(R45="",R47=""),"",IF(R47&gt;R45,"»",IF(R47&lt;R45,"¼","¹º")))</f>
        <v>»</v>
      </c>
      <c r="Q47" s="82"/>
      <c r="R47" s="266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4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4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4"/>
      <c r="C48" s="63"/>
      <c r="D48" s="64"/>
      <c r="E48" s="117"/>
      <c r="F48" s="117"/>
      <c r="G48" s="118"/>
      <c r="H48" s="118"/>
      <c r="I48" s="118"/>
      <c r="J48" s="300"/>
      <c r="K48" s="82"/>
      <c r="L48" s="64"/>
      <c r="M48" s="82"/>
      <c r="N48" s="82"/>
      <c r="O48" s="82"/>
      <c r="P48" s="300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4"/>
      <c r="AV48" s="8"/>
      <c r="AW48" s="66"/>
      <c r="AX48" s="63"/>
      <c r="AY48" s="64"/>
      <c r="AZ48" s="64"/>
      <c r="BA48" s="65"/>
      <c r="BB48" s="664"/>
      <c r="BC48" s="67"/>
      <c r="BD48" s="36"/>
      <c r="BE48" s="68"/>
      <c r="BF48" s="69"/>
    </row>
    <row r="49" spans="1:70" ht="27" customHeight="1" x14ac:dyDescent="0.25">
      <c r="A49" s="258"/>
      <c r="B49" s="654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299" t="str">
        <f>IF(OR(L47="",L49=""),"",IF(L49&gt;L47,"»",IF(L49&lt;L47,"¼","¹º")))</f>
        <v>¼</v>
      </c>
      <c r="K49" s="82"/>
      <c r="L49" s="266">
        <v>3</v>
      </c>
      <c r="M49" s="82"/>
      <c r="N49" s="145">
        <v>0.28749999999999998</v>
      </c>
      <c r="O49" s="82"/>
      <c r="P49" s="299" t="str">
        <f>IF(OR(R47="",R49=""),"",IF(R49&gt;R47,"»",IF(R49&lt;R47,"¼","¹º")))</f>
        <v>¼</v>
      </c>
      <c r="Q49" s="82"/>
      <c r="R49" s="266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1.9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4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4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4"/>
      <c r="C50" s="63"/>
      <c r="D50" s="64"/>
      <c r="E50" s="117"/>
      <c r="F50" s="117"/>
      <c r="G50" s="118"/>
      <c r="H50" s="118"/>
      <c r="I50" s="118"/>
      <c r="J50" s="300"/>
      <c r="K50" s="82"/>
      <c r="L50" s="64"/>
      <c r="M50" s="82"/>
      <c r="N50" s="82"/>
      <c r="O50" s="82"/>
      <c r="P50" s="300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4"/>
      <c r="AV50" s="8"/>
      <c r="AW50" s="66"/>
      <c r="AX50" s="63"/>
      <c r="AY50" s="64"/>
      <c r="AZ50" s="64"/>
      <c r="BA50" s="65"/>
      <c r="BB50" s="664"/>
      <c r="BC50" s="67"/>
      <c r="BD50" s="36"/>
      <c r="BE50" s="80"/>
      <c r="BF50" s="79"/>
    </row>
    <row r="51" spans="1:70" ht="27" customHeight="1" x14ac:dyDescent="0.25">
      <c r="A51" s="258"/>
      <c r="B51" s="654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299" t="str">
        <f>IF(OR(L49="",L51=""),"",IF(L51&gt;L49,"»",IF(L51&lt;L49,"¼","¹º")))</f>
        <v>»</v>
      </c>
      <c r="K51" s="82"/>
      <c r="L51" s="266">
        <v>7.6</v>
      </c>
      <c r="M51" s="82"/>
      <c r="N51" s="145">
        <v>0.28125</v>
      </c>
      <c r="O51" s="82"/>
      <c r="P51" s="299" t="str">
        <f>IF(OR(R49="",R51=""),"",IF(R51&gt;R49,"»",IF(R51&lt;R49,"¼","¹º")))</f>
        <v>¹º</v>
      </c>
      <c r="Q51" s="82"/>
      <c r="R51" s="266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4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4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4"/>
      <c r="C52" s="63"/>
      <c r="D52" s="64"/>
      <c r="E52" s="117"/>
      <c r="F52" s="117"/>
      <c r="G52" s="118"/>
      <c r="H52" s="118"/>
      <c r="I52" s="118"/>
      <c r="J52" s="300"/>
      <c r="K52" s="82"/>
      <c r="L52" s="64"/>
      <c r="M52" s="82"/>
      <c r="N52" s="82"/>
      <c r="O52" s="82"/>
      <c r="P52" s="300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4"/>
      <c r="AV52" s="8"/>
      <c r="AW52" s="66"/>
      <c r="AX52" s="63"/>
      <c r="AY52" s="64"/>
      <c r="AZ52" s="64"/>
      <c r="BA52" s="65"/>
      <c r="BB52" s="664"/>
      <c r="BC52" s="67"/>
      <c r="BD52" s="36"/>
      <c r="BE52" s="68"/>
      <c r="BF52" s="69"/>
    </row>
    <row r="53" spans="1:70" ht="27" customHeight="1" x14ac:dyDescent="0.25">
      <c r="A53" s="258"/>
      <c r="B53" s="654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299" t="str">
        <f>IF(OR(L51="",L53=""),"",IF(L53&gt;L51,"»",IF(L53&lt;L51,"¼","¹º")))</f>
        <v>»</v>
      </c>
      <c r="K53" s="82"/>
      <c r="L53" s="266">
        <v>7.7</v>
      </c>
      <c r="M53" s="82"/>
      <c r="N53" s="145">
        <v>0.82083333333333297</v>
      </c>
      <c r="O53" s="82"/>
      <c r="P53" s="299" t="str">
        <f>IF(OR(R51="",R53=""),"",IF(R53&gt;R51,"»",IF(R53&lt;R51,"¼","¹º")))</f>
        <v>»</v>
      </c>
      <c r="Q53" s="82"/>
      <c r="R53" s="266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4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4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4"/>
      <c r="C54" s="63"/>
      <c r="D54" s="64"/>
      <c r="E54" s="117"/>
      <c r="F54" s="118"/>
      <c r="G54" s="118"/>
      <c r="H54" s="118"/>
      <c r="I54" s="118"/>
      <c r="J54" s="300"/>
      <c r="K54" s="82"/>
      <c r="L54" s="82"/>
      <c r="M54" s="82"/>
      <c r="N54" s="82"/>
      <c r="O54" s="82"/>
      <c r="P54" s="300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4"/>
      <c r="AV54" s="8"/>
      <c r="AW54" s="66"/>
      <c r="AX54" s="63"/>
      <c r="AY54" s="64"/>
      <c r="AZ54" s="64"/>
      <c r="BA54" s="65"/>
      <c r="BB54" s="664"/>
      <c r="BC54" s="22"/>
      <c r="BD54" s="36"/>
      <c r="BE54" s="684"/>
      <c r="BF54" s="686"/>
    </row>
    <row r="55" spans="1:70" ht="27" customHeight="1" x14ac:dyDescent="0.25">
      <c r="A55" s="258"/>
      <c r="B55" s="654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299" t="str">
        <f>IF(OR(L53="",L55=""),"",IF(L55&gt;L53,"»",IF(L55&lt;L53,"¼","¹º")))</f>
        <v>¼</v>
      </c>
      <c r="K55" s="82"/>
      <c r="L55" s="266">
        <v>6</v>
      </c>
      <c r="M55" s="82"/>
      <c r="N55" s="145">
        <v>3.8888888888888903E-2</v>
      </c>
      <c r="O55" s="82"/>
      <c r="P55" s="299" t="str">
        <f>IF(OR(R53="",R55=""),"",IF(R55&gt;R53,"»",IF(R55&lt;R53,"¼","¹º")))</f>
        <v>¼</v>
      </c>
      <c r="Q55" s="82"/>
      <c r="R55" s="266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0.3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4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4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4"/>
      <c r="C56" s="63"/>
      <c r="D56" s="64"/>
      <c r="E56" s="117"/>
      <c r="F56" s="117"/>
      <c r="G56" s="118"/>
      <c r="H56" s="118"/>
      <c r="I56" s="118"/>
      <c r="J56" s="300"/>
      <c r="K56" s="82"/>
      <c r="L56" s="64"/>
      <c r="M56" s="82"/>
      <c r="N56" s="82"/>
      <c r="O56" s="82"/>
      <c r="P56" s="300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4"/>
      <c r="AV56" s="8"/>
      <c r="AW56" s="66"/>
      <c r="AX56" s="63"/>
      <c r="AY56" s="64"/>
      <c r="AZ56" s="64"/>
      <c r="BA56" s="65"/>
      <c r="BB56" s="664"/>
      <c r="BC56" s="67"/>
      <c r="BD56" s="36"/>
      <c r="BE56" s="80"/>
      <c r="BF56" s="79"/>
    </row>
    <row r="57" spans="1:70" ht="27" customHeight="1" x14ac:dyDescent="0.25">
      <c r="A57" s="258"/>
      <c r="B57" s="654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299" t="str">
        <f>IF(OR(L55="",L57=""),"",IF(L57&gt;L55,"»",IF(L57&lt;L55,"¼","¹º")))</f>
        <v>»</v>
      </c>
      <c r="K57" s="82"/>
      <c r="L57" s="266">
        <v>10.7</v>
      </c>
      <c r="M57" s="82"/>
      <c r="N57" s="145">
        <v>0.35625000000002799</v>
      </c>
      <c r="O57" s="82"/>
      <c r="P57" s="299" t="str">
        <f>IF(OR(R55="",R57=""),"",IF(R57&gt;R55,"»",IF(R57&lt;R55,"¼","¹º")))</f>
        <v>»</v>
      </c>
      <c r="Q57" s="82"/>
      <c r="R57" s="266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4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4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4"/>
      <c r="C58" s="63"/>
      <c r="D58" s="64"/>
      <c r="E58" s="117"/>
      <c r="F58" s="117"/>
      <c r="G58" s="118"/>
      <c r="H58" s="118"/>
      <c r="I58" s="118"/>
      <c r="J58" s="300"/>
      <c r="K58" s="82"/>
      <c r="L58" s="64"/>
      <c r="M58" s="82"/>
      <c r="N58" s="82"/>
      <c r="O58" s="82"/>
      <c r="P58" s="300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4"/>
      <c r="AV58" s="8"/>
      <c r="AW58" s="66"/>
      <c r="AX58" s="63"/>
      <c r="AY58" s="64"/>
      <c r="AZ58" s="64"/>
      <c r="BA58" s="65"/>
      <c r="BB58" s="664"/>
      <c r="BC58" s="67"/>
      <c r="BD58" s="36"/>
      <c r="BE58" s="80"/>
      <c r="BF58" s="79"/>
    </row>
    <row r="59" spans="1:70" ht="27" customHeight="1" x14ac:dyDescent="0.25">
      <c r="A59" s="258"/>
      <c r="B59" s="654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299" t="str">
        <f>IF(OR(L57="",L59=""),"",IF(L59&gt;L57,"»",IF(L59&lt;L57,"¼","¹º")))</f>
        <v>¼</v>
      </c>
      <c r="K59" s="82"/>
      <c r="L59" s="266">
        <v>8.6</v>
      </c>
      <c r="M59" s="82"/>
      <c r="N59" s="145">
        <v>0.95972222222222203</v>
      </c>
      <c r="O59" s="82"/>
      <c r="P59" s="299" t="str">
        <f>IF(OR(R57="",R59=""),"",IF(R59&gt;R57,"»",IF(R59&lt;R57,"¼","¹º")))</f>
        <v>¼</v>
      </c>
      <c r="Q59" s="82"/>
      <c r="R59" s="266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4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4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4"/>
      <c r="C60" s="63"/>
      <c r="D60" s="64"/>
      <c r="E60" s="117"/>
      <c r="F60" s="117"/>
      <c r="G60" s="118"/>
      <c r="H60" s="118"/>
      <c r="I60" s="118"/>
      <c r="J60" s="300"/>
      <c r="K60" s="82"/>
      <c r="L60" s="64"/>
      <c r="M60" s="82"/>
      <c r="N60" s="82"/>
      <c r="O60" s="82"/>
      <c r="P60" s="300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4"/>
      <c r="AV60" s="8"/>
      <c r="AW60" s="66"/>
      <c r="AX60" s="63"/>
      <c r="AY60" s="64"/>
      <c r="AZ60" s="64"/>
      <c r="BA60" s="65"/>
      <c r="BB60" s="664"/>
      <c r="BC60" s="67"/>
      <c r="BD60" s="36"/>
      <c r="BE60" s="80"/>
      <c r="BF60" s="79"/>
    </row>
    <row r="61" spans="1:70" ht="27" customHeight="1" x14ac:dyDescent="0.25">
      <c r="A61" s="258"/>
      <c r="B61" s="654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299" t="str">
        <f>IF(OR(L59="",L61=""),"",IF(L61&gt;L59,"»",IF(L61&lt;L59,"¼","¹º")))</f>
        <v>¼</v>
      </c>
      <c r="K61" s="82"/>
      <c r="L61" s="266">
        <v>2.4</v>
      </c>
      <c r="M61" s="82"/>
      <c r="N61" s="145">
        <v>0.99652777777777801</v>
      </c>
      <c r="O61" s="82"/>
      <c r="P61" s="299" t="str">
        <f>IF(OR(R59="",R61=""),"",IF(R61&gt;R59,"»",IF(R61&lt;R59,"¼","¹º")))</f>
        <v>¼</v>
      </c>
      <c r="Q61" s="82"/>
      <c r="R61" s="266">
        <v>9.6</v>
      </c>
      <c r="S61" s="82"/>
      <c r="T61" s="145">
        <v>0.593055555555556</v>
      </c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>
        <v>23.8</v>
      </c>
      <c r="AB61" s="64"/>
      <c r="AC61" s="145">
        <v>0.422222222222222</v>
      </c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>
        <v>0</v>
      </c>
      <c r="AK61" s="64"/>
      <c r="AL61" s="145">
        <v>0</v>
      </c>
      <c r="AM61" s="64"/>
      <c r="AN61" s="145">
        <v>0</v>
      </c>
      <c r="AO61" s="64"/>
      <c r="AP61" s="145">
        <v>0</v>
      </c>
      <c r="AQ61" s="64"/>
      <c r="AR61" s="145">
        <v>0</v>
      </c>
      <c r="AS61" s="64"/>
      <c r="AT61" s="145">
        <v>0</v>
      </c>
      <c r="AU61" s="664"/>
      <c r="AV61" s="8"/>
      <c r="AW61" s="66"/>
      <c r="AX61" s="142" t="str">
        <f>$C61</f>
        <v>Jeudi</v>
      </c>
      <c r="AY61" s="143">
        <f>$D61</f>
        <v>45652</v>
      </c>
      <c r="AZ61" s="64"/>
      <c r="BA61" s="145">
        <v>0.19305555555555556</v>
      </c>
      <c r="BB61" s="664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4"/>
      <c r="C62" s="63"/>
      <c r="D62" s="64"/>
      <c r="E62" s="117"/>
      <c r="F62" s="117"/>
      <c r="G62" s="118"/>
      <c r="H62" s="118"/>
      <c r="I62" s="118"/>
      <c r="J62" s="300"/>
      <c r="K62" s="82"/>
      <c r="L62" s="64"/>
      <c r="M62" s="82"/>
      <c r="N62" s="82"/>
      <c r="O62" s="82"/>
      <c r="P62" s="300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4"/>
      <c r="AV62" s="8"/>
      <c r="AW62" s="66"/>
      <c r="AX62" s="63"/>
      <c r="AY62" s="64"/>
      <c r="AZ62" s="64"/>
      <c r="BA62" s="65"/>
      <c r="BB62" s="664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4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299" t="str">
        <f>IF(OR(L61="",L63=""),"",IF(L63&gt;L61,"»",IF(L63&lt;L61,"¼","¹º")))</f>
        <v>¼</v>
      </c>
      <c r="K63" s="82"/>
      <c r="L63" s="266">
        <v>0.8</v>
      </c>
      <c r="M63" s="82"/>
      <c r="N63" s="145">
        <v>0.15416666666666701</v>
      </c>
      <c r="O63" s="82"/>
      <c r="P63" s="299" t="str">
        <f>IF(OR(R61="",R63=""),"",IF(R63&gt;R61,"»",IF(R63&lt;R61,"¼","¹º")))</f>
        <v>¼</v>
      </c>
      <c r="Q63" s="82"/>
      <c r="R63" s="266">
        <v>5.0999999999999996</v>
      </c>
      <c r="S63" s="82"/>
      <c r="T63" s="145">
        <v>0.98819444444444404</v>
      </c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>
        <v>16.899999999999999</v>
      </c>
      <c r="AB63" s="64"/>
      <c r="AC63" s="145">
        <v>0.47083333333333299</v>
      </c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>
        <v>0</v>
      </c>
      <c r="AK63" s="64"/>
      <c r="AL63" s="145">
        <v>0</v>
      </c>
      <c r="AM63" s="64"/>
      <c r="AN63" s="145">
        <v>0</v>
      </c>
      <c r="AO63" s="64"/>
      <c r="AP63" s="145">
        <v>0</v>
      </c>
      <c r="AQ63" s="64"/>
      <c r="AR63" s="145">
        <v>0</v>
      </c>
      <c r="AS63" s="64"/>
      <c r="AT63" s="145">
        <v>0</v>
      </c>
      <c r="AU63" s="664"/>
      <c r="AV63" s="8"/>
      <c r="AW63" s="66"/>
      <c r="AX63" s="142" t="str">
        <f>$C63</f>
        <v>Vendredi</v>
      </c>
      <c r="AY63" s="143">
        <f>$D63</f>
        <v>45653</v>
      </c>
      <c r="AZ63" s="64"/>
      <c r="BA63" s="145">
        <v>0</v>
      </c>
      <c r="BB63" s="664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4"/>
      <c r="C64" s="63"/>
      <c r="D64" s="64"/>
      <c r="E64" s="117"/>
      <c r="F64" s="117"/>
      <c r="G64" s="118"/>
      <c r="H64" s="118"/>
      <c r="I64" s="118"/>
      <c r="J64" s="300"/>
      <c r="K64" s="82"/>
      <c r="L64" s="64"/>
      <c r="M64" s="82"/>
      <c r="N64" s="82"/>
      <c r="O64" s="82"/>
      <c r="P64" s="300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4"/>
      <c r="AV64" s="8"/>
      <c r="AW64" s="66"/>
      <c r="AX64" s="63"/>
      <c r="AY64" s="64"/>
      <c r="AZ64" s="64"/>
      <c r="BA64" s="65"/>
      <c r="BB64" s="664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4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299" t="str">
        <f>IF(OR(L59="",L65=""),"",IF(L65&gt;L59,"»",IF(L65&lt;L59,"¼","¹º")))</f>
        <v>¼</v>
      </c>
      <c r="K65" s="82"/>
      <c r="L65" s="266">
        <v>3.6</v>
      </c>
      <c r="M65" s="82"/>
      <c r="N65" s="145">
        <v>6.3888888888888898E-2</v>
      </c>
      <c r="O65" s="82"/>
      <c r="P65" s="299" t="str">
        <f>IF(OR(R59="",R65=""),"",IF(R65&gt;R59,"»",IF(R65&lt;R59,"¼","¹º")))</f>
        <v>¼</v>
      </c>
      <c r="Q65" s="82"/>
      <c r="R65" s="266">
        <v>5</v>
      </c>
      <c r="S65" s="82"/>
      <c r="T65" s="145">
        <v>0.32083333333333303</v>
      </c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>
        <v>19.100000000000001</v>
      </c>
      <c r="AB65" s="64"/>
      <c r="AC65" s="145">
        <v>4.1666666666666699E-2</v>
      </c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>
        <v>0</v>
      </c>
      <c r="AK65" s="64"/>
      <c r="AL65" s="145">
        <v>0</v>
      </c>
      <c r="AM65" s="64"/>
      <c r="AN65" s="145">
        <v>0</v>
      </c>
      <c r="AO65" s="64"/>
      <c r="AP65" s="145">
        <v>0</v>
      </c>
      <c r="AQ65" s="64"/>
      <c r="AR65" s="145">
        <v>0</v>
      </c>
      <c r="AS65" s="64"/>
      <c r="AT65" s="145">
        <v>0</v>
      </c>
      <c r="AU65" s="664"/>
      <c r="AV65" s="8"/>
      <c r="AW65" s="66"/>
      <c r="AX65" s="142" t="str">
        <f>$C65</f>
        <v>Samedi</v>
      </c>
      <c r="AY65" s="143">
        <f>$D65</f>
        <v>45654</v>
      </c>
      <c r="AZ65" s="64"/>
      <c r="BA65" s="145">
        <v>0</v>
      </c>
      <c r="BB65" s="664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4"/>
      <c r="C66" s="63"/>
      <c r="D66" s="64"/>
      <c r="E66" s="117"/>
      <c r="F66" s="117"/>
      <c r="G66" s="118"/>
      <c r="H66" s="118"/>
      <c r="I66" s="118"/>
      <c r="J66" s="300"/>
      <c r="K66" s="82"/>
      <c r="L66" s="64"/>
      <c r="M66" s="82"/>
      <c r="N66" s="82"/>
      <c r="O66" s="82"/>
      <c r="P66" s="300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4"/>
      <c r="AV66" s="8"/>
      <c r="AW66" s="66"/>
      <c r="AX66" s="63"/>
      <c r="AY66" s="64"/>
      <c r="AZ66" s="64"/>
      <c r="BA66" s="65"/>
      <c r="BB66" s="664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4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299" t="str">
        <f>IF(OR(L61="",L67=""),"",IF(L67&gt;L61,"»",IF(L67&lt;L61,"¼","¹º")))</f>
        <v>»</v>
      </c>
      <c r="K67" s="82"/>
      <c r="L67" s="266">
        <v>2.9</v>
      </c>
      <c r="M67" s="82"/>
      <c r="N67" s="145">
        <v>0.86458333333333304</v>
      </c>
      <c r="O67" s="82"/>
      <c r="P67" s="299" t="str">
        <f>IF(OR(R61="",R67=""),"",IF(R67&gt;R61,"»",IF(R67&lt;R61,"¼","¹º")))</f>
        <v>¼</v>
      </c>
      <c r="Q67" s="82"/>
      <c r="R67" s="266">
        <v>7</v>
      </c>
      <c r="S67" s="82"/>
      <c r="T67" s="145">
        <v>0.59375</v>
      </c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>
        <v>13.7</v>
      </c>
      <c r="AB67" s="64"/>
      <c r="AC67" s="145">
        <v>5.5555555555555552E-2</v>
      </c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>
        <v>0</v>
      </c>
      <c r="AK67" s="64"/>
      <c r="AL67" s="145">
        <v>0</v>
      </c>
      <c r="AM67" s="64"/>
      <c r="AN67" s="145">
        <v>0</v>
      </c>
      <c r="AO67" s="64"/>
      <c r="AP67" s="145">
        <v>0</v>
      </c>
      <c r="AQ67" s="64"/>
      <c r="AR67" s="145">
        <v>0</v>
      </c>
      <c r="AS67" s="64"/>
      <c r="AT67" s="145">
        <v>0</v>
      </c>
      <c r="AU67" s="664"/>
      <c r="AV67" s="8"/>
      <c r="AW67" s="66"/>
      <c r="AX67" s="142" t="str">
        <f>$C67</f>
        <v>Dimanche</v>
      </c>
      <c r="AY67" s="143">
        <f>$D67</f>
        <v>45655</v>
      </c>
      <c r="AZ67" s="64"/>
      <c r="BA67" s="145">
        <v>0</v>
      </c>
      <c r="BB67" s="664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4"/>
      <c r="C68" s="63"/>
      <c r="D68" s="64"/>
      <c r="E68" s="117"/>
      <c r="F68" s="118"/>
      <c r="G68" s="118"/>
      <c r="H68" s="118"/>
      <c r="I68" s="118"/>
      <c r="J68" s="300"/>
      <c r="K68" s="82"/>
      <c r="L68" s="82"/>
      <c r="M68" s="82"/>
      <c r="N68" s="82"/>
      <c r="O68" s="82"/>
      <c r="P68" s="300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4"/>
      <c r="AV68" s="8"/>
      <c r="AW68" s="66"/>
      <c r="AX68" s="63"/>
      <c r="AY68" s="64"/>
      <c r="AZ68" s="64"/>
      <c r="BA68" s="65"/>
      <c r="BB68" s="664"/>
      <c r="BC68" s="22"/>
      <c r="BD68" s="36"/>
      <c r="BE68" s="684"/>
      <c r="BF68" s="686"/>
    </row>
    <row r="69" spans="1:70" ht="27" customHeight="1" x14ac:dyDescent="0.25">
      <c r="A69" s="258"/>
      <c r="B69" s="654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299" t="str">
        <f>IF(OR(L67="",L69=""),"",IF(L69&gt;L67,"»",IF(L69&lt;L67,"¼","¹º")))</f>
        <v/>
      </c>
      <c r="K69" s="82"/>
      <c r="L69" s="266"/>
      <c r="M69" s="82"/>
      <c r="N69" s="145"/>
      <c r="O69" s="82"/>
      <c r="P69" s="299" t="str">
        <f>IF(OR(R67="",R69=""),"",IF(R69&gt;R67,"»",IF(R69&lt;R67,"¼","¹º")))</f>
        <v/>
      </c>
      <c r="Q69" s="82"/>
      <c r="R69" s="266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4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4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4"/>
      <c r="C70" s="63"/>
      <c r="D70" s="64"/>
      <c r="E70" s="117"/>
      <c r="F70" s="117"/>
      <c r="G70" s="118"/>
      <c r="H70" s="118"/>
      <c r="I70" s="118"/>
      <c r="J70" s="300"/>
      <c r="K70" s="82"/>
      <c r="L70" s="64"/>
      <c r="M70" s="82"/>
      <c r="N70" s="82"/>
      <c r="O70" s="82"/>
      <c r="P70" s="300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4"/>
      <c r="AV70" s="8"/>
      <c r="AW70" s="66"/>
      <c r="AX70" s="63"/>
      <c r="AY70" s="64"/>
      <c r="AZ70" s="64"/>
      <c r="BA70" s="65"/>
      <c r="BB70" s="664"/>
      <c r="BC70" s="67"/>
      <c r="BD70" s="36"/>
      <c r="BE70" s="80"/>
      <c r="BF70" s="79"/>
    </row>
    <row r="71" spans="1:70" ht="27" customHeight="1" thickBot="1" x14ac:dyDescent="0.3">
      <c r="A71" s="258"/>
      <c r="B71" s="654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299" t="str">
        <f>IF(OR(L69="",L71=""),"",IF(L71&gt;L69,"»",IF(L71&lt;L69,"¼","¹º")))</f>
        <v/>
      </c>
      <c r="K71" s="82"/>
      <c r="L71" s="266"/>
      <c r="M71" s="82"/>
      <c r="N71" s="145"/>
      <c r="O71" s="82"/>
      <c r="P71" s="299" t="str">
        <f>IF(OR(R69="",R71=""),"",IF(R71&gt;R69,"»",IF(R71&lt;R69,"¼","¹º")))</f>
        <v/>
      </c>
      <c r="Q71" s="82"/>
      <c r="R71" s="266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4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4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4"/>
      <c r="C72" s="116"/>
      <c r="D72" s="117"/>
      <c r="E72" s="117"/>
      <c r="F72" s="119"/>
      <c r="G72" s="117"/>
      <c r="H72" s="120"/>
      <c r="I72" s="117"/>
      <c r="J72" s="300"/>
      <c r="K72" s="64"/>
      <c r="L72" s="119"/>
      <c r="M72" s="117"/>
      <c r="N72" s="120"/>
      <c r="O72" s="117"/>
      <c r="P72" s="300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4"/>
      <c r="AV72" s="8"/>
      <c r="AW72" s="66"/>
      <c r="AX72" s="63"/>
      <c r="AY72" s="64"/>
      <c r="AZ72" s="64"/>
      <c r="BA72" s="65"/>
      <c r="BB72" s="664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19"/>
      <c r="O78"/>
      <c r="P78" s="350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6">
        <f>SUM(BO82:BO101)/1.5</f>
        <v>722.97333333333336</v>
      </c>
      <c r="BP78" s="451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1084.46</v>
      </c>
      <c r="BP79" s="453">
        <f>SUM(BP83:BP102)</f>
        <v>33.965277777777779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1"/>
      <c r="K80"/>
      <c r="L80"/>
      <c r="M80"/>
      <c r="N80" s="319"/>
      <c r="O80"/>
      <c r="P80" s="301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1"/>
      <c r="K81"/>
      <c r="L81"/>
      <c r="M81"/>
      <c r="N81"/>
      <c r="O81"/>
      <c r="P81" s="301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3">
        <f>MAX(BM83:BM102)</f>
        <v>95.4</v>
      </c>
      <c r="BN81" s="175" t="s">
        <v>5</v>
      </c>
      <c r="BO81" s="176">
        <f>MAX(BO83:BO105)</f>
        <v>163.6</v>
      </c>
      <c r="BP81" s="452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1"/>
      <c r="K83"/>
      <c r="L83"/>
      <c r="M83"/>
      <c r="N83" t="s">
        <v>83</v>
      </c>
      <c r="O83"/>
      <c r="P83" s="301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1"/>
      <c r="K84"/>
      <c r="L84"/>
      <c r="M84"/>
      <c r="N84"/>
      <c r="O84"/>
      <c r="P84" s="301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1"/>
      <c r="K85"/>
      <c r="L85"/>
      <c r="M85"/>
      <c r="N85"/>
      <c r="O85"/>
      <c r="P85" s="301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58.959999999999994</v>
      </c>
      <c r="BP94" s="184">
        <f>$AL$5</f>
        <v>2.5645833333333332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2" bestFit="1" customWidth="1"/>
    <col min="19" max="21" width="12.85546875" customWidth="1"/>
    <col min="22" max="22" width="11.5703125" bestFit="1" customWidth="1"/>
    <col min="23" max="23" width="1.5703125" style="282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4">
        <v>0.72361111111111109</v>
      </c>
      <c r="B1" s="258"/>
      <c r="C1" s="258"/>
      <c r="D1" s="258"/>
      <c r="E1" s="258"/>
      <c r="F1" s="258"/>
      <c r="G1" s="50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7"/>
      <c r="S1" s="393"/>
      <c r="U1" s="388"/>
      <c r="V1" s="320" t="s">
        <v>152</v>
      </c>
      <c r="W1"/>
      <c r="X1" s="404" t="s">
        <v>149</v>
      </c>
      <c r="Y1" s="488">
        <f>Relevés!$W$5</f>
        <v>0</v>
      </c>
      <c r="Z1" s="52" t="s">
        <v>155</v>
      </c>
      <c r="AC1" s="521"/>
      <c r="AD1" s="617"/>
      <c r="AE1" s="618"/>
      <c r="AF1" s="521"/>
      <c r="AG1" s="616"/>
      <c r="AH1" s="597"/>
      <c r="AI1" s="597"/>
      <c r="AJ1" s="539" t="s">
        <v>195</v>
      </c>
      <c r="AK1" s="539" t="s">
        <v>196</v>
      </c>
      <c r="AL1" s="510"/>
      <c r="AM1" s="598" t="s">
        <v>159</v>
      </c>
      <c r="AN1" s="599" t="s">
        <v>196</v>
      </c>
    </row>
    <row r="2" spans="1:40" ht="15.75" customHeight="1" thickTop="1" x14ac:dyDescent="0.25">
      <c r="A2" s="258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7"/>
      <c r="T2" s="283"/>
      <c r="U2" s="283"/>
      <c r="V2" s="440" t="s">
        <v>44</v>
      </c>
      <c r="W2" s="398"/>
      <c r="X2" s="399" t="s">
        <v>135</v>
      </c>
      <c r="Y2" s="488">
        <f>Décembre_2024!$AL$1</f>
        <v>58.959999999999994</v>
      </c>
      <c r="Z2" t="s">
        <v>181</v>
      </c>
      <c r="AC2" s="521"/>
      <c r="AD2" s="627"/>
      <c r="AE2" s="625"/>
      <c r="AF2" s="626"/>
      <c r="AG2" s="521"/>
      <c r="AJ2" s="578">
        <v>-10000</v>
      </c>
      <c r="AK2" s="579" t="s">
        <v>197</v>
      </c>
      <c r="AL2" s="510"/>
      <c r="AM2" s="600">
        <v>10</v>
      </c>
      <c r="AN2" s="601" t="s">
        <v>198</v>
      </c>
    </row>
    <row r="3" spans="1:40" ht="18.75" x14ac:dyDescent="0.3">
      <c r="A3" s="258"/>
      <c r="B3" s="476"/>
      <c r="C3" s="492" t="s">
        <v>177</v>
      </c>
      <c r="D3" s="472"/>
      <c r="E3" s="469"/>
      <c r="F3" s="471" t="s">
        <v>172</v>
      </c>
      <c r="G3" s="469"/>
      <c r="H3" s="469"/>
      <c r="I3" s="493" t="s">
        <v>170</v>
      </c>
      <c r="J3" s="493"/>
      <c r="K3" s="469"/>
      <c r="L3" s="492" t="s">
        <v>173</v>
      </c>
      <c r="M3" s="478"/>
      <c r="N3" s="471" t="s">
        <v>174</v>
      </c>
      <c r="O3" s="471"/>
      <c r="P3" s="471"/>
      <c r="Q3" s="479"/>
      <c r="R3" s="387"/>
      <c r="T3" s="284"/>
      <c r="U3" s="284"/>
      <c r="V3" s="445">
        <v>160</v>
      </c>
      <c r="W3"/>
      <c r="X3" s="404" t="s">
        <v>146</v>
      </c>
      <c r="Y3" s="488">
        <f>Décembre_2024!$BO$79+$Y$1</f>
        <v>1084.46</v>
      </c>
      <c r="Z3" t="s">
        <v>182</v>
      </c>
      <c r="AB3" s="499"/>
      <c r="AC3" s="522"/>
      <c r="AD3" s="630">
        <f ca="1">NOW()</f>
        <v>45656.395302199075</v>
      </c>
      <c r="AE3" s="629"/>
      <c r="AF3" s="628"/>
      <c r="AG3" s="521"/>
      <c r="AJ3" s="552">
        <v>3</v>
      </c>
      <c r="AK3" s="553" t="s">
        <v>199</v>
      </c>
      <c r="AL3" s="510"/>
      <c r="AM3" s="550">
        <v>20</v>
      </c>
      <c r="AN3" s="551" t="s">
        <v>200</v>
      </c>
    </row>
    <row r="4" spans="1:40" ht="15.75" x14ac:dyDescent="0.25">
      <c r="A4" s="258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7"/>
      <c r="V4" s="495">
        <f>Décembre_2024!$BM$81</f>
        <v>95.4</v>
      </c>
      <c r="AC4" s="521"/>
      <c r="AD4" s="621"/>
      <c r="AE4" s="618"/>
      <c r="AF4" s="623"/>
      <c r="AG4" s="521"/>
      <c r="AJ4" s="554">
        <v>6</v>
      </c>
      <c r="AK4" s="555" t="s">
        <v>201</v>
      </c>
      <c r="AM4" s="558">
        <v>30</v>
      </c>
      <c r="AN4" s="559" t="s">
        <v>202</v>
      </c>
    </row>
    <row r="5" spans="1:40" ht="15" customHeight="1" x14ac:dyDescent="0.25">
      <c r="A5" s="258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7"/>
      <c r="V5" s="445">
        <v>2.5</v>
      </c>
      <c r="X5" s="389" t="s">
        <v>139</v>
      </c>
      <c r="Y5" s="516">
        <f>LOOKUP(9^9,Relevés!$B:$B)</f>
        <v>4.5</v>
      </c>
      <c r="Z5" s="498" t="s">
        <v>179</v>
      </c>
      <c r="AC5" s="521"/>
      <c r="AD5" s="620"/>
      <c r="AE5" s="639"/>
      <c r="AF5" s="622"/>
      <c r="AG5" s="521"/>
      <c r="AJ5" s="556">
        <v>11</v>
      </c>
      <c r="AK5" s="557" t="s">
        <v>203</v>
      </c>
      <c r="AL5" s="510"/>
      <c r="AM5" s="602">
        <v>40</v>
      </c>
      <c r="AN5" s="603" t="s">
        <v>204</v>
      </c>
    </row>
    <row r="6" spans="1:40" ht="15.75" x14ac:dyDescent="0.25">
      <c r="A6" s="258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7"/>
      <c r="S6" s="54"/>
      <c r="T6" s="256"/>
      <c r="V6" s="446">
        <f>V3-V4-V5</f>
        <v>62.099999999999994</v>
      </c>
      <c r="X6" s="465" t="s">
        <v>159</v>
      </c>
      <c r="Y6" s="643">
        <f>LOOKUP(9^9,Relevés!$C:$C)</f>
        <v>92</v>
      </c>
      <c r="Z6" s="498" t="s">
        <v>184</v>
      </c>
      <c r="AC6" s="521"/>
      <c r="AD6" s="620"/>
      <c r="AE6" s="521"/>
      <c r="AF6" s="622"/>
      <c r="AG6" s="521"/>
      <c r="AJ6" s="550">
        <v>16</v>
      </c>
      <c r="AK6" s="551" t="s">
        <v>200</v>
      </c>
      <c r="AL6" s="510"/>
      <c r="AM6" s="604">
        <v>50</v>
      </c>
      <c r="AN6" s="605" t="s">
        <v>205</v>
      </c>
    </row>
    <row r="7" spans="1:40" x14ac:dyDescent="0.25">
      <c r="A7" s="258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7"/>
      <c r="S7" s="54"/>
      <c r="T7" s="256"/>
      <c r="U7" s="256"/>
      <c r="V7" s="256"/>
      <c r="X7" s="466" t="s">
        <v>20</v>
      </c>
      <c r="Y7" s="500">
        <f>LOOKUP(9^9,Relevés!$F:$G)</f>
        <v>3.2</v>
      </c>
      <c r="Z7" s="498" t="s">
        <v>183</v>
      </c>
      <c r="AC7" s="521"/>
      <c r="AD7" s="620"/>
      <c r="AE7" s="521"/>
      <c r="AF7" s="622"/>
      <c r="AG7" s="521"/>
      <c r="AJ7" s="558">
        <v>21</v>
      </c>
      <c r="AK7" s="559" t="s">
        <v>202</v>
      </c>
      <c r="AL7" s="510"/>
      <c r="AM7" s="606">
        <v>60</v>
      </c>
      <c r="AN7" s="607" t="s">
        <v>206</v>
      </c>
    </row>
    <row r="8" spans="1:40" x14ac:dyDescent="0.25">
      <c r="A8" s="258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7"/>
      <c r="T8" s="391"/>
      <c r="U8" s="256"/>
      <c r="V8" s="440" t="s">
        <v>18</v>
      </c>
      <c r="AC8" s="521"/>
      <c r="AD8" s="641" t="s">
        <v>231</v>
      </c>
      <c r="AE8" s="521"/>
      <c r="AF8" s="640" t="s">
        <v>44</v>
      </c>
      <c r="AG8" s="521"/>
      <c r="AJ8" s="560">
        <v>26</v>
      </c>
      <c r="AK8" s="561" t="s">
        <v>207</v>
      </c>
      <c r="AL8" s="510"/>
      <c r="AM8" s="608">
        <v>70</v>
      </c>
      <c r="AN8" s="609" t="s">
        <v>208</v>
      </c>
    </row>
    <row r="9" spans="1:40" ht="15" customHeight="1" x14ac:dyDescent="0.3">
      <c r="A9" s="258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7"/>
      <c r="V9" s="445">
        <v>160</v>
      </c>
      <c r="X9" s="458" t="s">
        <v>138</v>
      </c>
      <c r="Y9" s="460">
        <f>LOOKUP(9^9,Relevés!$D:$D)</f>
        <v>3.3</v>
      </c>
      <c r="Z9" s="459" t="s">
        <v>119</v>
      </c>
      <c r="AC9" s="521"/>
      <c r="AD9" s="637">
        <f>Relevés!$N$5</f>
        <v>4.5999999999999996</v>
      </c>
      <c r="AE9" s="521"/>
      <c r="AF9" s="638">
        <f>$V$4</f>
        <v>95.4</v>
      </c>
      <c r="AG9" s="521"/>
      <c r="AJ9" s="562">
        <v>31</v>
      </c>
      <c r="AK9" s="563" t="s">
        <v>209</v>
      </c>
      <c r="AL9" s="510"/>
      <c r="AM9" s="610">
        <v>80</v>
      </c>
      <c r="AN9" s="611" t="s">
        <v>210</v>
      </c>
    </row>
    <row r="10" spans="1:40" ht="15.75" x14ac:dyDescent="0.25">
      <c r="A10" s="258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7"/>
      <c r="V10" s="496">
        <f>IF(Relevés!$Q$4&gt;Décembre_2024!$AA$9,Relevés!$Q$4,Décembre_2024!$AA$9)</f>
        <v>78.8</v>
      </c>
      <c r="X10" s="458" t="s">
        <v>138</v>
      </c>
      <c r="Y10" s="460">
        <f>243.04*(LN($Y$6)+17.625*$Y$5/(243.04+$Y$5))/(17.625-(LN($Y$6)+17.625*$Y$5/(243.04+$Y$5)))</f>
        <v>92.064757805240603</v>
      </c>
      <c r="Z10" s="459" t="s">
        <v>119</v>
      </c>
      <c r="AA10" t="s">
        <v>180</v>
      </c>
      <c r="AC10" s="521"/>
      <c r="AD10" s="620"/>
      <c r="AE10" s="521"/>
      <c r="AF10" s="622"/>
      <c r="AG10" s="521"/>
      <c r="AJ10" s="580">
        <v>36</v>
      </c>
      <c r="AK10" s="581" t="s">
        <v>211</v>
      </c>
      <c r="AL10" s="510"/>
      <c r="AM10" s="612">
        <v>90</v>
      </c>
      <c r="AN10" s="613" t="s">
        <v>212</v>
      </c>
    </row>
    <row r="11" spans="1:40" ht="15.75" x14ac:dyDescent="0.25">
      <c r="A11" s="258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7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197</v>
      </c>
      <c r="AL11" s="510"/>
      <c r="AM11" s="614">
        <v>100</v>
      </c>
      <c r="AN11" s="615" t="s">
        <v>213</v>
      </c>
    </row>
    <row r="12" spans="1:40" ht="16.5" thickBot="1" x14ac:dyDescent="0.3">
      <c r="A12" s="258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7"/>
      <c r="V12" s="446">
        <f>V9-V10-V11</f>
        <v>78.2</v>
      </c>
      <c r="X12" s="392" t="s">
        <v>141</v>
      </c>
      <c r="Y12" s="467">
        <f>LOOKUP(9^9,Relevés!$E:$E)</f>
        <v>4.5</v>
      </c>
      <c r="Z12" s="52" t="s">
        <v>186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8"/>
      <c r="B13" s="476"/>
      <c r="C13" s="492" t="s">
        <v>171</v>
      </c>
      <c r="D13" s="472"/>
      <c r="E13" s="469"/>
      <c r="F13" s="471" t="s">
        <v>167</v>
      </c>
      <c r="G13" s="469"/>
      <c r="H13" s="469"/>
      <c r="I13" s="469"/>
      <c r="J13" s="469"/>
      <c r="K13" s="469"/>
      <c r="L13" s="469"/>
      <c r="M13" s="469"/>
      <c r="N13" s="469"/>
      <c r="O13" s="472" t="s">
        <v>161</v>
      </c>
      <c r="P13" s="469"/>
      <c r="Q13" s="479"/>
      <c r="R13" s="387"/>
      <c r="X13" s="392" t="s">
        <v>141</v>
      </c>
      <c r="Y13" s="467">
        <f>IF(Y7&lt;5,Y5,(13.12+0.6215*$Y$5)-(11.37*$Y$7^0.16)+(0.3965*$Y$5*$Y$7^0.16))</f>
        <v>4.5</v>
      </c>
      <c r="Z13" t="s">
        <v>180</v>
      </c>
      <c r="AC13" s="521"/>
      <c r="AD13" s="620"/>
      <c r="AE13" s="521"/>
      <c r="AF13" s="622"/>
      <c r="AG13" s="521"/>
      <c r="AJ13" s="539" t="s">
        <v>4</v>
      </c>
      <c r="AK13" s="539" t="s">
        <v>196</v>
      </c>
      <c r="AL13" s="510"/>
      <c r="AM13" s="539" t="s">
        <v>6</v>
      </c>
      <c r="AN13" s="539" t="s">
        <v>196</v>
      </c>
    </row>
    <row r="14" spans="1:40" ht="15.75" customHeight="1" x14ac:dyDescent="0.3">
      <c r="A14" s="258"/>
      <c r="B14" s="476"/>
      <c r="C14" s="469"/>
      <c r="D14" s="469"/>
      <c r="E14" s="469"/>
      <c r="F14" s="677" t="s">
        <v>168</v>
      </c>
      <c r="G14" s="678"/>
      <c r="H14" s="487"/>
      <c r="I14" s="487" t="s">
        <v>176</v>
      </c>
      <c r="J14" s="487"/>
      <c r="K14" s="469"/>
      <c r="L14" s="469"/>
      <c r="M14" s="482" t="s">
        <v>162</v>
      </c>
      <c r="N14" s="482"/>
      <c r="O14" s="469"/>
      <c r="P14" s="469"/>
      <c r="Q14" s="479"/>
      <c r="R14" s="387"/>
      <c r="V14" s="440" t="s">
        <v>15</v>
      </c>
      <c r="X14" s="520" t="s">
        <v>189</v>
      </c>
      <c r="Y14" s="519"/>
      <c r="AC14" s="521"/>
      <c r="AD14" s="641" t="s">
        <v>1</v>
      </c>
      <c r="AE14" s="521"/>
      <c r="AF14" s="640" t="s">
        <v>230</v>
      </c>
      <c r="AG14" s="521"/>
      <c r="AJ14" s="548">
        <v>0</v>
      </c>
      <c r="AK14" s="549" t="s">
        <v>222</v>
      </c>
      <c r="AL14" s="510"/>
      <c r="AM14" s="584">
        <v>0</v>
      </c>
      <c r="AN14" s="585" t="s">
        <v>221</v>
      </c>
    </row>
    <row r="15" spans="1:40" ht="15" customHeight="1" x14ac:dyDescent="0.3">
      <c r="A15" s="258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163</v>
      </c>
      <c r="P15" s="469"/>
      <c r="Q15" s="479"/>
      <c r="R15" s="387"/>
      <c r="V15" s="445">
        <v>160</v>
      </c>
      <c r="X15" s="525" t="s">
        <v>15</v>
      </c>
      <c r="Y15" s="526">
        <v>24</v>
      </c>
      <c r="AC15" s="521"/>
      <c r="AD15" s="637">
        <f>Relevés!$K$5</f>
        <v>3</v>
      </c>
      <c r="AE15" s="521"/>
      <c r="AF15" s="638">
        <f>$V$10</f>
        <v>78.8</v>
      </c>
      <c r="AG15" s="521"/>
      <c r="AJ15" s="550">
        <v>5</v>
      </c>
      <c r="AK15" s="551" t="s">
        <v>200</v>
      </c>
      <c r="AL15" s="510"/>
      <c r="AM15" s="589">
        <v>120</v>
      </c>
      <c r="AN15" s="587" t="s">
        <v>225</v>
      </c>
    </row>
    <row r="16" spans="1:40" ht="13.5" customHeight="1" x14ac:dyDescent="0.25">
      <c r="A16" s="258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7"/>
      <c r="V16" s="497">
        <f>Décembre_2024!$AC$3</f>
        <v>16.899999999999999</v>
      </c>
      <c r="X16" s="592" t="s">
        <v>18</v>
      </c>
      <c r="Y16" s="593">
        <v>130</v>
      </c>
      <c r="Z16" s="53"/>
      <c r="AC16" s="521"/>
      <c r="AD16" s="641"/>
      <c r="AE16" s="521"/>
      <c r="AF16" s="622"/>
      <c r="AG16" s="521"/>
      <c r="AJ16" s="552">
        <v>11</v>
      </c>
      <c r="AK16" s="553" t="s">
        <v>199</v>
      </c>
      <c r="AL16" s="510"/>
      <c r="AM16" s="590">
        <v>240</v>
      </c>
      <c r="AN16" s="588" t="s">
        <v>226</v>
      </c>
    </row>
    <row r="17" spans="1:40" ht="13.5" customHeight="1" x14ac:dyDescent="0.25">
      <c r="A17" s="258"/>
      <c r="B17" s="476"/>
      <c r="C17" s="469"/>
      <c r="D17" s="477" t="s">
        <v>164</v>
      </c>
      <c r="E17" s="478"/>
      <c r="F17" s="469"/>
      <c r="G17" s="469"/>
      <c r="H17" s="469"/>
      <c r="I17" s="477" t="s">
        <v>169</v>
      </c>
      <c r="J17" s="477"/>
      <c r="K17" s="469"/>
      <c r="L17" s="469">
        <v>17</v>
      </c>
      <c r="M17" s="511" t="s">
        <v>187</v>
      </c>
      <c r="N17" s="648" t="s">
        <v>188</v>
      </c>
      <c r="O17" s="511"/>
      <c r="P17" s="511" t="s">
        <v>44</v>
      </c>
      <c r="Q17" s="479"/>
      <c r="R17" s="387"/>
      <c r="V17" s="445">
        <v>3</v>
      </c>
      <c r="X17" s="594" t="s">
        <v>44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201</v>
      </c>
      <c r="AL17" s="510"/>
      <c r="AM17" s="591">
        <v>540</v>
      </c>
      <c r="AN17" s="586" t="s">
        <v>227</v>
      </c>
    </row>
    <row r="18" spans="1:40" ht="15.75" x14ac:dyDescent="0.25">
      <c r="A18" s="258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7"/>
      <c r="V18" s="446">
        <f>V15-V16-V17</f>
        <v>140.1</v>
      </c>
      <c r="X18" s="91" t="s">
        <v>190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203</v>
      </c>
      <c r="AL18" s="510"/>
      <c r="AM18" s="595">
        <v>900</v>
      </c>
      <c r="AN18" s="596" t="s">
        <v>207</v>
      </c>
    </row>
    <row r="19" spans="1:40" ht="15.75" x14ac:dyDescent="0.25">
      <c r="A19" s="258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7"/>
      <c r="X19" s="91" t="s">
        <v>4</v>
      </c>
      <c r="Y19" s="500">
        <f>Décembre_2024!AC2</f>
        <v>0</v>
      </c>
      <c r="AA19" s="282"/>
      <c r="AB19" s="282"/>
      <c r="AC19" s="523"/>
      <c r="AD19" s="621"/>
      <c r="AE19" s="618"/>
      <c r="AF19" s="623"/>
      <c r="AG19" s="521"/>
      <c r="AJ19" s="550">
        <v>26</v>
      </c>
      <c r="AK19" s="551" t="s">
        <v>200</v>
      </c>
      <c r="AL19" s="510"/>
    </row>
    <row r="20" spans="1:40" x14ac:dyDescent="0.25">
      <c r="A20" s="258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7"/>
      <c r="V20" s="439" t="s">
        <v>156</v>
      </c>
      <c r="X20" s="91" t="s">
        <v>159</v>
      </c>
      <c r="Y20" s="642">
        <f>$Y$6</f>
        <v>92</v>
      </c>
      <c r="AA20" s="282"/>
      <c r="AB20" s="282"/>
      <c r="AC20" s="523"/>
      <c r="AD20" s="620"/>
      <c r="AE20" s="732" t="s">
        <v>232</v>
      </c>
      <c r="AF20" s="733"/>
      <c r="AG20" s="521"/>
      <c r="AJ20" s="558">
        <v>31</v>
      </c>
      <c r="AK20" s="559" t="s">
        <v>202</v>
      </c>
      <c r="AL20" s="510"/>
    </row>
    <row r="21" spans="1:40" ht="15.75" x14ac:dyDescent="0.25">
      <c r="A21" s="258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7"/>
      <c r="V21" s="437">
        <v>1030</v>
      </c>
      <c r="X21" s="517" t="s">
        <v>6</v>
      </c>
      <c r="Y21" s="518">
        <f>Y22</f>
        <v>0</v>
      </c>
      <c r="AA21" s="282"/>
      <c r="AB21" s="282"/>
      <c r="AC21" s="523"/>
      <c r="AD21" s="620"/>
      <c r="AE21" s="521"/>
      <c r="AF21" s="622"/>
      <c r="AG21" s="524"/>
      <c r="AJ21" s="560">
        <v>36</v>
      </c>
      <c r="AK21" s="561" t="s">
        <v>207</v>
      </c>
      <c r="AL21" s="510"/>
    </row>
    <row r="22" spans="1:40" ht="15.75" x14ac:dyDescent="0.25">
      <c r="A22" s="258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7"/>
      <c r="V22" s="447">
        <f>$Y$22</f>
        <v>0</v>
      </c>
      <c r="X22" s="392" t="s">
        <v>6</v>
      </c>
      <c r="Y22" s="538">
        <f>Relevés!AH4</f>
        <v>0</v>
      </c>
      <c r="Z22" s="498" t="s">
        <v>185</v>
      </c>
      <c r="AA22" s="282"/>
      <c r="AB22" s="282"/>
      <c r="AC22" s="523"/>
      <c r="AD22" s="620"/>
      <c r="AE22" s="521"/>
      <c r="AF22" s="622"/>
      <c r="AG22" s="521"/>
      <c r="AJ22" s="562">
        <v>41</v>
      </c>
      <c r="AK22" s="563" t="s">
        <v>209</v>
      </c>
      <c r="AL22" s="510"/>
    </row>
    <row r="23" spans="1:40" ht="15.75" x14ac:dyDescent="0.25">
      <c r="A23" s="258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7"/>
      <c r="V23" s="437">
        <v>30</v>
      </c>
      <c r="Y23" s="489">
        <f>$Y$22/60/24</f>
        <v>0</v>
      </c>
      <c r="Z23" s="444" t="s">
        <v>154</v>
      </c>
      <c r="AA23" s="282"/>
      <c r="AB23" s="282"/>
      <c r="AC23" s="523"/>
      <c r="AD23" s="620"/>
      <c r="AE23" s="521"/>
      <c r="AF23" s="622"/>
      <c r="AG23" s="521"/>
      <c r="AJ23" s="564">
        <v>46</v>
      </c>
      <c r="AK23" s="565" t="s">
        <v>214</v>
      </c>
      <c r="AL23" s="510"/>
    </row>
    <row r="24" spans="1:40" ht="15.75" customHeight="1" x14ac:dyDescent="0.25">
      <c r="A24" s="258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7"/>
      <c r="V24" s="438">
        <f>$V21-$V22-$V23</f>
        <v>1000</v>
      </c>
      <c r="X24" s="456"/>
      <c r="AB24" s="282"/>
      <c r="AC24" s="523"/>
      <c r="AD24" s="620"/>
      <c r="AE24" s="521"/>
      <c r="AF24" s="622"/>
      <c r="AG24" s="521"/>
      <c r="AJ24" s="566">
        <v>51</v>
      </c>
      <c r="AK24" s="567" t="s">
        <v>215</v>
      </c>
      <c r="AL24" s="510"/>
    </row>
    <row r="25" spans="1:40" x14ac:dyDescent="0.25">
      <c r="A25" s="258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7"/>
      <c r="W25"/>
      <c r="AB25" s="282"/>
      <c r="AC25" s="523"/>
      <c r="AD25" s="620"/>
      <c r="AE25" s="521"/>
      <c r="AF25" s="622"/>
      <c r="AG25" s="521"/>
      <c r="AJ25" s="568">
        <v>56</v>
      </c>
      <c r="AK25" s="540" t="s">
        <v>216</v>
      </c>
      <c r="AL25" s="510"/>
    </row>
    <row r="26" spans="1:40" ht="15" customHeight="1" x14ac:dyDescent="0.25">
      <c r="A26" s="258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7"/>
      <c r="V26" s="448" t="s">
        <v>159</v>
      </c>
      <c r="AB26" s="282"/>
      <c r="AC26" s="523"/>
      <c r="AD26" s="620"/>
      <c r="AE26" s="521"/>
      <c r="AF26" s="622"/>
      <c r="AG26" s="521"/>
      <c r="AJ26" s="569">
        <v>61</v>
      </c>
      <c r="AK26" s="570" t="s">
        <v>213</v>
      </c>
      <c r="AL26" s="510"/>
    </row>
    <row r="27" spans="1:40" ht="15" customHeight="1" x14ac:dyDescent="0.25">
      <c r="A27" s="258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7"/>
      <c r="V27" s="449">
        <v>132</v>
      </c>
      <c r="AB27" s="282"/>
      <c r="AC27" s="523"/>
      <c r="AD27" s="620"/>
      <c r="AE27" s="521"/>
      <c r="AF27" s="622"/>
      <c r="AG27" s="521"/>
      <c r="AJ27" s="545">
        <v>66</v>
      </c>
      <c r="AK27" s="571" t="s">
        <v>223</v>
      </c>
      <c r="AL27" s="510"/>
    </row>
    <row r="28" spans="1:40" ht="15" customHeight="1" x14ac:dyDescent="0.25">
      <c r="A28" s="258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7"/>
      <c r="V28" s="437"/>
      <c r="AB28" s="282"/>
      <c r="AC28" s="523"/>
      <c r="AD28" s="620"/>
      <c r="AE28" s="521"/>
      <c r="AF28" s="622"/>
      <c r="AG28" s="521"/>
      <c r="AJ28" s="541">
        <v>71</v>
      </c>
      <c r="AK28" s="542" t="s">
        <v>217</v>
      </c>
      <c r="AL28" s="510"/>
    </row>
    <row r="29" spans="1:40" ht="15.75" x14ac:dyDescent="0.25">
      <c r="A29" s="258"/>
      <c r="B29" s="476"/>
      <c r="C29" s="477" t="s">
        <v>165</v>
      </c>
      <c r="D29" s="477"/>
      <c r="E29" s="477"/>
      <c r="F29" s="477"/>
      <c r="G29" s="492" t="s">
        <v>175</v>
      </c>
      <c r="H29" s="486" t="s">
        <v>166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7"/>
      <c r="V29" s="450">
        <f>$Y$6</f>
        <v>92</v>
      </c>
      <c r="W29"/>
      <c r="AA29" s="282"/>
      <c r="AB29" s="282"/>
      <c r="AC29" s="523"/>
      <c r="AD29" s="620"/>
      <c r="AE29" s="521"/>
      <c r="AF29" s="622"/>
      <c r="AG29" s="521"/>
      <c r="AJ29" s="572">
        <v>76</v>
      </c>
      <c r="AK29" s="573" t="s">
        <v>218</v>
      </c>
    </row>
    <row r="30" spans="1:40" ht="15.75" x14ac:dyDescent="0.25">
      <c r="A30" s="258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7"/>
      <c r="V30" s="437">
        <v>4</v>
      </c>
      <c r="X30" s="392" t="s">
        <v>140</v>
      </c>
      <c r="Y30" s="490">
        <f>LOOKUP(9^9,Relevés!H:H)</f>
        <v>1029.9000000000001</v>
      </c>
      <c r="Z30" t="s">
        <v>143</v>
      </c>
      <c r="AB30" s="282"/>
      <c r="AC30" s="523"/>
      <c r="AD30" s="620"/>
      <c r="AE30" s="521"/>
      <c r="AF30" s="622"/>
      <c r="AG30" s="521"/>
      <c r="AJ30" s="574">
        <v>81</v>
      </c>
      <c r="AK30" s="575" t="s">
        <v>219</v>
      </c>
      <c r="AL30" s="510"/>
    </row>
    <row r="31" spans="1:40" ht="15.75" x14ac:dyDescent="0.25">
      <c r="A31" s="258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7"/>
      <c r="V31" s="438">
        <f>V27-V29-V30</f>
        <v>36</v>
      </c>
      <c r="X31" s="392" t="s">
        <v>140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142</v>
      </c>
      <c r="AB31" s="282"/>
      <c r="AC31" s="523"/>
      <c r="AD31" s="620"/>
      <c r="AE31" s="521"/>
      <c r="AF31" s="622"/>
      <c r="AG31" s="521"/>
      <c r="AJ31" s="546">
        <v>86</v>
      </c>
      <c r="AK31" s="547" t="s">
        <v>224</v>
      </c>
      <c r="AL31" s="510"/>
    </row>
    <row r="32" spans="1:40" ht="15.75" thickBot="1" x14ac:dyDescent="0.3">
      <c r="A32" s="258"/>
      <c r="B32" s="675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7"/>
      <c r="Z32" s="282" t="s">
        <v>145</v>
      </c>
      <c r="AB32" s="282"/>
      <c r="AC32" s="523"/>
      <c r="AD32" s="620"/>
      <c r="AE32" s="521"/>
      <c r="AF32" s="622"/>
      <c r="AG32" s="521"/>
      <c r="AJ32" s="576">
        <v>91</v>
      </c>
      <c r="AK32" s="577" t="s">
        <v>197</v>
      </c>
      <c r="AN32" s="510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8"/>
      <c r="I33" s="468"/>
      <c r="J33" s="468"/>
      <c r="K33" s="468"/>
      <c r="L33" s="258"/>
      <c r="M33" s="258"/>
      <c r="N33" s="258"/>
      <c r="O33" s="258"/>
      <c r="P33" s="258"/>
      <c r="Q33" s="258"/>
      <c r="R33" s="386">
        <f ca="1">DAY(TODAY())</f>
        <v>30</v>
      </c>
      <c r="S33" s="441" t="s">
        <v>21</v>
      </c>
      <c r="T33" s="442">
        <f>T35-T34</f>
        <v>0.36041666666666661</v>
      </c>
      <c r="V33" s="448" t="s">
        <v>59</v>
      </c>
      <c r="W33"/>
      <c r="AB33" s="282"/>
      <c r="AC33" s="523"/>
      <c r="AD33" s="620"/>
      <c r="AE33" s="521"/>
      <c r="AF33" s="622"/>
      <c r="AG33" s="521"/>
      <c r="AJ33" s="543">
        <v>100</v>
      </c>
      <c r="AK33" s="544" t="s">
        <v>220</v>
      </c>
    </row>
    <row r="34" spans="1:37" ht="15.75" x14ac:dyDescent="0.25">
      <c r="A34" s="413">
        <v>0.79166666666666663</v>
      </c>
      <c r="B34" s="730">
        <f ca="1">NOW()</f>
        <v>45656.395302199075</v>
      </c>
      <c r="C34" s="730"/>
      <c r="D34" s="730"/>
      <c r="E34" s="730"/>
      <c r="G34" s="257">
        <v>11</v>
      </c>
      <c r="I34" s="503"/>
      <c r="J34" s="504"/>
      <c r="K34" s="506"/>
      <c r="L34" s="505"/>
      <c r="M34" s="504"/>
      <c r="N34" s="504"/>
      <c r="Q34" s="509"/>
      <c r="S34" s="395" t="s">
        <v>131</v>
      </c>
      <c r="T34" s="435">
        <v>0.36736111111111114</v>
      </c>
      <c r="V34" s="449">
        <v>60</v>
      </c>
      <c r="X34" s="400" t="s">
        <v>108</v>
      </c>
      <c r="Y34" s="401" t="s">
        <v>115</v>
      </c>
      <c r="Z34" s="394"/>
      <c r="AB34" s="282"/>
      <c r="AC34" s="523"/>
      <c r="AD34" s="620"/>
      <c r="AE34" s="639"/>
      <c r="AF34" s="622"/>
      <c r="AG34" s="52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132</v>
      </c>
      <c r="T35" s="436">
        <v>0.72777777777777775</v>
      </c>
      <c r="V35" s="450">
        <f>Relevés!N5</f>
        <v>4.5999999999999996</v>
      </c>
      <c r="X35" s="306" t="s">
        <v>112</v>
      </c>
      <c r="Y35" s="397" t="s">
        <v>114</v>
      </c>
      <c r="Z35" s="282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238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8" t="s">
        <v>111</v>
      </c>
      <c r="Y36" s="402" t="s">
        <v>113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239</v>
      </c>
      <c r="V37" s="438">
        <f>V34-V35-V36</f>
        <v>53.9</v>
      </c>
      <c r="X37" t="s">
        <v>144</v>
      </c>
      <c r="Y37" s="403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228</v>
      </c>
      <c r="AE38" s="633" t="s">
        <v>18</v>
      </c>
      <c r="AF38" s="632" t="s">
        <v>44</v>
      </c>
      <c r="AG38" s="521"/>
    </row>
    <row r="39" spans="1:37" ht="15" customHeight="1" x14ac:dyDescent="0.25">
      <c r="V39" s="448" t="s">
        <v>58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100</v>
      </c>
      <c r="D41" s="528">
        <v>44</v>
      </c>
      <c r="E41" s="529">
        <v>20</v>
      </c>
      <c r="F41" s="503"/>
      <c r="G41" s="532">
        <f>100*(1-($Y$2/$I$41))</f>
        <v>75.433333333333337</v>
      </c>
      <c r="H41" s="528">
        <v>48</v>
      </c>
      <c r="I41" s="533">
        <v>240</v>
      </c>
      <c r="J41" s="503"/>
      <c r="K41" s="532">
        <f>100*(1-($Y$3/M41))</f>
        <v>1.4127272727272655</v>
      </c>
      <c r="L41" s="528">
        <v>50</v>
      </c>
      <c r="M41" s="533">
        <v>1100</v>
      </c>
      <c r="T41" s="510"/>
      <c r="V41" s="450">
        <f>Relevés!$K$5</f>
        <v>3</v>
      </c>
      <c r="AC41" s="521"/>
      <c r="AD41" s="620"/>
      <c r="AE41" s="521"/>
      <c r="AF41" s="622"/>
      <c r="AG41" s="521"/>
    </row>
    <row r="42" spans="1:37" ht="15.75" x14ac:dyDescent="0.25">
      <c r="C42" s="530" t="s">
        <v>194</v>
      </c>
      <c r="D42" s="531">
        <f>20*$C$41/100</f>
        <v>20</v>
      </c>
      <c r="E42" s="536" t="s">
        <v>191</v>
      </c>
      <c r="F42" s="503"/>
      <c r="G42" s="534" t="s">
        <v>194</v>
      </c>
      <c r="H42" s="535">
        <f>20*$G$41/100</f>
        <v>15.086666666666668</v>
      </c>
      <c r="I42" s="537" t="s">
        <v>192</v>
      </c>
      <c r="J42" s="503"/>
      <c r="K42" s="534" t="s">
        <v>194</v>
      </c>
      <c r="L42" s="535">
        <f>20*$K$41/100</f>
        <v>0.2825454545454531</v>
      </c>
      <c r="M42" s="537" t="s">
        <v>193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7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55.5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</v>
      </c>
      <c r="AE54" s="635">
        <f>Décembre_2024!$AL$5</f>
        <v>2.5645833333333332</v>
      </c>
      <c r="AF54" s="636">
        <f>Décembre_2024!$BP$79</f>
        <v>33.965277777777779</v>
      </c>
      <c r="AG54" s="521"/>
    </row>
    <row r="55" spans="29:33" ht="15.75" thickBot="1" x14ac:dyDescent="0.3">
      <c r="AC55" s="521"/>
      <c r="AD55" s="669"/>
      <c r="AE55" s="617"/>
      <c r="AF55" s="670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0"/>
      <c r="B1" s="646" t="s">
        <v>233</v>
      </c>
      <c r="C1" s="261"/>
      <c r="D1" s="396">
        <f ca="1">NOW()</f>
        <v>45656.395302199075</v>
      </c>
      <c r="E1" s="410"/>
      <c r="F1" s="646" t="s">
        <v>234</v>
      </c>
      <c r="G1" s="679"/>
      <c r="H1" s="258"/>
    </row>
    <row r="2" spans="1:8" ht="17.25" customHeight="1" x14ac:dyDescent="0.3">
      <c r="A2" s="262"/>
      <c r="B2" s="408"/>
      <c r="C2" s="409"/>
      <c r="D2" s="396"/>
      <c r="E2" s="411"/>
      <c r="F2" s="408"/>
      <c r="G2" s="264"/>
      <c r="H2" s="258"/>
    </row>
    <row r="3" spans="1:8" ht="22.5" customHeight="1" x14ac:dyDescent="0.3">
      <c r="A3" s="262"/>
      <c r="B3" s="681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1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2" t="s">
        <v>147</v>
      </c>
      <c r="C5" s="264"/>
      <c r="D5" s="258"/>
      <c r="E5" s="262"/>
      <c r="F5" s="323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7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3"/>
      <c r="C9" s="264"/>
      <c r="D9" s="258"/>
      <c r="E9" s="262"/>
      <c r="F9" s="323"/>
      <c r="G9" s="264"/>
      <c r="H9" s="258"/>
    </row>
    <row r="10" spans="1:8" ht="39.75" customHeight="1" thickTop="1" x14ac:dyDescent="0.3">
      <c r="A10" s="262"/>
      <c r="B10" s="683"/>
      <c r="C10" s="264"/>
      <c r="D10" s="431"/>
      <c r="E10" s="408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1" t="s">
        <v>20</v>
      </c>
      <c r="C11" s="265"/>
      <c r="D11" s="432"/>
      <c r="E11" s="408"/>
      <c r="F11" s="258"/>
      <c r="G11" s="264"/>
      <c r="H11" s="258"/>
    </row>
    <row r="12" spans="1:8" ht="41.25" customHeight="1" x14ac:dyDescent="0.3">
      <c r="A12" s="262"/>
      <c r="B12" s="258"/>
      <c r="C12" s="265"/>
      <c r="D12" s="432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3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3"/>
      <c r="E14" s="323"/>
      <c r="F14" s="258"/>
      <c r="G14" s="264"/>
      <c r="H14" s="258"/>
    </row>
    <row r="15" spans="1:8" ht="26.25" customHeight="1" x14ac:dyDescent="0.3">
      <c r="A15" s="262"/>
      <c r="B15" s="258"/>
      <c r="C15" s="264"/>
      <c r="D15" s="433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3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3"/>
      <c r="F22" s="671"/>
      <c r="G22" s="672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3"/>
      <c r="B44" s="671"/>
      <c r="C44" s="672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4"/>
      <c r="C1" s="374" t="s">
        <v>122</v>
      </c>
      <c r="D1" s="374" t="s">
        <v>121</v>
      </c>
      <c r="E1" s="374" t="s">
        <v>125</v>
      </c>
    </row>
    <row r="2" spans="1:9" x14ac:dyDescent="0.25">
      <c r="B2" s="375" t="s">
        <v>120</v>
      </c>
      <c r="C2" s="376">
        <f ca="1">INDIRECT("C"&amp;(Console!$R$33*2+3))</f>
        <v>0.1701388888888889</v>
      </c>
      <c r="D2" s="376">
        <f ca="1">INDIRECT("D"&amp;(Console!$R$33*2+3))</f>
        <v>0.42708333333333331</v>
      </c>
      <c r="E2" s="377">
        <f ca="1">INDIRECT("E"&amp;(Console!$R$33*2+3))</f>
        <v>69</v>
      </c>
    </row>
    <row r="3" spans="1:9" x14ac:dyDescent="0.25">
      <c r="B3" s="378" t="s">
        <v>123</v>
      </c>
      <c r="C3" s="376">
        <f ca="1">INDIRECT("C"&amp;(Console!$R$33*2+4))</f>
        <v>0.68680555555555556</v>
      </c>
      <c r="D3" s="376">
        <f ca="1">INDIRECT("D"&amp;(Console!$R$33*2+4))</f>
        <v>0.94097222222222221</v>
      </c>
      <c r="E3" s="377">
        <f ca="1">INDIRECT("E"&amp;(Console!$R$33*2+4))</f>
        <v>72</v>
      </c>
      <c r="G3" s="350"/>
    </row>
    <row r="4" spans="1:9" x14ac:dyDescent="0.25">
      <c r="A4" s="92" t="s">
        <v>85</v>
      </c>
      <c r="B4" s="370">
        <f ca="1">DAY(TODAY())</f>
        <v>30</v>
      </c>
      <c r="C4" s="368" t="s">
        <v>122</v>
      </c>
      <c r="D4" s="369" t="s">
        <v>121</v>
      </c>
      <c r="E4" s="364" t="s">
        <v>124</v>
      </c>
    </row>
    <row r="5" spans="1:9" x14ac:dyDescent="0.25">
      <c r="A5" s="5">
        <v>1</v>
      </c>
      <c r="B5" s="361" t="s">
        <v>120</v>
      </c>
      <c r="C5" s="366"/>
      <c r="D5" s="430"/>
      <c r="E5" s="360"/>
      <c r="F5" s="361"/>
      <c r="G5" s="366"/>
      <c r="H5" s="430"/>
      <c r="I5" s="360"/>
    </row>
    <row r="6" spans="1:9" x14ac:dyDescent="0.25">
      <c r="A6" s="365"/>
      <c r="B6" s="362" t="s">
        <v>123</v>
      </c>
      <c r="C6" s="367"/>
      <c r="D6" s="429"/>
      <c r="E6" s="363"/>
      <c r="F6" s="362"/>
      <c r="G6" s="367"/>
      <c r="H6" s="429"/>
      <c r="I6" s="363"/>
    </row>
    <row r="7" spans="1:9" x14ac:dyDescent="0.25">
      <c r="A7" s="5">
        <v>2</v>
      </c>
      <c r="B7" s="361" t="s">
        <v>120</v>
      </c>
      <c r="C7" s="366"/>
      <c r="D7" s="428"/>
      <c r="E7" s="360"/>
      <c r="F7" s="361"/>
      <c r="G7" s="366"/>
      <c r="H7" s="428"/>
      <c r="I7" s="360"/>
    </row>
    <row r="8" spans="1:9" x14ac:dyDescent="0.25">
      <c r="B8" s="362" t="s">
        <v>123</v>
      </c>
      <c r="C8" s="367"/>
      <c r="D8" s="429"/>
      <c r="E8" s="363"/>
      <c r="F8" s="362"/>
      <c r="G8" s="367"/>
      <c r="H8" s="429"/>
      <c r="I8" s="363"/>
    </row>
    <row r="9" spans="1:9" x14ac:dyDescent="0.25">
      <c r="A9" s="5">
        <v>3</v>
      </c>
      <c r="B9" s="361" t="s">
        <v>120</v>
      </c>
      <c r="C9" s="366"/>
      <c r="D9" s="428"/>
      <c r="E9" s="360"/>
      <c r="F9" s="361"/>
      <c r="G9" s="366"/>
      <c r="H9" s="428"/>
      <c r="I9" s="360"/>
    </row>
    <row r="10" spans="1:9" x14ac:dyDescent="0.25">
      <c r="B10" s="362" t="s">
        <v>123</v>
      </c>
      <c r="C10" s="367"/>
      <c r="D10" s="429"/>
      <c r="E10" s="363"/>
      <c r="F10" s="362"/>
      <c r="G10" s="367"/>
      <c r="H10" s="429"/>
      <c r="I10" s="363"/>
    </row>
    <row r="11" spans="1:9" x14ac:dyDescent="0.25">
      <c r="A11" s="5">
        <v>4</v>
      </c>
      <c r="B11" s="361" t="s">
        <v>120</v>
      </c>
      <c r="C11" s="366"/>
      <c r="D11" s="428"/>
      <c r="E11" s="360"/>
      <c r="F11" s="361"/>
      <c r="G11" s="366"/>
      <c r="H11" s="428"/>
      <c r="I11" s="360"/>
    </row>
    <row r="12" spans="1:9" x14ac:dyDescent="0.25">
      <c r="B12" s="362" t="s">
        <v>123</v>
      </c>
      <c r="C12" s="367"/>
      <c r="D12" s="429"/>
      <c r="E12" s="363"/>
      <c r="F12" s="362"/>
      <c r="G12" s="367"/>
      <c r="H12" s="429"/>
      <c r="I12" s="363"/>
    </row>
    <row r="13" spans="1:9" x14ac:dyDescent="0.25">
      <c r="A13" s="5">
        <v>5</v>
      </c>
      <c r="B13" s="361" t="s">
        <v>120</v>
      </c>
      <c r="C13" s="366"/>
      <c r="D13" s="428"/>
      <c r="E13" s="360"/>
      <c r="F13" s="361"/>
      <c r="G13" s="366"/>
      <c r="H13" s="428"/>
      <c r="I13" s="360"/>
    </row>
    <row r="14" spans="1:9" x14ac:dyDescent="0.25">
      <c r="B14" s="362" t="s">
        <v>123</v>
      </c>
      <c r="C14" s="367"/>
      <c r="D14" s="429"/>
      <c r="E14" s="363"/>
      <c r="F14" s="362"/>
      <c r="G14" s="367"/>
      <c r="H14" s="429"/>
      <c r="I14" s="363"/>
    </row>
    <row r="15" spans="1:9" x14ac:dyDescent="0.25">
      <c r="A15" s="5">
        <v>6</v>
      </c>
      <c r="B15" s="361" t="s">
        <v>120</v>
      </c>
      <c r="C15" s="366"/>
      <c r="D15" s="428"/>
      <c r="E15" s="360"/>
      <c r="F15" s="361"/>
      <c r="G15" s="366"/>
      <c r="H15" s="428"/>
      <c r="I15" s="360"/>
    </row>
    <row r="16" spans="1:9" x14ac:dyDescent="0.25">
      <c r="B16" s="362" t="s">
        <v>123</v>
      </c>
      <c r="C16" s="367"/>
      <c r="D16" s="429"/>
      <c r="E16" s="363"/>
      <c r="F16" s="362"/>
      <c r="G16" s="367"/>
      <c r="H16" s="429"/>
      <c r="I16" s="363"/>
    </row>
    <row r="17" spans="1:9" x14ac:dyDescent="0.25">
      <c r="A17" s="5">
        <v>7</v>
      </c>
      <c r="B17" s="361" t="s">
        <v>120</v>
      </c>
      <c r="C17" s="366"/>
      <c r="D17" s="428"/>
      <c r="E17" s="360"/>
      <c r="F17" s="361"/>
      <c r="G17" s="366"/>
      <c r="H17" s="428"/>
      <c r="I17" s="360"/>
    </row>
    <row r="18" spans="1:9" x14ac:dyDescent="0.25">
      <c r="B18" s="362" t="s">
        <v>123</v>
      </c>
      <c r="C18" s="367"/>
      <c r="D18" s="429"/>
      <c r="E18" s="363"/>
      <c r="F18" s="362"/>
      <c r="G18" s="367"/>
      <c r="H18" s="429"/>
      <c r="I18" s="363"/>
    </row>
    <row r="19" spans="1:9" x14ac:dyDescent="0.25">
      <c r="A19" s="5">
        <v>8</v>
      </c>
      <c r="B19" s="361" t="s">
        <v>120</v>
      </c>
      <c r="C19" s="366"/>
      <c r="D19" s="428"/>
      <c r="E19" s="360"/>
      <c r="F19" s="361"/>
      <c r="G19" s="366"/>
      <c r="H19" s="428"/>
      <c r="I19" s="360"/>
    </row>
    <row r="20" spans="1:9" x14ac:dyDescent="0.25">
      <c r="B20" s="362" t="s">
        <v>123</v>
      </c>
      <c r="C20" s="367"/>
      <c r="D20" s="429"/>
      <c r="E20" s="363"/>
      <c r="F20" s="362"/>
      <c r="G20" s="367"/>
      <c r="H20" s="429"/>
      <c r="I20" s="363"/>
    </row>
    <row r="21" spans="1:9" x14ac:dyDescent="0.25">
      <c r="A21" s="5">
        <v>9</v>
      </c>
      <c r="B21" s="361" t="s">
        <v>120</v>
      </c>
      <c r="C21" s="366"/>
      <c r="D21" s="428"/>
      <c r="E21" s="360"/>
      <c r="F21" s="361"/>
      <c r="G21" s="366"/>
      <c r="H21" s="428"/>
      <c r="I21" s="360"/>
    </row>
    <row r="22" spans="1:9" x14ac:dyDescent="0.25">
      <c r="B22" s="362" t="s">
        <v>123</v>
      </c>
      <c r="C22" s="367"/>
      <c r="D22" s="429"/>
      <c r="E22" s="363"/>
      <c r="F22" s="362"/>
      <c r="G22" s="367"/>
      <c r="H22" s="429"/>
      <c r="I22" s="363"/>
    </row>
    <row r="23" spans="1:9" x14ac:dyDescent="0.25">
      <c r="A23" s="5">
        <v>10</v>
      </c>
      <c r="B23" s="361" t="s">
        <v>120</v>
      </c>
      <c r="C23" s="366"/>
      <c r="D23" s="428"/>
      <c r="E23" s="360"/>
      <c r="F23" s="361"/>
      <c r="G23" s="366"/>
      <c r="H23" s="428"/>
      <c r="I23" s="360"/>
    </row>
    <row r="24" spans="1:9" x14ac:dyDescent="0.25">
      <c r="B24" s="362" t="s">
        <v>123</v>
      </c>
      <c r="C24" s="367"/>
      <c r="D24" s="429"/>
      <c r="E24" s="363"/>
      <c r="F24" s="362"/>
      <c r="G24" s="367"/>
      <c r="H24" s="429"/>
      <c r="I24" s="363"/>
    </row>
    <row r="25" spans="1:9" x14ac:dyDescent="0.25">
      <c r="A25" s="5">
        <v>11</v>
      </c>
      <c r="B25" s="361" t="s">
        <v>120</v>
      </c>
      <c r="C25" s="366"/>
      <c r="D25" s="428"/>
      <c r="E25" s="360"/>
      <c r="F25" s="361"/>
      <c r="G25" s="366"/>
      <c r="H25" s="428"/>
      <c r="I25" s="360"/>
    </row>
    <row r="26" spans="1:9" x14ac:dyDescent="0.25">
      <c r="B26" s="362" t="s">
        <v>123</v>
      </c>
      <c r="C26" s="367"/>
      <c r="D26" s="429"/>
      <c r="E26" s="363"/>
      <c r="F26" s="362"/>
      <c r="G26" s="367"/>
      <c r="H26" s="429"/>
      <c r="I26" s="363"/>
    </row>
    <row r="27" spans="1:9" x14ac:dyDescent="0.25">
      <c r="A27" s="5">
        <v>12</v>
      </c>
      <c r="B27" s="361" t="s">
        <v>120</v>
      </c>
      <c r="C27" s="366"/>
      <c r="D27" s="428"/>
      <c r="E27" s="360"/>
      <c r="F27" s="361"/>
      <c r="G27" s="366"/>
      <c r="H27" s="428"/>
      <c r="I27" s="360"/>
    </row>
    <row r="28" spans="1:9" x14ac:dyDescent="0.25">
      <c r="B28" s="362" t="s">
        <v>123</v>
      </c>
      <c r="C28" s="367"/>
      <c r="D28" s="429"/>
      <c r="E28" s="363"/>
      <c r="F28" s="362"/>
      <c r="G28" s="367"/>
      <c r="H28" s="429"/>
      <c r="I28" s="363"/>
    </row>
    <row r="29" spans="1:9" x14ac:dyDescent="0.25">
      <c r="A29" s="5">
        <v>13</v>
      </c>
      <c r="B29" s="361" t="s">
        <v>120</v>
      </c>
      <c r="C29" s="366"/>
      <c r="D29" s="428"/>
      <c r="E29" s="360"/>
      <c r="F29" s="361"/>
      <c r="G29" s="366"/>
      <c r="H29" s="428"/>
      <c r="I29" s="360"/>
    </row>
    <row r="30" spans="1:9" x14ac:dyDescent="0.25">
      <c r="B30" s="362" t="s">
        <v>123</v>
      </c>
      <c r="C30" s="367"/>
      <c r="D30" s="429"/>
      <c r="E30" s="363"/>
      <c r="F30" s="362"/>
      <c r="G30" s="367"/>
      <c r="H30" s="429"/>
      <c r="I30" s="363"/>
    </row>
    <row r="31" spans="1:9" x14ac:dyDescent="0.25">
      <c r="A31" s="5">
        <v>14</v>
      </c>
      <c r="B31" s="361" t="s">
        <v>120</v>
      </c>
      <c r="C31" s="366"/>
      <c r="D31" s="428"/>
      <c r="E31" s="360"/>
      <c r="F31" s="361"/>
      <c r="G31" s="366"/>
      <c r="H31" s="428"/>
      <c r="I31" s="360"/>
    </row>
    <row r="32" spans="1:9" x14ac:dyDescent="0.25">
      <c r="B32" s="362" t="s">
        <v>123</v>
      </c>
      <c r="C32" s="367"/>
      <c r="D32" s="429"/>
      <c r="E32" s="363"/>
      <c r="F32" s="362"/>
      <c r="G32" s="367"/>
      <c r="H32" s="429"/>
      <c r="I32" s="363"/>
    </row>
    <row r="33" spans="1:9" x14ac:dyDescent="0.25">
      <c r="A33" s="5">
        <v>15</v>
      </c>
      <c r="B33" s="361" t="s">
        <v>120</v>
      </c>
      <c r="C33" s="366"/>
      <c r="D33" s="428"/>
      <c r="E33" s="360"/>
      <c r="F33" s="361"/>
      <c r="G33" s="366"/>
      <c r="H33" s="428"/>
      <c r="I33" s="360"/>
    </row>
    <row r="34" spans="1:9" x14ac:dyDescent="0.25">
      <c r="A34" s="365"/>
      <c r="B34" s="362" t="s">
        <v>123</v>
      </c>
      <c r="C34" s="367"/>
      <c r="D34" s="429"/>
      <c r="E34" s="363"/>
      <c r="F34" s="362"/>
      <c r="G34" s="367"/>
      <c r="H34" s="429"/>
      <c r="I34" s="363"/>
    </row>
    <row r="35" spans="1:9" x14ac:dyDescent="0.25">
      <c r="A35" s="5">
        <v>16</v>
      </c>
      <c r="B35" s="361" t="s">
        <v>120</v>
      </c>
      <c r="C35" s="366"/>
      <c r="D35" s="428"/>
      <c r="E35" s="360"/>
      <c r="F35" s="361"/>
      <c r="G35" s="366"/>
      <c r="H35" s="428"/>
      <c r="I35" s="360"/>
    </row>
    <row r="36" spans="1:9" x14ac:dyDescent="0.25">
      <c r="A36" s="94"/>
      <c r="B36" s="362" t="s">
        <v>123</v>
      </c>
      <c r="C36" s="367"/>
      <c r="D36" s="429"/>
      <c r="E36" s="363"/>
      <c r="F36" s="362"/>
      <c r="G36" s="367"/>
      <c r="H36" s="429"/>
      <c r="I36" s="363"/>
    </row>
    <row r="37" spans="1:9" x14ac:dyDescent="0.25">
      <c r="A37" s="360">
        <v>17</v>
      </c>
      <c r="B37" s="361" t="s">
        <v>120</v>
      </c>
      <c r="C37" s="366">
        <v>0.23749999999999999</v>
      </c>
      <c r="D37" s="428">
        <v>0.49791666666666667</v>
      </c>
      <c r="E37" s="360">
        <v>87</v>
      </c>
      <c r="F37" s="361"/>
      <c r="G37" s="366"/>
      <c r="H37" s="428"/>
      <c r="I37" s="360"/>
    </row>
    <row r="38" spans="1:9" x14ac:dyDescent="0.25">
      <c r="B38" s="362" t="s">
        <v>123</v>
      </c>
      <c r="C38" s="367">
        <v>0.76180555555555551</v>
      </c>
      <c r="D38" s="429" t="s">
        <v>245</v>
      </c>
      <c r="E38" s="363">
        <v>85</v>
      </c>
      <c r="F38" s="362"/>
      <c r="G38" s="367"/>
      <c r="H38" s="429"/>
      <c r="I38" s="363"/>
    </row>
    <row r="39" spans="1:9" x14ac:dyDescent="0.25">
      <c r="A39" s="5">
        <v>18</v>
      </c>
      <c r="B39" s="361" t="s">
        <v>120</v>
      </c>
      <c r="C39" s="366">
        <v>0.26458333333333334</v>
      </c>
      <c r="D39" s="428">
        <v>7.6388888888888886E-3</v>
      </c>
      <c r="E39" s="360">
        <v>82</v>
      </c>
      <c r="F39" s="361"/>
      <c r="G39" s="366"/>
      <c r="H39" s="428"/>
      <c r="I39" s="360"/>
    </row>
    <row r="40" spans="1:9" x14ac:dyDescent="0.25">
      <c r="B40" s="362" t="s">
        <v>123</v>
      </c>
      <c r="C40" s="367">
        <v>0.78541666666666665</v>
      </c>
      <c r="D40" s="429">
        <v>0.52986111111111112</v>
      </c>
      <c r="E40" s="363">
        <v>79</v>
      </c>
      <c r="F40" s="362"/>
      <c r="G40" s="367"/>
      <c r="H40" s="429"/>
      <c r="I40" s="363"/>
    </row>
    <row r="41" spans="1:9" x14ac:dyDescent="0.25">
      <c r="A41" s="5">
        <v>19</v>
      </c>
      <c r="B41" s="361" t="s">
        <v>120</v>
      </c>
      <c r="C41" s="366">
        <v>0.28958333333333336</v>
      </c>
      <c r="D41" s="428">
        <v>3.888888888888889E-2</v>
      </c>
      <c r="E41" s="360">
        <v>75</v>
      </c>
      <c r="F41" s="361"/>
      <c r="G41" s="366"/>
      <c r="H41" s="428"/>
      <c r="I41" s="360"/>
    </row>
    <row r="42" spans="1:9" x14ac:dyDescent="0.25">
      <c r="B42" s="362" t="s">
        <v>123</v>
      </c>
      <c r="C42" s="367">
        <v>0.81041666666666667</v>
      </c>
      <c r="D42" s="429">
        <v>0.56180555555555556</v>
      </c>
      <c r="E42" s="363">
        <v>71</v>
      </c>
      <c r="F42" s="362"/>
      <c r="G42" s="367"/>
      <c r="H42" s="429"/>
      <c r="I42" s="363"/>
    </row>
    <row r="43" spans="1:9" x14ac:dyDescent="0.25">
      <c r="A43" s="5">
        <v>20</v>
      </c>
      <c r="B43" s="361" t="s">
        <v>120</v>
      </c>
      <c r="C43" s="366">
        <v>0.31458333333333333</v>
      </c>
      <c r="D43" s="428">
        <v>7.0833333333333331E-2</v>
      </c>
      <c r="E43" s="360">
        <v>66</v>
      </c>
      <c r="F43" s="361"/>
      <c r="G43" s="366"/>
      <c r="H43" s="428"/>
      <c r="I43" s="360"/>
    </row>
    <row r="44" spans="1:9" x14ac:dyDescent="0.25">
      <c r="B44" s="362" t="s">
        <v>123</v>
      </c>
      <c r="C44" s="367">
        <v>0.83611111111111114</v>
      </c>
      <c r="D44" s="429">
        <v>0.59305555555555556</v>
      </c>
      <c r="E44" s="363">
        <v>62</v>
      </c>
      <c r="F44" s="362"/>
      <c r="G44" s="367"/>
      <c r="H44" s="429"/>
      <c r="I44" s="363"/>
    </row>
    <row r="45" spans="1:9" x14ac:dyDescent="0.25">
      <c r="A45" s="5">
        <v>21</v>
      </c>
      <c r="B45" s="361" t="s">
        <v>120</v>
      </c>
      <c r="C45" s="366">
        <v>0.34166666666666667</v>
      </c>
      <c r="D45" s="428">
        <v>0.10277777777777777</v>
      </c>
      <c r="E45" s="360">
        <v>57</v>
      </c>
      <c r="F45" s="361"/>
      <c r="G45" s="366"/>
      <c r="H45" s="428"/>
      <c r="I45" s="360"/>
    </row>
    <row r="46" spans="1:9" x14ac:dyDescent="0.25">
      <c r="B46" s="362" t="s">
        <v>123</v>
      </c>
      <c r="C46" s="367">
        <v>0.86805555555555558</v>
      </c>
      <c r="D46" s="429">
        <v>0.62569444444444444</v>
      </c>
      <c r="E46" s="363">
        <v>52</v>
      </c>
      <c r="F46" s="362"/>
      <c r="G46" s="367"/>
      <c r="H46" s="429"/>
      <c r="I46" s="363"/>
    </row>
    <row r="47" spans="1:9" x14ac:dyDescent="0.25">
      <c r="A47" s="5">
        <v>22</v>
      </c>
      <c r="B47" s="361" t="s">
        <v>120</v>
      </c>
      <c r="C47" s="366">
        <v>0.37569444444444444</v>
      </c>
      <c r="D47" s="428">
        <v>0.13541666666666666</v>
      </c>
      <c r="E47" s="360">
        <v>48</v>
      </c>
      <c r="F47" s="361"/>
      <c r="G47" s="366"/>
      <c r="H47" s="428"/>
      <c r="I47" s="360"/>
    </row>
    <row r="48" spans="1:9" x14ac:dyDescent="0.25">
      <c r="B48" s="362" t="s">
        <v>123</v>
      </c>
      <c r="C48" s="367">
        <v>0.91388888888888886</v>
      </c>
      <c r="D48" s="429">
        <v>0.65972222222222221</v>
      </c>
      <c r="E48" s="363">
        <v>44</v>
      </c>
      <c r="F48" s="362"/>
      <c r="G48" s="367"/>
      <c r="H48" s="429"/>
      <c r="I48" s="363"/>
    </row>
    <row r="49" spans="1:9" x14ac:dyDescent="0.25">
      <c r="A49" s="5">
        <v>23</v>
      </c>
      <c r="B49" s="361" t="s">
        <v>120</v>
      </c>
      <c r="C49" s="366">
        <v>0.42569444444444443</v>
      </c>
      <c r="D49" s="428">
        <v>0.18472222222222223</v>
      </c>
      <c r="E49" s="360">
        <v>41</v>
      </c>
      <c r="F49" s="361"/>
      <c r="G49" s="366"/>
      <c r="H49" s="428"/>
      <c r="I49" s="360"/>
    </row>
    <row r="50" spans="1:9" x14ac:dyDescent="0.25">
      <c r="B50" s="362" t="s">
        <v>123</v>
      </c>
      <c r="C50" s="367">
        <v>0.97222222222222221</v>
      </c>
      <c r="D50" s="429">
        <v>0.69652777777777775</v>
      </c>
      <c r="E50" s="363">
        <v>39</v>
      </c>
      <c r="F50" s="362"/>
      <c r="G50" s="367"/>
      <c r="H50" s="429"/>
      <c r="I50" s="363"/>
    </row>
    <row r="51" spans="1:9" x14ac:dyDescent="0.25">
      <c r="A51" s="5">
        <v>24</v>
      </c>
      <c r="B51" s="361" t="s">
        <v>120</v>
      </c>
      <c r="C51" s="366">
        <v>0.48958333333333331</v>
      </c>
      <c r="D51" s="428">
        <v>0.20972222222222223</v>
      </c>
      <c r="E51" s="360">
        <v>37</v>
      </c>
      <c r="F51" s="361"/>
      <c r="G51" s="366"/>
      <c r="H51" s="428"/>
      <c r="I51" s="360"/>
    </row>
    <row r="52" spans="1:9" x14ac:dyDescent="0.25">
      <c r="B52" s="362" t="s">
        <v>123</v>
      </c>
      <c r="C52" s="367" t="s">
        <v>245</v>
      </c>
      <c r="D52" s="429">
        <v>0.73750000000000004</v>
      </c>
      <c r="E52" s="363" t="s">
        <v>245</v>
      </c>
      <c r="F52" s="362"/>
      <c r="G52" s="367"/>
      <c r="H52" s="429"/>
      <c r="I52" s="363"/>
    </row>
    <row r="53" spans="1:9" x14ac:dyDescent="0.25">
      <c r="A53" s="5">
        <v>25</v>
      </c>
      <c r="B53" s="361" t="s">
        <v>120</v>
      </c>
      <c r="C53" s="366">
        <v>2.013888888888889E-2</v>
      </c>
      <c r="D53" s="428">
        <v>0.25069444444444444</v>
      </c>
      <c r="E53" s="360">
        <v>37</v>
      </c>
      <c r="F53" s="361"/>
      <c r="G53" s="366"/>
      <c r="H53" s="428"/>
      <c r="I53" s="360"/>
    </row>
    <row r="54" spans="1:9" x14ac:dyDescent="0.25">
      <c r="B54" s="362" t="s">
        <v>123</v>
      </c>
      <c r="C54" s="367">
        <v>0.53819444444444442</v>
      </c>
      <c r="D54" s="429">
        <v>0.77986111111111112</v>
      </c>
      <c r="E54" s="363">
        <v>38</v>
      </c>
      <c r="F54" s="362"/>
      <c r="G54" s="367"/>
      <c r="H54" s="429"/>
      <c r="I54" s="363"/>
    </row>
    <row r="55" spans="1:9" x14ac:dyDescent="0.25">
      <c r="A55" s="5">
        <v>26</v>
      </c>
      <c r="B55" s="361" t="s">
        <v>120</v>
      </c>
      <c r="C55" s="366">
        <v>5.7638888888888892E-2</v>
      </c>
      <c r="D55" s="428">
        <v>0.29305555555555557</v>
      </c>
      <c r="E55" s="360">
        <v>40</v>
      </c>
      <c r="F55" s="361"/>
      <c r="G55" s="366"/>
      <c r="H55" s="428"/>
      <c r="I55" s="360"/>
    </row>
    <row r="56" spans="1:9" x14ac:dyDescent="0.25">
      <c r="B56" s="362" t="s">
        <v>123</v>
      </c>
      <c r="C56" s="367">
        <v>0.57638888888888884</v>
      </c>
      <c r="D56" s="429">
        <v>0.81874999999999998</v>
      </c>
      <c r="E56" s="363">
        <v>43</v>
      </c>
      <c r="F56" s="362"/>
      <c r="G56" s="367"/>
      <c r="H56" s="429"/>
      <c r="I56" s="363"/>
    </row>
    <row r="57" spans="1:9" x14ac:dyDescent="0.25">
      <c r="A57" s="5">
        <v>27</v>
      </c>
      <c r="B57" s="361" t="s">
        <v>120</v>
      </c>
      <c r="C57" s="366">
        <v>8.9583333333333334E-2</v>
      </c>
      <c r="D57" s="428">
        <v>0.33194444444444443</v>
      </c>
      <c r="E57" s="360">
        <v>46</v>
      </c>
      <c r="F57" s="361"/>
      <c r="G57" s="366"/>
      <c r="H57" s="428"/>
      <c r="I57" s="360"/>
    </row>
    <row r="58" spans="1:9" x14ac:dyDescent="0.25">
      <c r="B58" s="362" t="s">
        <v>123</v>
      </c>
      <c r="C58" s="367">
        <v>0.60763888888888884</v>
      </c>
      <c r="D58" s="429">
        <v>0.85277777777777775</v>
      </c>
      <c r="E58" s="363">
        <v>50</v>
      </c>
      <c r="F58" s="362"/>
      <c r="G58" s="367"/>
      <c r="H58" s="429"/>
      <c r="I58" s="363"/>
    </row>
    <row r="59" spans="1:9" x14ac:dyDescent="0.25">
      <c r="A59" s="5">
        <v>28</v>
      </c>
      <c r="B59" s="361" t="s">
        <v>120</v>
      </c>
      <c r="C59" s="366">
        <v>0.11736111111111111</v>
      </c>
      <c r="D59" s="428">
        <v>0.36666666666666664</v>
      </c>
      <c r="E59" s="360">
        <v>54</v>
      </c>
      <c r="F59" s="361"/>
      <c r="G59" s="366"/>
      <c r="H59" s="428"/>
      <c r="I59" s="360"/>
    </row>
    <row r="60" spans="1:9" x14ac:dyDescent="0.25">
      <c r="B60" s="362" t="s">
        <v>123</v>
      </c>
      <c r="C60" s="367">
        <v>0.63541666666666663</v>
      </c>
      <c r="D60" s="429">
        <v>0.88402777777777775</v>
      </c>
      <c r="E60" s="363">
        <v>58</v>
      </c>
      <c r="F60" s="362"/>
      <c r="G60" s="367"/>
      <c r="H60" s="429"/>
      <c r="I60" s="363"/>
    </row>
    <row r="61" spans="1:9" x14ac:dyDescent="0.25">
      <c r="A61" s="5">
        <v>29</v>
      </c>
      <c r="B61" s="361" t="s">
        <v>120</v>
      </c>
      <c r="C61" s="366">
        <v>0.14374999999999999</v>
      </c>
      <c r="D61" s="428">
        <v>0.39791666666666664</v>
      </c>
      <c r="E61" s="360">
        <v>62</v>
      </c>
      <c r="F61" s="361"/>
      <c r="G61" s="366"/>
      <c r="H61" s="428"/>
      <c r="I61" s="360"/>
    </row>
    <row r="62" spans="1:9" x14ac:dyDescent="0.25">
      <c r="B62" s="362" t="s">
        <v>123</v>
      </c>
      <c r="C62" s="367">
        <v>0.66180555555555554</v>
      </c>
      <c r="D62" s="429">
        <v>0.91319444444444442</v>
      </c>
      <c r="E62" s="363">
        <v>66</v>
      </c>
      <c r="F62" s="362"/>
      <c r="G62" s="367"/>
      <c r="H62" s="429"/>
      <c r="I62" s="363"/>
    </row>
    <row r="63" spans="1:9" x14ac:dyDescent="0.25">
      <c r="A63" s="5">
        <v>30</v>
      </c>
      <c r="B63" s="361" t="s">
        <v>120</v>
      </c>
      <c r="C63" s="366">
        <v>0.1701388888888889</v>
      </c>
      <c r="D63" s="428">
        <v>0.42708333333333331</v>
      </c>
      <c r="E63" s="360">
        <v>69</v>
      </c>
      <c r="F63" s="361"/>
      <c r="G63" s="366"/>
      <c r="H63" s="428"/>
      <c r="I63" s="360"/>
    </row>
    <row r="64" spans="1:9" x14ac:dyDescent="0.25">
      <c r="B64" s="362" t="s">
        <v>123</v>
      </c>
      <c r="C64" s="367">
        <v>0.68680555555555556</v>
      </c>
      <c r="D64" s="429">
        <v>0.94097222222222221</v>
      </c>
      <c r="E64" s="363">
        <v>72</v>
      </c>
      <c r="F64" s="362"/>
      <c r="G64" s="367"/>
      <c r="H64" s="429"/>
      <c r="I64" s="363"/>
    </row>
    <row r="65" spans="1:9" x14ac:dyDescent="0.25">
      <c r="A65" s="5">
        <v>31</v>
      </c>
      <c r="B65" s="361" t="s">
        <v>120</v>
      </c>
      <c r="C65" s="366">
        <v>0.19652777777777777</v>
      </c>
      <c r="D65" s="428">
        <v>0.45624999999999999</v>
      </c>
      <c r="E65" s="360">
        <v>75</v>
      </c>
      <c r="F65" s="361"/>
      <c r="G65" s="366"/>
      <c r="H65" s="428"/>
      <c r="I65" s="360"/>
    </row>
    <row r="66" spans="1:9" x14ac:dyDescent="0.25">
      <c r="B66" s="362" t="s">
        <v>123</v>
      </c>
      <c r="C66" s="367">
        <v>0.71250000000000002</v>
      </c>
      <c r="D66" s="429">
        <v>0.96875</v>
      </c>
      <c r="E66" s="363">
        <v>78</v>
      </c>
      <c r="F66" s="362"/>
      <c r="G66" s="367"/>
      <c r="H66" s="429"/>
      <c r="I66" s="36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2024-12-30T08:32:05Z</dcterms:modified>
</cp:coreProperties>
</file>