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4C1C73EF-3740-4D00-8FE9-0836C0FC3C9A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O89" i="2"/>
  <c r="BN89" i="2"/>
  <c r="BM89" i="2"/>
  <c r="BL89" i="2"/>
  <c r="BK89" i="2"/>
  <c r="BJ89" i="2"/>
  <c r="BI89" i="2"/>
  <c r="P69" i="2"/>
  <c r="J69" i="2"/>
  <c r="P67" i="2"/>
  <c r="J67" i="2"/>
  <c r="W2" i="11"/>
  <c r="P11" i="2"/>
  <c r="J11" i="2"/>
  <c r="V20" i="1"/>
  <c r="V21" i="1"/>
  <c r="V22" i="1"/>
  <c r="V18" i="1"/>
  <c r="V13" i="1"/>
  <c r="V14" i="1"/>
  <c r="V15" i="1"/>
  <c r="T461" i="1"/>
  <c r="T460" i="1"/>
  <c r="T663" i="1"/>
  <c r="T664" i="1"/>
  <c r="BA9" i="2"/>
  <c r="AL9" i="2"/>
  <c r="AJ9" i="2"/>
  <c r="AA9" i="2"/>
  <c r="R7" i="2"/>
  <c r="L7" i="2"/>
  <c r="N9" i="2" s="1"/>
  <c r="Y11" i="2"/>
  <c r="BE11" i="2" l="1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<sst xmlns="http://schemas.openxmlformats.org/spreadsheetml/2006/main" count="1197" uniqueCount="830">
  <si>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</si>
  <si>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</si>
  <si>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</si>
  <si>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</si>
  <si>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</si>
  <si>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</si>
  <si>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</si>
  <si>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</si>
  <si>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</si>
  <si>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</si>
  <si>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</si>
  <si>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</si>
  <si>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</si>
  <si>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</si>
  <si>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</si>
  <si>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</si>
  <si>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</si>
  <si>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</si>
  <si>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</si>
  <si>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</si>
  <si>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</si>
  <si>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</si>
  <si>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</si>
  <si>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</si>
  <si>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</si>
  <si>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</si>
  <si>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</si>
  <si>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</si>
  <si>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</si>
  <si>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</si>
  <si>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</si>
  <si>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</si>
  <si>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</si>
  <si>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</si>
  <si>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</si>
  <si>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</si>
  <si>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</si>
  <si>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</si>
  <si>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</si>
  <si>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</si>
  <si>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</si>
  <si>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</si>
  <si>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</si>
  <si>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</si>
  <si>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</si>
  <si>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</si>
  <si>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</si>
  <si>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</si>
  <si>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</si>
  <si>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</si>
  <si>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</si>
  <si>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</si>
  <si>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</si>
  <si>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</si>
  <si>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</si>
  <si>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</si>
  <si>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</si>
  <si>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</si>
  <si>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</si>
  <si>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</si>
  <si>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</si>
  <si>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</si>
  <si>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</si>
  <si>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</si>
  <si>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</si>
  <si>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</si>
  <si>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</si>
  <si>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</si>
  <si>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</si>
  <si>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</si>
  <si>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</si>
  <si>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</si>
  <si>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</si>
  <si>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</si>
  <si>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</si>
  <si>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</si>
  <si>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</si>
  <si>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</si>
  <si>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</si>
  <si>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</si>
  <si>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</si>
  <si>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</si>
  <si>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</si>
  <si>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</si>
  <si>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</si>
  <si>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</si>
  <si>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</si>
  <si>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</si>
  <si>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</si>
  <si>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</si>
  <si>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</si>
  <si>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</si>
  <si>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</si>
  <si>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</si>
  <si>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</si>
  <si>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</si>
  <si>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</si>
  <si>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</si>
  <si>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</si>
  <si>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</si>
  <si>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</si>
  <si>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</si>
  <si>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</si>
  <si>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</si>
  <si>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</si>
  <si>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</si>
  <si>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</si>
  <si>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</si>
  <si>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</si>
  <si>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</si>
  <si>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</si>
  <si>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</si>
  <si>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</si>
  <si>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</si>
  <si>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</si>
  <si>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</si>
  <si>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</si>
  <si>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</si>
  <si>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</si>
  <si>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</si>
  <si>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</si>
  <si>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</si>
  <si>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</si>
  <si>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</si>
  <si>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</si>
  <si>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</si>
  <si>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</si>
  <si>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</si>
  <si>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</si>
  <si>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</si>
  <si>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</si>
  <si>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</si>
  <si>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</si>
  <si>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</si>
  <si>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</si>
  <si>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</si>
  <si>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</si>
  <si>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</si>
  <si>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</si>
  <si>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</si>
  <si>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</si>
  <si>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</si>
  <si>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</si>
  <si>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</si>
  <si>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</si>
  <si>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</si>
  <si>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</si>
  <si>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</si>
  <si>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</si>
  <si>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</si>
  <si>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</si>
  <si>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</si>
  <si>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</si>
  <si>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</si>
  <si>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</si>
  <si>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</si>
  <si>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</si>
  <si>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</si>
  <si>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</si>
  <si>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</si>
  <si>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</si>
  <si>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</si>
  <si>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</si>
  <si>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</si>
  <si>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</si>
  <si>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</si>
  <si>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</si>
  <si>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</si>
  <si>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</si>
  <si>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</si>
  <si>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</si>
  <si>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</si>
  <si>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</si>
  <si>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</si>
  <si>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</si>
  <si>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</si>
  <si>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</si>
  <si>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</si>
  <si>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</si>
  <si>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</si>
  <si>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</si>
  <si>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</si>
  <si>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</si>
  <si>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</si>
  <si>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</si>
  <si>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</si>
  <si>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</si>
  <si>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</si>
  <si>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</si>
  <si>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</si>
  <si>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</si>
  <si>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</si>
  <si>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</si>
  <si>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</si>
  <si>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</si>
  <si>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</si>
  <si>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</si>
  <si>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</si>
  <si>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</si>
  <si>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</si>
  <si>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</si>
  <si>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</si>
  <si>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</si>
  <si>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</si>
  <si>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</si>
  <si>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</si>
  <si>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</si>
  <si>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</si>
  <si>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</si>
  <si>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</si>
  <si>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</si>
  <si>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</si>
  <si>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</si>
  <si>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</si>
  <si>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</si>
  <si>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</si>
  <si>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</si>
  <si>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</si>
  <si>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</si>
  <si>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</si>
  <si>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</si>
  <si>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</si>
  <si>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</si>
  <si>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</si>
  <si>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</si>
  <si>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</si>
  <si>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</si>
  <si>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</si>
  <si>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</si>
  <si>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</si>
  <si>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</si>
  <si>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</si>
  <si>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</si>
  <si>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</si>
  <si>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</si>
  <si>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</si>
  <si>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</si>
  <si>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</si>
  <si>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</si>
  <si>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</si>
  <si>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</si>
  <si>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</si>
  <si>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</si>
  <si>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</si>
  <si>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</si>
  <si>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</si>
  <si>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</si>
  <si>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</si>
  <si>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</si>
  <si>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</si>
  <si>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</si>
  <si>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</si>
  <si>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</si>
  <si>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</si>
  <si>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</si>
  <si>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</si>
  <si>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</si>
  <si>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</si>
  <si>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</si>
  <si>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</si>
  <si>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</si>
  <si>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</si>
  <si>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</si>
  <si>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</si>
  <si>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</si>
  <si>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</si>
  <si>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</si>
  <si>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</si>
  <si>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</si>
  <si>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</si>
  <si>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</si>
  <si>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</si>
  <si>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</si>
  <si>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</si>
  <si>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</si>
  <si>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</si>
  <si>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</si>
  <si>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</si>
  <si>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</si>
  <si>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</si>
  <si>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</si>
  <si>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</si>
  <si>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</si>
  <si>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</si>
  <si>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</si>
  <si>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</si>
  <si>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</si>
  <si>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</si>
  <si>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</si>
  <si>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</si>
  <si>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</si>
  <si>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</si>
  <si>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</si>
  <si>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</si>
  <si>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</si>
  <si>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</si>
  <si>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</si>
  <si>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</si>
  <si>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</si>
  <si>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</si>
  <si>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</si>
  <si>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</si>
  <si>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</si>
  <si>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</si>
  <si>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</si>
  <si>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</si>
  <si>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</si>
  <si>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</si>
  <si>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</si>
  <si>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</si>
  <si>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</si>
  <si>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</si>
  <si>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</si>
  <si>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</si>
  <si>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</si>
  <si>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</si>
  <si>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</si>
  <si>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</si>
  <si>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</si>
  <si>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</si>
  <si>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</si>
  <si>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</si>
  <si>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</si>
  <si>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</si>
  <si>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</si>
  <si>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</si>
  <si>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</si>
  <si>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07h02</t>
  </si>
  <si>
    <t>5.42m</t>
  </si>
  <si>
    <t>1.03m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</si>
  <si>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</si>
  <si>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</si>
  <si>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</si>
  <si>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</si>
  <si>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</si>
  <si>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</si>
  <si>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</si>
  <si>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</si>
  <si>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</si>
  <si>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</si>
  <si>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</si>
  <si>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</si>
  <si>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</si>
  <si>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</si>
  <si>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</si>
  <si>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</si>
  <si>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</si>
  <si>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</si>
  <si>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</si>
  <si>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</si>
  <si>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</si>
  <si>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</si>
  <si>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</si>
  <si>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</si>
  <si>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</si>
  <si>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</si>
  <si>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</si>
  <si>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</si>
  <si>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</si>
  <si>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</si>
  <si>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</si>
  <si>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</si>
  <si>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</si>
  <si>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</si>
  <si>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</si>
  <si>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</si>
  <si>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</si>
  <si>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</si>
  <si>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</si>
  <si>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</si>
  <si>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</si>
  <si>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</si>
  <si>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</si>
  <si>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</si>
  <si>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</si>
  <si>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</si>
  <si>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</si>
  <si>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</si>
  <si>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</si>
  <si>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</si>
  <si>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</si>
  <si>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</si>
  <si>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</si>
  <si>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</si>
  <si>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</si>
  <si>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</si>
  <si>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</si>
  <si>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</si>
  <si>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</si>
  <si>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</si>
  <si>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</si>
  <si>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</si>
  <si>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</si>
  <si>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lundi 31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</si>
  <si>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</si>
  <si>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</si>
  <si>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</si>
  <si>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</si>
  <si>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</si>
  <si>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</si>
  <si>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</si>
  <si>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</si>
  <si>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</si>
  <si>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</si>
  <si>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01h18</t>
  </si>
  <si>
    <t>13h34</t>
  </si>
  <si>
    <t>1.17m</t>
  </si>
  <si>
    <t>19h23</t>
  </si>
  <si>
    <t>6.20m</t>
  </si>
  <si>
    <t>Août</t>
  </si>
  <si>
    <t>Webcam Embarcadère (bof)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</si>
  <si>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</si>
  <si>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</si>
  <si>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</si>
  <si>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</si>
  <si>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</si>
  <si>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</si>
  <si>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</si>
  <si>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</si>
  <si>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</si>
  <si>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</si>
  <si>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</si>
  <si>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</si>
  <si>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</si>
  <si>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</si>
  <si>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</si>
  <si>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</si>
  <si>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</si>
  <si>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</si>
  <si>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</si>
  <si>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</si>
  <si>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</si>
  <si>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</si>
  <si>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</si>
  <si>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</si>
  <si>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</si>
  <si>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</si>
  <si>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</si>
  <si>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</si>
  <si>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</si>
  <si>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</si>
  <si>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</si>
  <si>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</si>
  <si>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</si>
  <si>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</si>
  <si>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</si>
  <si>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</si>
  <si>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</si>
  <si>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</si>
  <si>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</si>
  <si>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</si>
  <si>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</si>
  <si>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</si>
  <si>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</si>
  <si>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</si>
  <si>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</si>
  <si>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</si>
  <si>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</si>
  <si>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</si>
  <si>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</si>
  <si>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</si>
  <si>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</si>
  <si>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</si>
  <si>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</si>
  <si>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</si>
  <si>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</si>
  <si>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</si>
  <si>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</si>
  <si>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</si>
  <si>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</si>
  <si>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</si>
  <si>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</si>
  <si>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</si>
  <si>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</si>
  <si>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</si>
  <si>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</si>
  <si>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</si>
  <si>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</si>
  <si>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</si>
  <si>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</si>
  <si>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</si>
  <si>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</si>
  <si>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</si>
  <si>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</si>
  <si>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</si>
  <si>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</si>
  <si>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</si>
  <si>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</si>
  <si>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</si>
  <si>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</si>
  <si>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</si>
  <si>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</si>
  <si>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</si>
  <si>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</si>
  <si>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</si>
  <si>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</si>
  <si>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</si>
  <si>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</si>
  <si>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</si>
  <si>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</si>
  <si>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</si>
  <si>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</si>
  <si>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</si>
  <si>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</si>
  <si>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</si>
  <si>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</si>
  <si>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</si>
  <si>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</si>
  <si>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</si>
  <si>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</si>
  <si>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</si>
  <si>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</si>
  <si>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</si>
  <si>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</si>
  <si>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</si>
  <si>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</si>
  <si>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</si>
  <si>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</si>
  <si>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</si>
  <si>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</si>
  <si>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</si>
  <si>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</si>
  <si>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</si>
  <si>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</si>
  <si>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</si>
  <si>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</si>
  <si>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</si>
  <si>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</si>
  <si>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</si>
  <si>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</si>
  <si>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</si>
  <si>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</si>
  <si>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</si>
  <si>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</si>
  <si>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</si>
  <si>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</si>
  <si>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</si>
  <si>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</si>
  <si>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</si>
  <si>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</si>
  <si>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</si>
  <si>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</si>
  <si>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</si>
  <si>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</si>
  <si>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</si>
  <si>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</si>
  <si>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</si>
  <si>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</si>
  <si>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</si>
  <si>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</si>
  <si>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</si>
  <si>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</si>
  <si>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</si>
  <si>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</si>
  <si>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</si>
  <si>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</si>
  <si>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</si>
  <si>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</si>
  <si>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</si>
  <si>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</si>
  <si>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</si>
  <si>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</si>
  <si>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</si>
  <si>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</si>
  <si>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</si>
  <si>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</si>
  <si>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</si>
  <si>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</si>
  <si>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</si>
  <si>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</si>
  <si>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</si>
  <si>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</si>
  <si>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</si>
  <si>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</si>
  <si>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</si>
  <si>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</si>
  <si>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</si>
  <si>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</si>
  <si>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</si>
  <si>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</si>
  <si>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</si>
  <si>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</si>
  <si>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</si>
  <si>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</si>
  <si>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</si>
  <si>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</si>
  <si>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</si>
  <si>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</si>
  <si>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</si>
  <si>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</si>
  <si>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</si>
  <si>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</si>
  <si>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</si>
  <si>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</si>
  <si>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</si>
  <si>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</si>
  <si>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</si>
  <si>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</si>
  <si>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</si>
  <si>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</si>
  <si>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</si>
  <si>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</si>
  <si>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</si>
  <si>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</si>
  <si>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</si>
  <si>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</si>
  <si>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</si>
  <si>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</si>
  <si>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</si>
  <si>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</si>
  <si>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</si>
  <si>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</si>
  <si>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</si>
  <si>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</si>
  <si>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</si>
  <si>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</si>
  <si>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</si>
  <si>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</si>
  <si>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</si>
  <si>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</si>
  <si>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</si>
  <si>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</si>
  <si>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</si>
  <si>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</si>
  <si>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</si>
  <si>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</si>
  <si>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</si>
  <si>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</si>
  <si>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</si>
  <si>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</si>
  <si>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</si>
  <si>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</si>
  <si>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</si>
  <si>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</si>
  <si>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</si>
  <si>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</si>
  <si>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</si>
  <si>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</si>
  <si>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</si>
  <si>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</si>
  <si>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</si>
  <si>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</si>
  <si>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</si>
  <si>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</si>
  <si>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</si>
  <si>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</si>
  <si>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</si>
  <si>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</si>
  <si>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</si>
  <si>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</si>
  <si>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</si>
  <si>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</si>
  <si>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 xml:space="preserve"> lundi 1</t>
  </si>
  <si>
    <t>Marée basse 00h00 1.72m</t>
  </si>
  <si>
    <t>Marée basse 01h52 1.11m</t>
  </si>
  <si>
    <t>Marée haute 07h34 5.91m</t>
  </si>
  <si>
    <t>Marée basse 12h15 1.82m</t>
  </si>
  <si>
    <t>Marée basse 14h10 1.28m</t>
  </si>
  <si>
    <t>Marée haute 19h59 5.98m</t>
  </si>
  <si>
    <t>Marée basse 00h35 1.72m</t>
  </si>
  <si>
    <t>Marée basse 02h29 1.30m</t>
  </si>
  <si>
    <t>Marée haute 08h09 5.69m</t>
  </si>
  <si>
    <t>Marée basse 12h50 1.88m</t>
  </si>
  <si>
    <t>Marée basse 14h50 1.51m</t>
  </si>
  <si>
    <t>Marée haute 20h39 5.63m</t>
  </si>
  <si>
    <t>Marée basse 01h11 1.76m</t>
  </si>
  <si>
    <t>Marée basse 03h10 1.61m</t>
  </si>
  <si>
    <t>Marée haute 08h47 5.38m</t>
  </si>
  <si>
    <t>Marée basse 13h25 1.98m</t>
  </si>
  <si>
    <t>Marée basse 15h35 1.83m</t>
  </si>
  <si>
    <t>Marée haute 21h32 5.21m</t>
  </si>
  <si>
    <t>Marée basse 01h47 1.84m</t>
  </si>
  <si>
    <t>Marée basse 03h58 2.00m</t>
  </si>
  <si>
    <t>Marée haute 09h46 5.03m</t>
  </si>
  <si>
    <t>Marée basse 14h02 2.11m</t>
  </si>
  <si>
    <t>Marée basse 16h30 2.20m</t>
  </si>
  <si>
    <t>Marée haute 23h34 4.88m</t>
  </si>
  <si>
    <t>Marée basse 02h25 1.96m</t>
  </si>
  <si>
    <t>Marée basse 04h56 2.40m</t>
  </si>
  <si>
    <t>Marée haute 12h27 4.90m</t>
  </si>
  <si>
    <t>Marée basse 14h41 2.25m</t>
  </si>
  <si>
    <t>Marée basse 17h41 2.50m</t>
  </si>
  <si>
    <t>Marée haute 01h17 4.90m</t>
  </si>
  <si>
    <t>Marée basse 06h14 2.65m</t>
  </si>
  <si>
    <t>Marée basse 03h06 2.09m</t>
  </si>
  <si>
    <t>Marée haute 13h54 5.10m</t>
  </si>
  <si>
    <t>Marée basse 19h12 2.51m</t>
  </si>
  <si>
    <t>Marée basse 15h24 2.39m</t>
  </si>
  <si>
    <t>Marée haute 02h33 5.14m</t>
  </si>
  <si>
    <t>Marée basse 07h45 2.54m</t>
  </si>
  <si>
    <t>Marée basse 03h51 2.21m</t>
  </si>
  <si>
    <t>Marée haute 15h02 5.45m</t>
  </si>
  <si>
    <t>Marée basse 20h39 2.15m</t>
  </si>
  <si>
    <t>Marée basse 16h14 2.49m</t>
  </si>
  <si>
    <t>Marée haute 03h34 5.48m</t>
  </si>
  <si>
    <t>Marée basse 09h03 2.12m</t>
  </si>
  <si>
    <t>Marée basse 04h42 2.31m</t>
  </si>
  <si>
    <t>Marée haute 15h57 5.83m</t>
  </si>
  <si>
    <t>Marée basse 21h44 1.63m</t>
  </si>
  <si>
    <t>Marée basse 17h11 2.53m</t>
  </si>
  <si>
    <t>Marée haute 04h24 5.81m</t>
  </si>
  <si>
    <t>Marée basse 10h02 1.62m</t>
  </si>
  <si>
    <t>Marée basse 05h40 2.32m</t>
  </si>
  <si>
    <t>Marée haute 16h43 6.15m</t>
  </si>
  <si>
    <t>Marée basse 22h36 1.16m</t>
  </si>
  <si>
    <t>Marée basse 18h13 2.46m</t>
  </si>
  <si>
    <t>Marée haute 05h05 6.05m</t>
  </si>
  <si>
    <t>Marée basse 06h43 2.23m</t>
  </si>
  <si>
    <t>Marée basse 10h52 1.19m</t>
  </si>
  <si>
    <t>Marée haute 17h21 6.36m</t>
  </si>
  <si>
    <t>Marée basse 19h16 2.27m</t>
  </si>
  <si>
    <t>Marée basse 23h22 0.84m</t>
  </si>
  <si>
    <t>Marée haute 05h40 6.18m</t>
  </si>
  <si>
    <t>Marée basse 07h45 2.03m</t>
  </si>
  <si>
    <t>Marée basse 11h37 0.92m</t>
  </si>
  <si>
    <t>Marée haute 17h54 6.43m</t>
  </si>
  <si>
    <t>Marée basse 20h16 1.98m</t>
  </si>
  <si>
    <t>Marée basse 00h04 0.70m</t>
  </si>
  <si>
    <t>Marée haute 06h08 6.21m</t>
  </si>
  <si>
    <t>Marée basse 08h44 1.76m</t>
  </si>
  <si>
    <t>Marée basse 12h19 0.82m</t>
  </si>
  <si>
    <t>Marée haute 18h19 6.38m</t>
  </si>
  <si>
    <t>Marée basse 21h14 1.65m</t>
  </si>
  <si>
    <t>Marée basse 00h43 0.76m</t>
  </si>
  <si>
    <t>Marée haute 06h31 6.15m</t>
  </si>
  <si>
    <t>Marée basse 09h39 1.48m</t>
  </si>
  <si>
    <t>Marée basse 12h58 0.90m</t>
  </si>
  <si>
    <t>Marée haute 18h41 6.24m</t>
  </si>
  <si>
    <t>Marée basse 22h09 1.32m</t>
  </si>
  <si>
    <t>Marée basse 01h20 0.96m</t>
  </si>
  <si>
    <t>Marée haute 06h53 6.02m</t>
  </si>
  <si>
    <t>Marée basse 10h32 1.25m</t>
  </si>
  <si>
    <t>Marée basse 13h35 1.12m</t>
  </si>
  <si>
    <t>Marée haute 19h06 6.02m</t>
  </si>
  <si>
    <t>Marée basse 23h03 1.05m</t>
  </si>
  <si>
    <t>Marée basse 01h56 1.29m</t>
  </si>
  <si>
    <t>Marée haute 07h19 5.82m</t>
  </si>
  <si>
    <t>Marée basse 11h24 1.09m</t>
  </si>
  <si>
    <t>Marée basse 14h11 1.45m</t>
  </si>
  <si>
    <t>Marée haute 19h33 5.72m</t>
  </si>
  <si>
    <t>Marée basse 23h56 0.87m</t>
  </si>
  <si>
    <t>Marée basse 02h31 1.70m</t>
  </si>
  <si>
    <t>Marée haute 07h48 5.55m</t>
  </si>
  <si>
    <t>Marée basse 12h15 1.03m</t>
  </si>
  <si>
    <t>Marée basse 14h48 1.85m</t>
  </si>
  <si>
    <t>Marée haute 20h01 5.35m</t>
  </si>
  <si>
    <t>Marée basse 00h48 0.81m</t>
  </si>
  <si>
    <t>Marée basse 03h06 2.14m</t>
  </si>
  <si>
    <t>Marée haute 08h19 5.22m</t>
  </si>
  <si>
    <t>Marée basse 13h06 1.07m</t>
  </si>
  <si>
    <t>Marée basse 15h27 2.29m</t>
  </si>
  <si>
    <t>Marée haute 20h31 4.95m</t>
  </si>
  <si>
    <t>Marée basse 01h40 0.87m</t>
  </si>
  <si>
    <t>Marée basse 03h46 2.58m</t>
  </si>
  <si>
    <t>Marée haute 08h58 4.86m</t>
  </si>
  <si>
    <t>Marée basse 13h57 1.20m</t>
  </si>
  <si>
    <t>Marée basse 16h11 2.70m</t>
  </si>
  <si>
    <t>Marée haute 21h09 4.56m</t>
  </si>
  <si>
    <t>Marée basse 02h31 1.04m</t>
  </si>
  <si>
    <t>Marée basse 04h33 2.98m</t>
  </si>
  <si>
    <t>Marée haute 11h31 4.57m</t>
  </si>
  <si>
    <t>Marée basse 14h49 1.40m</t>
  </si>
  <si>
    <t>Marée basse 17h07 3.03m</t>
  </si>
  <si>
    <t>Marée haute 00h54 4.36m</t>
  </si>
  <si>
    <t>Marée basse 05h43 3.24m</t>
  </si>
  <si>
    <t>Marée basse 03h23 1.30m</t>
  </si>
  <si>
    <t>Marée haute 13h20 4.66m</t>
  </si>
  <si>
    <t>Marée basse 18h31 3.16m</t>
  </si>
  <si>
    <t>Marée basse 15h42 1.64m</t>
  </si>
  <si>
    <t>Marée haute 02h13 4.54m</t>
  </si>
  <si>
    <t>Marée basse 07h26 3.19m</t>
  </si>
  <si>
    <t>Marée basse 04h16 1.61m</t>
  </si>
  <si>
    <t>Marée haute 14h22 4.89m</t>
  </si>
  <si>
    <t>Marée basse 20h08 2.94m</t>
  </si>
  <si>
    <t>Marée basse 16h36 1.90m</t>
  </si>
  <si>
    <t>Marée haute 03h05 4.82m</t>
  </si>
  <si>
    <t>Marée basse 08h42 2.84m</t>
  </si>
  <si>
    <t>Marée basse 05h11 1.92m</t>
  </si>
  <si>
    <t>Marée haute 15h09 5.18m</t>
  </si>
  <si>
    <t>Marée basse 21h08 2.52m</t>
  </si>
  <si>
    <t>Marée basse 17h34 2.13m</t>
  </si>
  <si>
    <t>Marée haute 03h42 5.12m</t>
  </si>
  <si>
    <t>Marée basse 06h09 2.17m</t>
  </si>
  <si>
    <t>Marée basse 09h29 2.41m</t>
  </si>
  <si>
    <t>Marée haute 15h47 5.50m</t>
  </si>
  <si>
    <t>Marée basse 18h34 2.30m</t>
  </si>
  <si>
    <t>Marée basse 21h51 2.07m</t>
  </si>
  <si>
    <t>Marée haute 04h12 5.42m</t>
  </si>
  <si>
    <t>Marée basse 07h11 2.32m</t>
  </si>
  <si>
    <t>Marée basse 10h09 1.98m</t>
  </si>
  <si>
    <t>Marée haute 16h19 5.81m</t>
  </si>
  <si>
    <t>Marée basse 19h37 2.38m</t>
  </si>
  <si>
    <t>Marée basse 22h29 1.66m</t>
  </si>
  <si>
    <t>Marée haute 04h39 5.71m</t>
  </si>
  <si>
    <t>Marée basse 08h13 2.36m</t>
  </si>
  <si>
    <t>Marée basse 10h46 1.61m</t>
  </si>
  <si>
    <t>Marée haute 16h50 6.09m</t>
  </si>
  <si>
    <t>Marée basse 20h39 2.35m</t>
  </si>
  <si>
    <t>Marée basse 23h05 1.32m</t>
  </si>
  <si>
    <t>Marée haute 05h06 5.96m</t>
  </si>
  <si>
    <t>Marée basse 09h10 2.30m</t>
  </si>
  <si>
    <t>Marée basse 11h21 1.30m</t>
  </si>
  <si>
    <t>Marée haute 17h21 6.31m</t>
  </si>
  <si>
    <t>Marée basse 21h34 2.26m</t>
  </si>
  <si>
    <t>Marée basse 23h40 1.07m</t>
  </si>
  <si>
    <t>Marée haute 05h35 6.15m</t>
  </si>
  <si>
    <t>Marée basse 09h59 2.20m</t>
  </si>
  <si>
    <t>Marée basse 11h56 1.09m</t>
  </si>
  <si>
    <t>Marée haute 17h52 6.43m</t>
  </si>
  <si>
    <t>Marée basse 22h21 2.13m</t>
  </si>
  <si>
    <t>Marée basse 00h14 0.93m</t>
  </si>
  <si>
    <t>Marée haute 06h04 6.24m</t>
  </si>
  <si>
    <t>Marée basse 10h42 2.09m</t>
  </si>
  <si>
    <t>Marée basse 12h32 0.98m</t>
  </si>
  <si>
    <t>Marée haute 18h24 6.44m</t>
  </si>
  <si>
    <t>Marée basse 23h03 1.99m</t>
  </si>
  <si>
    <t>Marée basse 00h50 0.91m</t>
  </si>
  <si>
    <t>Marée haute 06h36 6.23m</t>
  </si>
  <si>
    <t>Marée basse 11h21 1.99m</t>
  </si>
  <si>
    <t>Marée basse 13h09 1.00m</t>
  </si>
  <si>
    <t>Marée haute 18h59 6.29m</t>
  </si>
  <si>
    <t>Marée basse 23h42 1.86m</t>
  </si>
  <si>
    <t>Marée basse 01h27 1.04m</t>
  </si>
  <si>
    <t>Marée haute 07h09 6.08m</t>
  </si>
  <si>
    <t>Marée basse 11h58 1.90m</t>
  </si>
  <si>
    <t>Marée basse 13h48 1.16m</t>
  </si>
  <si>
    <t>Marée haute 19h37 5.99m</t>
  </si>
  <si>
    <t>20260910</t>
  </si>
  <si>
    <t>Septembre_2026!BO77</t>
  </si>
  <si>
    <t>Relevés!N5+Septembre_2026!AJ5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</si>
</sst>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15.2</c:v>
                </c:pt>
                <c:pt idx="1">
                  <c:v>1.5</c:v>
                </c:pt>
                <c:pt idx="2">
                  <c:v>43.3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98</c:v>
                </c:pt>
                <c:pt idx="1">
                  <c:v>30</c:v>
                </c:pt>
                <c:pt idx="2">
                  <c:v>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8.6</c:v>
                </c:pt>
                <c:pt idx="1">
                  <c:v>5</c:v>
                </c:pt>
                <c:pt idx="2">
                  <c:v>146.4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-4.0999999999999996</c:v>
                </c:pt>
                <c:pt idx="413">
                  <c:v>-4</c:v>
                </c:pt>
                <c:pt idx="414">
                  <c:v>-4.0999999999999996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-4.1000000000000014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-4.1000000000000014</c:v>
                </c:pt>
                <c:pt idx="429">
                  <c:v>-4.1000000000000014</c:v>
                </c:pt>
                <c:pt idx="430">
                  <c:v>-4.1000000000000014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-4.1000000000000014</c:v>
                </c:pt>
                <c:pt idx="435">
                  <c:v>-4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-3.9000000000000004</c:v>
                </c:pt>
                <c:pt idx="452">
                  <c:v>-3.9000000000000004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-3.7000000000000011</c:v>
                </c:pt>
                <c:pt idx="460">
                  <c:v>-3.7000000000000011</c:v>
                </c:pt>
                <c:pt idx="461">
                  <c:v>-3.6000000000000014</c:v>
                </c:pt>
                <c:pt idx="462">
                  <c:v>-3.5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-3.5</c:v>
                </c:pt>
                <c:pt idx="467">
                  <c:v>-3.5</c:v>
                </c:pt>
                <c:pt idx="468">
                  <c:v>-3.5</c:v>
                </c:pt>
                <c:pt idx="469">
                  <c:v>-3.5</c:v>
                </c:pt>
                <c:pt idx="470">
                  <c:v>-3.5</c:v>
                </c:pt>
                <c:pt idx="471">
                  <c:v>-3.5</c:v>
                </c:pt>
                <c:pt idx="472">
                  <c:v>-3.5</c:v>
                </c:pt>
                <c:pt idx="473">
                  <c:v>-3.3999999999999986</c:v>
                </c:pt>
                <c:pt idx="474">
                  <c:v>-3.3999999999999986</c:v>
                </c:pt>
                <c:pt idx="475">
                  <c:v>-3.3999999999999986</c:v>
                </c:pt>
                <c:pt idx="476">
                  <c:v>-3.2999999999999989</c:v>
                </c:pt>
                <c:pt idx="477">
                  <c:v>-3.2999999999999989</c:v>
                </c:pt>
                <c:pt idx="478">
                  <c:v>-3.2999999999999989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-3.1999999999999993</c:v>
                </c:pt>
                <c:pt idx="482">
                  <c:v>-3.1999999999999993</c:v>
                </c:pt>
                <c:pt idx="483">
                  <c:v>-3.2000000000000011</c:v>
                </c:pt>
                <c:pt idx="484">
                  <c:v>-3.2000000000000011</c:v>
                </c:pt>
                <c:pt idx="485">
                  <c:v>-3.0999999999999996</c:v>
                </c:pt>
                <c:pt idx="486">
                  <c:v>-3</c:v>
                </c:pt>
                <c:pt idx="487">
                  <c:v>-3</c:v>
                </c:pt>
                <c:pt idx="488">
                  <c:v>-2.8999999999999986</c:v>
                </c:pt>
                <c:pt idx="489">
                  <c:v>-2.8999999999999986</c:v>
                </c:pt>
                <c:pt idx="490">
                  <c:v>-3</c:v>
                </c:pt>
                <c:pt idx="491">
                  <c:v>-2.7999999999999989</c:v>
                </c:pt>
                <c:pt idx="492">
                  <c:v>-2.8000000000000007</c:v>
                </c:pt>
                <c:pt idx="493">
                  <c:v>-2.7000000000000011</c:v>
                </c:pt>
                <c:pt idx="494">
                  <c:v>-2.6000000000000014</c:v>
                </c:pt>
                <c:pt idx="495">
                  <c:v>-2.3000000000000007</c:v>
                </c:pt>
                <c:pt idx="496">
                  <c:v>-2.1000000000000014</c:v>
                </c:pt>
                <c:pt idx="497">
                  <c:v>-1.8000000000000007</c:v>
                </c:pt>
                <c:pt idx="498">
                  <c:v>-1.5</c:v>
                </c:pt>
                <c:pt idx="499">
                  <c:v>-1.3000000000000007</c:v>
                </c:pt>
                <c:pt idx="500">
                  <c:v>-1.3000000000000007</c:v>
                </c:pt>
                <c:pt idx="501">
                  <c:v>-1</c:v>
                </c:pt>
                <c:pt idx="502">
                  <c:v>-0.70000000000000107</c:v>
                </c:pt>
                <c:pt idx="503">
                  <c:v>-0.5</c:v>
                </c:pt>
                <c:pt idx="504">
                  <c:v>-0.30000000000000071</c:v>
                </c:pt>
                <c:pt idx="505">
                  <c:v>-9.9999999999999645E-2</c:v>
                </c:pt>
                <c:pt idx="506">
                  <c:v>9.9999999999999645E-2</c:v>
                </c:pt>
                <c:pt idx="507">
                  <c:v>0.30000000000000071</c:v>
                </c:pt>
                <c:pt idx="508">
                  <c:v>0.69999999999999929</c:v>
                </c:pt>
                <c:pt idx="509">
                  <c:v>1</c:v>
                </c:pt>
                <c:pt idx="510">
                  <c:v>1.4000000000000004</c:v>
                </c:pt>
                <c:pt idx="511">
                  <c:v>1.7999999999999989</c:v>
                </c:pt>
                <c:pt idx="512">
                  <c:v>2.0000000000000018</c:v>
                </c:pt>
                <c:pt idx="513">
                  <c:v>2.0000000000000018</c:v>
                </c:pt>
                <c:pt idx="514">
                  <c:v>2.2999999999999989</c:v>
                </c:pt>
                <c:pt idx="515">
                  <c:v>2.2999999999999989</c:v>
                </c:pt>
                <c:pt idx="516">
                  <c:v>2.2000000000000011</c:v>
                </c:pt>
                <c:pt idx="517">
                  <c:v>2.2000000000000011</c:v>
                </c:pt>
                <c:pt idx="518">
                  <c:v>2.0999999999999996</c:v>
                </c:pt>
                <c:pt idx="519">
                  <c:v>2.0000000000000018</c:v>
                </c:pt>
                <c:pt idx="520">
                  <c:v>2.0000000000000018</c:v>
                </c:pt>
                <c:pt idx="521">
                  <c:v>2.0000000000000018</c:v>
                </c:pt>
                <c:pt idx="522">
                  <c:v>2</c:v>
                </c:pt>
                <c:pt idx="523">
                  <c:v>2.1999999999999993</c:v>
                </c:pt>
                <c:pt idx="524">
                  <c:v>2.5</c:v>
                </c:pt>
                <c:pt idx="525">
                  <c:v>2.8000000000000007</c:v>
                </c:pt>
                <c:pt idx="526">
                  <c:v>3.1999999999999993</c:v>
                </c:pt>
                <c:pt idx="527">
                  <c:v>3.6000000000000014</c:v>
                </c:pt>
                <c:pt idx="528">
                  <c:v>3.6999999999999993</c:v>
                </c:pt>
                <c:pt idx="529">
                  <c:v>3.8999999999999986</c:v>
                </c:pt>
                <c:pt idx="530">
                  <c:v>4</c:v>
                </c:pt>
                <c:pt idx="531">
                  <c:v>4</c:v>
                </c:pt>
                <c:pt idx="532">
                  <c:v>3.7999999999999989</c:v>
                </c:pt>
                <c:pt idx="533">
                  <c:v>3.7000000000000011</c:v>
                </c:pt>
                <c:pt idx="534">
                  <c:v>3.7000000000000011</c:v>
                </c:pt>
                <c:pt idx="535">
                  <c:v>3.3000000000000007</c:v>
                </c:pt>
                <c:pt idx="536">
                  <c:v>3.1000000000000014</c:v>
                </c:pt>
                <c:pt idx="537">
                  <c:v>2.8999999999999986</c:v>
                </c:pt>
                <c:pt idx="538">
                  <c:v>2.7999999999999989</c:v>
                </c:pt>
                <c:pt idx="539">
                  <c:v>2.4000000000000004</c:v>
                </c:pt>
                <c:pt idx="540">
                  <c:v>2.3000000000000007</c:v>
                </c:pt>
                <c:pt idx="541">
                  <c:v>1.9000000000000021</c:v>
                </c:pt>
                <c:pt idx="542">
                  <c:v>1.5999999999999979</c:v>
                </c:pt>
                <c:pt idx="543">
                  <c:v>1.5</c:v>
                </c:pt>
                <c:pt idx="544">
                  <c:v>1.3999999999999986</c:v>
                </c:pt>
                <c:pt idx="545">
                  <c:v>1.3000000000000007</c:v>
                </c:pt>
                <c:pt idx="546">
                  <c:v>1.0999999999999979</c:v>
                </c:pt>
                <c:pt idx="547">
                  <c:v>1.0999999999999979</c:v>
                </c:pt>
                <c:pt idx="548">
                  <c:v>1</c:v>
                </c:pt>
                <c:pt idx="549">
                  <c:v>0.89999999999999858</c:v>
                </c:pt>
                <c:pt idx="550">
                  <c:v>0.89999999999999858</c:v>
                </c:pt>
                <c:pt idx="551">
                  <c:v>0.79999999999999893</c:v>
                </c:pt>
                <c:pt idx="552">
                  <c:v>0.70000000000000107</c:v>
                </c:pt>
                <c:pt idx="553">
                  <c:v>0.70000000000000107</c:v>
                </c:pt>
                <c:pt idx="554">
                  <c:v>0.60000000000000142</c:v>
                </c:pt>
                <c:pt idx="555">
                  <c:v>0.5</c:v>
                </c:pt>
                <c:pt idx="556">
                  <c:v>0.5</c:v>
                </c:pt>
                <c:pt idx="557">
                  <c:v>0.50000000000000178</c:v>
                </c:pt>
                <c:pt idx="558">
                  <c:v>0.50000000000000178</c:v>
                </c:pt>
                <c:pt idx="559">
                  <c:v>0.50000000000000178</c:v>
                </c:pt>
                <c:pt idx="560">
                  <c:v>0.40000000000000213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0.59999999999999787</c:v>
                </c:pt>
                <c:pt idx="565">
                  <c:v>0.69999999999999929</c:v>
                </c:pt>
                <c:pt idx="566">
                  <c:v>0.70000000000000107</c:v>
                </c:pt>
                <c:pt idx="567">
                  <c:v>0.60000000000000142</c:v>
                </c:pt>
                <c:pt idx="568">
                  <c:v>0.69999999999999929</c:v>
                </c:pt>
                <c:pt idx="569">
                  <c:v>0.80000000000000071</c:v>
                </c:pt>
                <c:pt idx="570">
                  <c:v>0.90000000000000036</c:v>
                </c:pt>
                <c:pt idx="571">
                  <c:v>0.90000000000000213</c:v>
                </c:pt>
                <c:pt idx="572">
                  <c:v>1</c:v>
                </c:pt>
                <c:pt idx="573">
                  <c:v>1.1000000000000014</c:v>
                </c:pt>
                <c:pt idx="574">
                  <c:v>1.1999999999999993</c:v>
                </c:pt>
                <c:pt idx="575">
                  <c:v>1.3000000000000007</c:v>
                </c:pt>
                <c:pt idx="576">
                  <c:v>1.2999999999999989</c:v>
                </c:pt>
                <c:pt idx="577">
                  <c:v>1.4000000000000004</c:v>
                </c:pt>
                <c:pt idx="578">
                  <c:v>1.3999999999999986</c:v>
                </c:pt>
                <c:pt idx="579">
                  <c:v>1.2999999999999989</c:v>
                </c:pt>
                <c:pt idx="580">
                  <c:v>1.4000000000000004</c:v>
                </c:pt>
                <c:pt idx="581">
                  <c:v>1.4000000000000021</c:v>
                </c:pt>
                <c:pt idx="582">
                  <c:v>1.4000000000000021</c:v>
                </c:pt>
                <c:pt idx="583">
                  <c:v>1.3999999999999986</c:v>
                </c:pt>
                <c:pt idx="584">
                  <c:v>1.3999999999999986</c:v>
                </c:pt>
                <c:pt idx="585">
                  <c:v>1.3999999999999986</c:v>
                </c:pt>
                <c:pt idx="586">
                  <c:v>1.3999999999999986</c:v>
                </c:pt>
                <c:pt idx="587">
                  <c:v>1.3999999999999986</c:v>
                </c:pt>
                <c:pt idx="588">
                  <c:v>1.4000000000000004</c:v>
                </c:pt>
                <c:pt idx="589">
                  <c:v>1.4000000000000004</c:v>
                </c:pt>
                <c:pt idx="590">
                  <c:v>1.3000000000000007</c:v>
                </c:pt>
                <c:pt idx="591">
                  <c:v>1.3999999999999986</c:v>
                </c:pt>
                <c:pt idx="592">
                  <c:v>1.3999999999999986</c:v>
                </c:pt>
                <c:pt idx="593">
                  <c:v>1.4999999999999982</c:v>
                </c:pt>
                <c:pt idx="594">
                  <c:v>1.4999999999999982</c:v>
                </c:pt>
                <c:pt idx="595">
                  <c:v>1.3999999999999986</c:v>
                </c:pt>
                <c:pt idx="596">
                  <c:v>1.5</c:v>
                </c:pt>
                <c:pt idx="597">
                  <c:v>1.4000000000000004</c:v>
                </c:pt>
                <c:pt idx="598">
                  <c:v>1.3000000000000007</c:v>
                </c:pt>
                <c:pt idx="599">
                  <c:v>1.3000000000000007</c:v>
                </c:pt>
                <c:pt idx="600">
                  <c:v>1.2999999999999989</c:v>
                </c:pt>
                <c:pt idx="601">
                  <c:v>1.4000000000000004</c:v>
                </c:pt>
                <c:pt idx="602">
                  <c:v>1.3999999999999986</c:v>
                </c:pt>
                <c:pt idx="603">
                  <c:v>1.4000000000000004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15.2</c:v>
                </c:pt>
                <c:pt idx="1">
                  <c:v>15.2</c:v>
                </c:pt>
                <c:pt idx="2">
                  <c:v>15.2</c:v>
                </c:pt>
                <c:pt idx="3">
                  <c:v>15.1</c:v>
                </c:pt>
                <c:pt idx="4">
                  <c:v>15.1</c:v>
                </c:pt>
                <c:pt idx="5">
                  <c:v>15.2</c:v>
                </c:pt>
                <c:pt idx="6">
                  <c:v>15.1</c:v>
                </c:pt>
                <c:pt idx="7">
                  <c:v>15.1</c:v>
                </c:pt>
                <c:pt idx="8">
                  <c:v>15.2</c:v>
                </c:pt>
                <c:pt idx="9">
                  <c:v>15.2</c:v>
                </c:pt>
                <c:pt idx="10">
                  <c:v>15.1</c:v>
                </c:pt>
                <c:pt idx="11">
                  <c:v>15.1</c:v>
                </c:pt>
                <c:pt idx="12">
                  <c:v>15.2</c:v>
                </c:pt>
                <c:pt idx="13">
                  <c:v>15.2</c:v>
                </c:pt>
                <c:pt idx="14">
                  <c:v>15.2</c:v>
                </c:pt>
                <c:pt idx="15">
                  <c:v>15.2</c:v>
                </c:pt>
                <c:pt idx="16">
                  <c:v>15.2</c:v>
                </c:pt>
                <c:pt idx="17">
                  <c:v>15.2</c:v>
                </c:pt>
                <c:pt idx="18">
                  <c:v>15.2</c:v>
                </c:pt>
                <c:pt idx="19">
                  <c:v>15.2</c:v>
                </c:pt>
                <c:pt idx="20">
                  <c:v>15.1</c:v>
                </c:pt>
                <c:pt idx="21">
                  <c:v>15.1</c:v>
                </c:pt>
                <c:pt idx="22">
                  <c:v>15.1</c:v>
                </c:pt>
                <c:pt idx="23">
                  <c:v>15.1</c:v>
                </c:pt>
                <c:pt idx="24">
                  <c:v>15.1</c:v>
                </c:pt>
                <c:pt idx="25">
                  <c:v>15.1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14.9</c:v>
                </c:pt>
                <c:pt idx="40">
                  <c:v>14.9</c:v>
                </c:pt>
                <c:pt idx="41">
                  <c:v>14.9</c:v>
                </c:pt>
                <c:pt idx="42">
                  <c:v>14.9</c:v>
                </c:pt>
                <c:pt idx="43">
                  <c:v>14.8</c:v>
                </c:pt>
                <c:pt idx="44">
                  <c:v>14.9</c:v>
                </c:pt>
                <c:pt idx="45">
                  <c:v>14.9</c:v>
                </c:pt>
                <c:pt idx="46">
                  <c:v>14.8</c:v>
                </c:pt>
                <c:pt idx="47">
                  <c:v>14.8</c:v>
                </c:pt>
                <c:pt idx="48">
                  <c:v>14.8</c:v>
                </c:pt>
                <c:pt idx="49">
                  <c:v>14.8</c:v>
                </c:pt>
                <c:pt idx="50">
                  <c:v>14.8</c:v>
                </c:pt>
                <c:pt idx="51">
                  <c:v>14.8</c:v>
                </c:pt>
                <c:pt idx="52">
                  <c:v>14.8</c:v>
                </c:pt>
                <c:pt idx="53">
                  <c:v>14.8</c:v>
                </c:pt>
                <c:pt idx="54">
                  <c:v>14.8</c:v>
                </c:pt>
                <c:pt idx="55">
                  <c:v>14.8</c:v>
                </c:pt>
                <c:pt idx="56">
                  <c:v>14.8</c:v>
                </c:pt>
                <c:pt idx="57">
                  <c:v>14.8</c:v>
                </c:pt>
                <c:pt idx="58">
                  <c:v>14.7</c:v>
                </c:pt>
                <c:pt idx="59">
                  <c:v>14.7</c:v>
                </c:pt>
                <c:pt idx="60">
                  <c:v>14.7</c:v>
                </c:pt>
                <c:pt idx="61">
                  <c:v>14.7</c:v>
                </c:pt>
                <c:pt idx="62">
                  <c:v>14.7</c:v>
                </c:pt>
                <c:pt idx="63">
                  <c:v>14.7</c:v>
                </c:pt>
                <c:pt idx="64">
                  <c:v>14.7</c:v>
                </c:pt>
                <c:pt idx="65">
                  <c:v>14.7</c:v>
                </c:pt>
                <c:pt idx="66">
                  <c:v>14.7</c:v>
                </c:pt>
                <c:pt idx="67">
                  <c:v>14.6</c:v>
                </c:pt>
                <c:pt idx="68">
                  <c:v>14.6</c:v>
                </c:pt>
                <c:pt idx="69">
                  <c:v>14.6</c:v>
                </c:pt>
                <c:pt idx="70">
                  <c:v>14.6</c:v>
                </c:pt>
                <c:pt idx="71">
                  <c:v>14.6</c:v>
                </c:pt>
                <c:pt idx="72">
                  <c:v>14.6</c:v>
                </c:pt>
                <c:pt idx="73">
                  <c:v>14.6</c:v>
                </c:pt>
                <c:pt idx="74">
                  <c:v>14.6</c:v>
                </c:pt>
                <c:pt idx="75">
                  <c:v>14.6</c:v>
                </c:pt>
                <c:pt idx="76">
                  <c:v>14.6</c:v>
                </c:pt>
                <c:pt idx="77">
                  <c:v>14.6</c:v>
                </c:pt>
                <c:pt idx="78">
                  <c:v>14.6</c:v>
                </c:pt>
                <c:pt idx="79">
                  <c:v>14.5</c:v>
                </c:pt>
                <c:pt idx="80">
                  <c:v>14.6</c:v>
                </c:pt>
                <c:pt idx="81">
                  <c:v>14.5</c:v>
                </c:pt>
                <c:pt idx="82">
                  <c:v>14.5</c:v>
                </c:pt>
                <c:pt idx="83">
                  <c:v>14.5</c:v>
                </c:pt>
                <c:pt idx="84">
                  <c:v>14.5</c:v>
                </c:pt>
                <c:pt idx="85">
                  <c:v>14.5</c:v>
                </c:pt>
                <c:pt idx="86">
                  <c:v>14.5</c:v>
                </c:pt>
                <c:pt idx="87">
                  <c:v>14.5</c:v>
                </c:pt>
                <c:pt idx="88">
                  <c:v>14.5</c:v>
                </c:pt>
                <c:pt idx="89">
                  <c:v>14.5</c:v>
                </c:pt>
                <c:pt idx="90">
                  <c:v>14.5</c:v>
                </c:pt>
                <c:pt idx="91">
                  <c:v>14.5</c:v>
                </c:pt>
                <c:pt idx="92">
                  <c:v>14.5</c:v>
                </c:pt>
                <c:pt idx="93">
                  <c:v>14.4</c:v>
                </c:pt>
                <c:pt idx="94">
                  <c:v>14.4</c:v>
                </c:pt>
                <c:pt idx="95">
                  <c:v>14.4</c:v>
                </c:pt>
                <c:pt idx="96">
                  <c:v>14.3</c:v>
                </c:pt>
                <c:pt idx="97">
                  <c:v>14.3</c:v>
                </c:pt>
                <c:pt idx="98">
                  <c:v>14.3</c:v>
                </c:pt>
                <c:pt idx="99">
                  <c:v>14.3</c:v>
                </c:pt>
                <c:pt idx="100">
                  <c:v>14.2</c:v>
                </c:pt>
                <c:pt idx="101">
                  <c:v>14.2</c:v>
                </c:pt>
                <c:pt idx="102">
                  <c:v>14.2</c:v>
                </c:pt>
                <c:pt idx="103">
                  <c:v>14.2</c:v>
                </c:pt>
                <c:pt idx="104">
                  <c:v>14.2</c:v>
                </c:pt>
                <c:pt idx="105">
                  <c:v>14.2</c:v>
                </c:pt>
                <c:pt idx="106">
                  <c:v>14.2</c:v>
                </c:pt>
                <c:pt idx="107">
                  <c:v>14.2</c:v>
                </c:pt>
                <c:pt idx="108">
                  <c:v>14.2</c:v>
                </c:pt>
                <c:pt idx="109">
                  <c:v>14.1</c:v>
                </c:pt>
                <c:pt idx="110">
                  <c:v>14.1</c:v>
                </c:pt>
                <c:pt idx="111">
                  <c:v>14.1</c:v>
                </c:pt>
                <c:pt idx="112">
                  <c:v>14.1</c:v>
                </c:pt>
                <c:pt idx="113">
                  <c:v>14.1</c:v>
                </c:pt>
                <c:pt idx="114">
                  <c:v>14</c:v>
                </c:pt>
                <c:pt idx="115">
                  <c:v>14.1</c:v>
                </c:pt>
                <c:pt idx="116">
                  <c:v>14.1</c:v>
                </c:pt>
                <c:pt idx="117">
                  <c:v>14.1</c:v>
                </c:pt>
                <c:pt idx="118">
                  <c:v>14.1</c:v>
                </c:pt>
                <c:pt idx="119">
                  <c:v>14.1</c:v>
                </c:pt>
                <c:pt idx="120">
                  <c:v>14.1</c:v>
                </c:pt>
                <c:pt idx="121">
                  <c:v>14.1</c:v>
                </c:pt>
                <c:pt idx="122">
                  <c:v>14.1</c:v>
                </c:pt>
                <c:pt idx="123">
                  <c:v>14.1</c:v>
                </c:pt>
                <c:pt idx="124">
                  <c:v>14.1</c:v>
                </c:pt>
                <c:pt idx="125">
                  <c:v>14.1</c:v>
                </c:pt>
                <c:pt idx="126">
                  <c:v>14.1</c:v>
                </c:pt>
                <c:pt idx="127">
                  <c:v>14.1</c:v>
                </c:pt>
                <c:pt idx="128">
                  <c:v>14.1</c:v>
                </c:pt>
                <c:pt idx="129">
                  <c:v>14.1</c:v>
                </c:pt>
                <c:pt idx="130">
                  <c:v>14.1</c:v>
                </c:pt>
                <c:pt idx="131">
                  <c:v>14.1</c:v>
                </c:pt>
                <c:pt idx="132">
                  <c:v>14.1</c:v>
                </c:pt>
                <c:pt idx="133">
                  <c:v>14.1</c:v>
                </c:pt>
                <c:pt idx="134">
                  <c:v>14.1</c:v>
                </c:pt>
                <c:pt idx="135">
                  <c:v>14.1</c:v>
                </c:pt>
                <c:pt idx="136">
                  <c:v>14.1</c:v>
                </c:pt>
                <c:pt idx="137">
                  <c:v>14.1</c:v>
                </c:pt>
                <c:pt idx="138">
                  <c:v>14.1</c:v>
                </c:pt>
                <c:pt idx="139">
                  <c:v>14</c:v>
                </c:pt>
                <c:pt idx="140">
                  <c:v>14</c:v>
                </c:pt>
                <c:pt idx="141">
                  <c:v>14</c:v>
                </c:pt>
                <c:pt idx="142">
                  <c:v>14</c:v>
                </c:pt>
                <c:pt idx="143">
                  <c:v>14</c:v>
                </c:pt>
                <c:pt idx="144">
                  <c:v>13.9</c:v>
                </c:pt>
                <c:pt idx="145">
                  <c:v>13.9</c:v>
                </c:pt>
                <c:pt idx="146">
                  <c:v>13.9</c:v>
                </c:pt>
                <c:pt idx="147">
                  <c:v>13.9</c:v>
                </c:pt>
                <c:pt idx="148">
                  <c:v>13.8</c:v>
                </c:pt>
                <c:pt idx="149">
                  <c:v>13.8</c:v>
                </c:pt>
                <c:pt idx="150">
                  <c:v>13.8</c:v>
                </c:pt>
                <c:pt idx="151">
                  <c:v>13.8</c:v>
                </c:pt>
                <c:pt idx="152">
                  <c:v>13.7</c:v>
                </c:pt>
                <c:pt idx="153">
                  <c:v>13.7</c:v>
                </c:pt>
                <c:pt idx="154">
                  <c:v>13.7</c:v>
                </c:pt>
                <c:pt idx="155">
                  <c:v>13.7</c:v>
                </c:pt>
                <c:pt idx="156">
                  <c:v>13.6</c:v>
                </c:pt>
                <c:pt idx="157">
                  <c:v>13.6</c:v>
                </c:pt>
                <c:pt idx="158">
                  <c:v>13.6</c:v>
                </c:pt>
                <c:pt idx="159">
                  <c:v>13.5</c:v>
                </c:pt>
                <c:pt idx="160">
                  <c:v>13.5</c:v>
                </c:pt>
                <c:pt idx="161">
                  <c:v>13.5</c:v>
                </c:pt>
                <c:pt idx="162">
                  <c:v>13.5</c:v>
                </c:pt>
                <c:pt idx="163">
                  <c:v>13.5</c:v>
                </c:pt>
                <c:pt idx="164">
                  <c:v>13.5</c:v>
                </c:pt>
                <c:pt idx="165">
                  <c:v>13.4</c:v>
                </c:pt>
                <c:pt idx="166">
                  <c:v>13.4</c:v>
                </c:pt>
                <c:pt idx="167">
                  <c:v>13.4</c:v>
                </c:pt>
                <c:pt idx="168">
                  <c:v>13.4</c:v>
                </c:pt>
                <c:pt idx="169">
                  <c:v>13.4</c:v>
                </c:pt>
                <c:pt idx="170">
                  <c:v>13.3</c:v>
                </c:pt>
                <c:pt idx="171">
                  <c:v>13.3</c:v>
                </c:pt>
                <c:pt idx="172">
                  <c:v>13.3</c:v>
                </c:pt>
                <c:pt idx="173">
                  <c:v>13.3</c:v>
                </c:pt>
                <c:pt idx="174">
                  <c:v>13.3</c:v>
                </c:pt>
                <c:pt idx="175">
                  <c:v>13.2</c:v>
                </c:pt>
                <c:pt idx="176">
                  <c:v>13.2</c:v>
                </c:pt>
                <c:pt idx="177">
                  <c:v>13.2</c:v>
                </c:pt>
                <c:pt idx="178">
                  <c:v>13.2</c:v>
                </c:pt>
                <c:pt idx="179">
                  <c:v>13.2</c:v>
                </c:pt>
                <c:pt idx="180">
                  <c:v>13.2</c:v>
                </c:pt>
                <c:pt idx="181">
                  <c:v>13.2</c:v>
                </c:pt>
                <c:pt idx="182">
                  <c:v>13.1</c:v>
                </c:pt>
                <c:pt idx="183">
                  <c:v>13.1</c:v>
                </c:pt>
                <c:pt idx="184">
                  <c:v>13.1</c:v>
                </c:pt>
                <c:pt idx="185">
                  <c:v>13.1</c:v>
                </c:pt>
                <c:pt idx="186">
                  <c:v>13.1</c:v>
                </c:pt>
                <c:pt idx="187">
                  <c:v>13.1</c:v>
                </c:pt>
                <c:pt idx="188">
                  <c:v>13.1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12.9</c:v>
                </c:pt>
                <c:pt idx="193">
                  <c:v>12.9</c:v>
                </c:pt>
                <c:pt idx="194">
                  <c:v>12.9</c:v>
                </c:pt>
                <c:pt idx="195">
                  <c:v>12.9</c:v>
                </c:pt>
                <c:pt idx="196">
                  <c:v>12.9</c:v>
                </c:pt>
                <c:pt idx="197">
                  <c:v>12.9</c:v>
                </c:pt>
                <c:pt idx="198">
                  <c:v>12.9</c:v>
                </c:pt>
                <c:pt idx="199">
                  <c:v>12.9</c:v>
                </c:pt>
                <c:pt idx="200">
                  <c:v>12.9</c:v>
                </c:pt>
                <c:pt idx="201">
                  <c:v>12.9</c:v>
                </c:pt>
                <c:pt idx="202">
                  <c:v>12.9</c:v>
                </c:pt>
                <c:pt idx="203">
                  <c:v>12.9</c:v>
                </c:pt>
                <c:pt idx="204">
                  <c:v>12.9</c:v>
                </c:pt>
                <c:pt idx="205">
                  <c:v>12.9</c:v>
                </c:pt>
                <c:pt idx="206">
                  <c:v>12.9</c:v>
                </c:pt>
                <c:pt idx="207">
                  <c:v>12.9</c:v>
                </c:pt>
                <c:pt idx="208">
                  <c:v>12.9</c:v>
                </c:pt>
                <c:pt idx="209">
                  <c:v>12.9</c:v>
                </c:pt>
                <c:pt idx="210">
                  <c:v>12.9</c:v>
                </c:pt>
                <c:pt idx="211">
                  <c:v>12.8</c:v>
                </c:pt>
                <c:pt idx="212">
                  <c:v>12.8</c:v>
                </c:pt>
                <c:pt idx="213">
                  <c:v>12.8</c:v>
                </c:pt>
                <c:pt idx="214">
                  <c:v>12.8</c:v>
                </c:pt>
                <c:pt idx="215">
                  <c:v>12.8</c:v>
                </c:pt>
                <c:pt idx="216">
                  <c:v>12.8</c:v>
                </c:pt>
                <c:pt idx="217">
                  <c:v>12.9</c:v>
                </c:pt>
                <c:pt idx="218">
                  <c:v>12.9</c:v>
                </c:pt>
                <c:pt idx="219">
                  <c:v>12.8</c:v>
                </c:pt>
                <c:pt idx="220">
                  <c:v>12.8</c:v>
                </c:pt>
                <c:pt idx="221">
                  <c:v>12.9</c:v>
                </c:pt>
                <c:pt idx="222">
                  <c:v>12.9</c:v>
                </c:pt>
                <c:pt idx="223">
                  <c:v>12.9</c:v>
                </c:pt>
                <c:pt idx="224">
                  <c:v>12.9</c:v>
                </c:pt>
                <c:pt idx="225">
                  <c:v>12.9</c:v>
                </c:pt>
                <c:pt idx="226">
                  <c:v>12.9</c:v>
                </c:pt>
                <c:pt idx="227">
                  <c:v>12.9</c:v>
                </c:pt>
                <c:pt idx="228">
                  <c:v>12.9</c:v>
                </c:pt>
                <c:pt idx="229">
                  <c:v>12.9</c:v>
                </c:pt>
                <c:pt idx="230">
                  <c:v>13</c:v>
                </c:pt>
                <c:pt idx="231">
                  <c:v>12.9</c:v>
                </c:pt>
                <c:pt idx="232">
                  <c:v>12.9</c:v>
                </c:pt>
                <c:pt idx="233">
                  <c:v>12.9</c:v>
                </c:pt>
                <c:pt idx="234">
                  <c:v>12.9</c:v>
                </c:pt>
                <c:pt idx="235">
                  <c:v>12.9</c:v>
                </c:pt>
                <c:pt idx="236">
                  <c:v>12.9</c:v>
                </c:pt>
                <c:pt idx="237">
                  <c:v>12.9</c:v>
                </c:pt>
                <c:pt idx="238">
                  <c:v>13</c:v>
                </c:pt>
                <c:pt idx="239">
                  <c:v>13</c:v>
                </c:pt>
                <c:pt idx="240">
                  <c:v>13</c:v>
                </c:pt>
                <c:pt idx="241">
                  <c:v>13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12.9</c:v>
                </c:pt>
                <c:pt idx="247">
                  <c:v>12.9</c:v>
                </c:pt>
                <c:pt idx="248">
                  <c:v>12.9</c:v>
                </c:pt>
                <c:pt idx="249">
                  <c:v>12.9</c:v>
                </c:pt>
                <c:pt idx="250">
                  <c:v>12.9</c:v>
                </c:pt>
                <c:pt idx="251">
                  <c:v>12.9</c:v>
                </c:pt>
                <c:pt idx="252">
                  <c:v>12.9</c:v>
                </c:pt>
                <c:pt idx="253">
                  <c:v>12.9</c:v>
                </c:pt>
                <c:pt idx="254">
                  <c:v>12.9</c:v>
                </c:pt>
                <c:pt idx="255">
                  <c:v>12.9</c:v>
                </c:pt>
                <c:pt idx="256">
                  <c:v>12.9</c:v>
                </c:pt>
                <c:pt idx="257">
                  <c:v>12.8</c:v>
                </c:pt>
                <c:pt idx="258">
                  <c:v>12.8</c:v>
                </c:pt>
                <c:pt idx="259">
                  <c:v>12.8</c:v>
                </c:pt>
                <c:pt idx="260">
                  <c:v>12.8</c:v>
                </c:pt>
                <c:pt idx="261">
                  <c:v>12.7</c:v>
                </c:pt>
                <c:pt idx="262">
                  <c:v>12.7</c:v>
                </c:pt>
                <c:pt idx="263">
                  <c:v>12.8</c:v>
                </c:pt>
                <c:pt idx="264">
                  <c:v>12.8</c:v>
                </c:pt>
                <c:pt idx="265">
                  <c:v>12.8</c:v>
                </c:pt>
                <c:pt idx="266">
                  <c:v>12.8</c:v>
                </c:pt>
                <c:pt idx="267">
                  <c:v>12.8</c:v>
                </c:pt>
                <c:pt idx="268">
                  <c:v>12.7</c:v>
                </c:pt>
                <c:pt idx="269">
                  <c:v>12.7</c:v>
                </c:pt>
                <c:pt idx="270">
                  <c:v>12.7</c:v>
                </c:pt>
                <c:pt idx="271">
                  <c:v>12.6</c:v>
                </c:pt>
                <c:pt idx="272">
                  <c:v>12.6</c:v>
                </c:pt>
                <c:pt idx="273">
                  <c:v>12.6</c:v>
                </c:pt>
                <c:pt idx="274">
                  <c:v>12.6</c:v>
                </c:pt>
                <c:pt idx="275">
                  <c:v>12.6</c:v>
                </c:pt>
                <c:pt idx="276">
                  <c:v>12.6</c:v>
                </c:pt>
                <c:pt idx="277">
                  <c:v>12.6</c:v>
                </c:pt>
                <c:pt idx="278">
                  <c:v>12.5</c:v>
                </c:pt>
                <c:pt idx="279">
                  <c:v>12.5</c:v>
                </c:pt>
                <c:pt idx="280">
                  <c:v>12.5</c:v>
                </c:pt>
                <c:pt idx="281">
                  <c:v>12.5</c:v>
                </c:pt>
                <c:pt idx="282">
                  <c:v>12.5</c:v>
                </c:pt>
                <c:pt idx="283">
                  <c:v>12.5</c:v>
                </c:pt>
                <c:pt idx="284">
                  <c:v>12.5</c:v>
                </c:pt>
                <c:pt idx="285">
                  <c:v>12.4</c:v>
                </c:pt>
                <c:pt idx="286">
                  <c:v>12.4</c:v>
                </c:pt>
                <c:pt idx="287">
                  <c:v>12.4</c:v>
                </c:pt>
                <c:pt idx="288">
                  <c:v>12.4</c:v>
                </c:pt>
                <c:pt idx="289">
                  <c:v>12.4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12.2</c:v>
                </c:pt>
                <c:pt idx="294">
                  <c:v>12.2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11.9</c:v>
                </c:pt>
                <c:pt idx="304">
                  <c:v>11.9</c:v>
                </c:pt>
                <c:pt idx="305">
                  <c:v>11.9</c:v>
                </c:pt>
                <c:pt idx="306">
                  <c:v>11.9</c:v>
                </c:pt>
                <c:pt idx="307">
                  <c:v>11.8</c:v>
                </c:pt>
                <c:pt idx="308">
                  <c:v>11.8</c:v>
                </c:pt>
                <c:pt idx="309">
                  <c:v>11.8</c:v>
                </c:pt>
                <c:pt idx="310">
                  <c:v>11.8</c:v>
                </c:pt>
                <c:pt idx="311">
                  <c:v>11.7</c:v>
                </c:pt>
                <c:pt idx="312">
                  <c:v>11.7</c:v>
                </c:pt>
                <c:pt idx="313">
                  <c:v>11.7</c:v>
                </c:pt>
                <c:pt idx="314">
                  <c:v>11.7</c:v>
                </c:pt>
                <c:pt idx="315">
                  <c:v>11.6</c:v>
                </c:pt>
                <c:pt idx="316">
                  <c:v>11.6</c:v>
                </c:pt>
                <c:pt idx="317">
                  <c:v>11.6</c:v>
                </c:pt>
                <c:pt idx="318">
                  <c:v>11.6</c:v>
                </c:pt>
                <c:pt idx="319">
                  <c:v>11.6</c:v>
                </c:pt>
                <c:pt idx="320">
                  <c:v>11.6</c:v>
                </c:pt>
                <c:pt idx="321">
                  <c:v>11.6</c:v>
                </c:pt>
                <c:pt idx="322">
                  <c:v>11.6</c:v>
                </c:pt>
                <c:pt idx="323">
                  <c:v>11.6</c:v>
                </c:pt>
                <c:pt idx="324">
                  <c:v>11.6</c:v>
                </c:pt>
                <c:pt idx="325">
                  <c:v>11.6</c:v>
                </c:pt>
                <c:pt idx="326">
                  <c:v>11.6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11.5</c:v>
                </c:pt>
                <c:pt idx="331">
                  <c:v>11.5</c:v>
                </c:pt>
                <c:pt idx="332">
                  <c:v>11.5</c:v>
                </c:pt>
                <c:pt idx="333">
                  <c:v>11.5</c:v>
                </c:pt>
                <c:pt idx="334">
                  <c:v>11.5</c:v>
                </c:pt>
                <c:pt idx="335">
                  <c:v>11.5</c:v>
                </c:pt>
                <c:pt idx="336">
                  <c:v>11.5</c:v>
                </c:pt>
                <c:pt idx="337">
                  <c:v>11.5</c:v>
                </c:pt>
                <c:pt idx="338">
                  <c:v>11.5</c:v>
                </c:pt>
                <c:pt idx="339">
                  <c:v>11.5</c:v>
                </c:pt>
                <c:pt idx="340">
                  <c:v>11.5</c:v>
                </c:pt>
                <c:pt idx="341">
                  <c:v>11.5</c:v>
                </c:pt>
                <c:pt idx="342">
                  <c:v>11.5</c:v>
                </c:pt>
                <c:pt idx="343">
                  <c:v>11.5</c:v>
                </c:pt>
                <c:pt idx="344">
                  <c:v>11.4</c:v>
                </c:pt>
                <c:pt idx="345">
                  <c:v>11.4</c:v>
                </c:pt>
                <c:pt idx="346">
                  <c:v>11.4</c:v>
                </c:pt>
                <c:pt idx="347">
                  <c:v>11.3</c:v>
                </c:pt>
                <c:pt idx="348">
                  <c:v>11.3</c:v>
                </c:pt>
                <c:pt idx="349">
                  <c:v>11.3</c:v>
                </c:pt>
                <c:pt idx="350">
                  <c:v>11.2</c:v>
                </c:pt>
                <c:pt idx="351">
                  <c:v>11.2</c:v>
                </c:pt>
                <c:pt idx="352">
                  <c:v>11.2</c:v>
                </c:pt>
                <c:pt idx="353">
                  <c:v>11.3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11.1</c:v>
                </c:pt>
                <c:pt idx="358">
                  <c:v>11.1</c:v>
                </c:pt>
                <c:pt idx="359">
                  <c:v>11.1</c:v>
                </c:pt>
                <c:pt idx="360">
                  <c:v>11.1</c:v>
                </c:pt>
                <c:pt idx="361">
                  <c:v>11.1</c:v>
                </c:pt>
                <c:pt idx="362">
                  <c:v>11.2</c:v>
                </c:pt>
                <c:pt idx="363">
                  <c:v>11.2</c:v>
                </c:pt>
                <c:pt idx="364">
                  <c:v>11.3</c:v>
                </c:pt>
                <c:pt idx="365">
                  <c:v>11.3</c:v>
                </c:pt>
                <c:pt idx="366">
                  <c:v>11.3</c:v>
                </c:pt>
                <c:pt idx="367">
                  <c:v>11.2</c:v>
                </c:pt>
                <c:pt idx="368">
                  <c:v>11.2</c:v>
                </c:pt>
                <c:pt idx="369">
                  <c:v>11.2</c:v>
                </c:pt>
                <c:pt idx="370">
                  <c:v>11.2</c:v>
                </c:pt>
                <c:pt idx="371">
                  <c:v>11.3</c:v>
                </c:pt>
                <c:pt idx="372">
                  <c:v>11.4</c:v>
                </c:pt>
                <c:pt idx="373">
                  <c:v>11.4</c:v>
                </c:pt>
                <c:pt idx="374">
                  <c:v>11.4</c:v>
                </c:pt>
                <c:pt idx="375">
                  <c:v>11.4</c:v>
                </c:pt>
                <c:pt idx="376">
                  <c:v>11.4</c:v>
                </c:pt>
                <c:pt idx="377">
                  <c:v>11.4</c:v>
                </c:pt>
                <c:pt idx="378">
                  <c:v>11.3</c:v>
                </c:pt>
                <c:pt idx="379">
                  <c:v>11.3</c:v>
                </c:pt>
                <c:pt idx="380">
                  <c:v>11.2</c:v>
                </c:pt>
                <c:pt idx="381">
                  <c:v>11.2</c:v>
                </c:pt>
                <c:pt idx="382">
                  <c:v>11.2</c:v>
                </c:pt>
                <c:pt idx="383">
                  <c:v>11.2</c:v>
                </c:pt>
                <c:pt idx="384">
                  <c:v>11.2</c:v>
                </c:pt>
                <c:pt idx="385">
                  <c:v>11.2</c:v>
                </c:pt>
                <c:pt idx="386">
                  <c:v>11.2</c:v>
                </c:pt>
                <c:pt idx="387">
                  <c:v>11.2</c:v>
                </c:pt>
                <c:pt idx="388">
                  <c:v>11.2</c:v>
                </c:pt>
                <c:pt idx="389">
                  <c:v>11.2</c:v>
                </c:pt>
                <c:pt idx="390">
                  <c:v>11.1</c:v>
                </c:pt>
                <c:pt idx="391">
                  <c:v>11.2</c:v>
                </c:pt>
                <c:pt idx="392">
                  <c:v>11.2</c:v>
                </c:pt>
                <c:pt idx="393">
                  <c:v>11.2</c:v>
                </c:pt>
                <c:pt idx="394">
                  <c:v>11.2</c:v>
                </c:pt>
                <c:pt idx="395">
                  <c:v>11.2</c:v>
                </c:pt>
                <c:pt idx="396">
                  <c:v>11.2</c:v>
                </c:pt>
                <c:pt idx="397">
                  <c:v>11.1</c:v>
                </c:pt>
                <c:pt idx="398">
                  <c:v>11.1</c:v>
                </c:pt>
                <c:pt idx="399">
                  <c:v>11.1</c:v>
                </c:pt>
                <c:pt idx="400">
                  <c:v>11.1</c:v>
                </c:pt>
                <c:pt idx="401">
                  <c:v>11.1</c:v>
                </c:pt>
                <c:pt idx="402">
                  <c:v>11.1</c:v>
                </c:pt>
                <c:pt idx="403">
                  <c:v>11.1</c:v>
                </c:pt>
                <c:pt idx="404">
                  <c:v>11.1</c:v>
                </c:pt>
                <c:pt idx="405">
                  <c:v>11.1</c:v>
                </c:pt>
                <c:pt idx="406">
                  <c:v>11.1</c:v>
                </c:pt>
                <c:pt idx="407">
                  <c:v>11.2</c:v>
                </c:pt>
                <c:pt idx="408">
                  <c:v>11.1</c:v>
                </c:pt>
                <c:pt idx="409">
                  <c:v>11.1</c:v>
                </c:pt>
                <c:pt idx="410">
                  <c:v>11.1</c:v>
                </c:pt>
                <c:pt idx="411">
                  <c:v>11.1</c:v>
                </c:pt>
                <c:pt idx="412">
                  <c:v>11.2</c:v>
                </c:pt>
                <c:pt idx="413">
                  <c:v>11.2</c:v>
                </c:pt>
                <c:pt idx="414">
                  <c:v>11.2</c:v>
                </c:pt>
                <c:pt idx="415">
                  <c:v>11.2</c:v>
                </c:pt>
                <c:pt idx="416">
                  <c:v>11.2</c:v>
                </c:pt>
                <c:pt idx="417">
                  <c:v>11.2</c:v>
                </c:pt>
                <c:pt idx="418">
                  <c:v>11.2</c:v>
                </c:pt>
                <c:pt idx="419">
                  <c:v>11.2</c:v>
                </c:pt>
                <c:pt idx="420">
                  <c:v>11.2</c:v>
                </c:pt>
                <c:pt idx="421">
                  <c:v>11.3</c:v>
                </c:pt>
                <c:pt idx="422">
                  <c:v>11.3</c:v>
                </c:pt>
                <c:pt idx="423">
                  <c:v>11.3</c:v>
                </c:pt>
                <c:pt idx="424">
                  <c:v>11.3</c:v>
                </c:pt>
                <c:pt idx="425">
                  <c:v>11.3</c:v>
                </c:pt>
                <c:pt idx="426">
                  <c:v>11.3</c:v>
                </c:pt>
                <c:pt idx="427">
                  <c:v>11.3</c:v>
                </c:pt>
                <c:pt idx="428">
                  <c:v>11.3</c:v>
                </c:pt>
                <c:pt idx="429">
                  <c:v>11.3</c:v>
                </c:pt>
                <c:pt idx="430">
                  <c:v>11.3</c:v>
                </c:pt>
                <c:pt idx="431">
                  <c:v>11.2</c:v>
                </c:pt>
                <c:pt idx="432">
                  <c:v>11.2</c:v>
                </c:pt>
                <c:pt idx="433">
                  <c:v>11.2</c:v>
                </c:pt>
                <c:pt idx="434">
                  <c:v>11.3</c:v>
                </c:pt>
                <c:pt idx="435">
                  <c:v>11.3</c:v>
                </c:pt>
                <c:pt idx="436">
                  <c:v>11.3</c:v>
                </c:pt>
                <c:pt idx="437">
                  <c:v>11.3</c:v>
                </c:pt>
                <c:pt idx="438">
                  <c:v>11.3</c:v>
                </c:pt>
                <c:pt idx="439">
                  <c:v>11.3</c:v>
                </c:pt>
                <c:pt idx="440">
                  <c:v>11.3</c:v>
                </c:pt>
                <c:pt idx="441">
                  <c:v>11.3</c:v>
                </c:pt>
                <c:pt idx="442">
                  <c:v>11.3</c:v>
                </c:pt>
                <c:pt idx="443">
                  <c:v>11.3</c:v>
                </c:pt>
                <c:pt idx="444">
                  <c:v>11.3</c:v>
                </c:pt>
                <c:pt idx="445">
                  <c:v>11.3</c:v>
                </c:pt>
                <c:pt idx="446">
                  <c:v>11.3</c:v>
                </c:pt>
                <c:pt idx="447">
                  <c:v>11.3</c:v>
                </c:pt>
                <c:pt idx="448">
                  <c:v>11.3</c:v>
                </c:pt>
                <c:pt idx="449">
                  <c:v>11.3</c:v>
                </c:pt>
                <c:pt idx="450">
                  <c:v>11.3</c:v>
                </c:pt>
                <c:pt idx="451">
                  <c:v>11.3</c:v>
                </c:pt>
                <c:pt idx="452">
                  <c:v>11.3</c:v>
                </c:pt>
                <c:pt idx="453">
                  <c:v>11.3</c:v>
                </c:pt>
                <c:pt idx="454">
                  <c:v>11.3</c:v>
                </c:pt>
                <c:pt idx="455">
                  <c:v>11.3</c:v>
                </c:pt>
                <c:pt idx="456">
                  <c:v>11.3</c:v>
                </c:pt>
                <c:pt idx="457">
                  <c:v>11.3</c:v>
                </c:pt>
                <c:pt idx="458">
                  <c:v>11.3</c:v>
                </c:pt>
                <c:pt idx="459">
                  <c:v>11.3</c:v>
                </c:pt>
                <c:pt idx="460">
                  <c:v>11.3</c:v>
                </c:pt>
                <c:pt idx="461">
                  <c:v>11.3</c:v>
                </c:pt>
                <c:pt idx="462">
                  <c:v>11.2</c:v>
                </c:pt>
                <c:pt idx="463">
                  <c:v>11.2</c:v>
                </c:pt>
                <c:pt idx="464">
                  <c:v>11.2</c:v>
                </c:pt>
                <c:pt idx="465">
                  <c:v>11.2</c:v>
                </c:pt>
                <c:pt idx="466">
                  <c:v>11.2</c:v>
                </c:pt>
                <c:pt idx="467">
                  <c:v>11.2</c:v>
                </c:pt>
                <c:pt idx="468">
                  <c:v>11.2</c:v>
                </c:pt>
                <c:pt idx="469">
                  <c:v>11.2</c:v>
                </c:pt>
                <c:pt idx="470">
                  <c:v>11.2</c:v>
                </c:pt>
                <c:pt idx="471">
                  <c:v>11.2</c:v>
                </c:pt>
                <c:pt idx="472">
                  <c:v>11.2</c:v>
                </c:pt>
                <c:pt idx="473">
                  <c:v>11.2</c:v>
                </c:pt>
                <c:pt idx="474">
                  <c:v>11.2</c:v>
                </c:pt>
                <c:pt idx="475">
                  <c:v>11.2</c:v>
                </c:pt>
                <c:pt idx="476">
                  <c:v>11.2</c:v>
                </c:pt>
                <c:pt idx="477">
                  <c:v>11.2</c:v>
                </c:pt>
                <c:pt idx="478">
                  <c:v>11.2</c:v>
                </c:pt>
                <c:pt idx="479">
                  <c:v>11.2</c:v>
                </c:pt>
                <c:pt idx="480">
                  <c:v>11.2</c:v>
                </c:pt>
                <c:pt idx="481">
                  <c:v>11.2</c:v>
                </c:pt>
                <c:pt idx="482">
                  <c:v>11.2</c:v>
                </c:pt>
                <c:pt idx="483">
                  <c:v>11.3</c:v>
                </c:pt>
                <c:pt idx="484">
                  <c:v>11.3</c:v>
                </c:pt>
                <c:pt idx="485">
                  <c:v>11.2</c:v>
                </c:pt>
                <c:pt idx="486">
                  <c:v>11.2</c:v>
                </c:pt>
                <c:pt idx="487">
                  <c:v>11.2</c:v>
                </c:pt>
                <c:pt idx="488">
                  <c:v>11.2</c:v>
                </c:pt>
                <c:pt idx="489">
                  <c:v>11.2</c:v>
                </c:pt>
                <c:pt idx="490">
                  <c:v>11.3</c:v>
                </c:pt>
                <c:pt idx="491">
                  <c:v>11.2</c:v>
                </c:pt>
                <c:pt idx="492">
                  <c:v>11.3</c:v>
                </c:pt>
                <c:pt idx="493">
                  <c:v>11.3</c:v>
                </c:pt>
                <c:pt idx="494">
                  <c:v>11.3</c:v>
                </c:pt>
                <c:pt idx="495">
                  <c:v>11.3</c:v>
                </c:pt>
                <c:pt idx="496">
                  <c:v>11.3</c:v>
                </c:pt>
                <c:pt idx="497">
                  <c:v>11.3</c:v>
                </c:pt>
                <c:pt idx="498">
                  <c:v>11.3</c:v>
                </c:pt>
                <c:pt idx="499">
                  <c:v>11.3</c:v>
                </c:pt>
                <c:pt idx="500">
                  <c:v>11.3</c:v>
                </c:pt>
                <c:pt idx="501">
                  <c:v>11.3</c:v>
                </c:pt>
                <c:pt idx="502">
                  <c:v>11.3</c:v>
                </c:pt>
                <c:pt idx="503">
                  <c:v>11.3</c:v>
                </c:pt>
                <c:pt idx="504">
                  <c:v>11.4</c:v>
                </c:pt>
                <c:pt idx="505">
                  <c:v>11.4</c:v>
                </c:pt>
                <c:pt idx="506">
                  <c:v>11.4</c:v>
                </c:pt>
                <c:pt idx="507">
                  <c:v>11.5</c:v>
                </c:pt>
                <c:pt idx="508">
                  <c:v>11.5</c:v>
                </c:pt>
                <c:pt idx="509">
                  <c:v>11.6</c:v>
                </c:pt>
                <c:pt idx="510">
                  <c:v>11.6</c:v>
                </c:pt>
                <c:pt idx="511">
                  <c:v>11.6</c:v>
                </c:pt>
                <c:pt idx="512">
                  <c:v>11.6</c:v>
                </c:pt>
                <c:pt idx="513">
                  <c:v>11.6</c:v>
                </c:pt>
                <c:pt idx="514">
                  <c:v>11.6</c:v>
                </c:pt>
                <c:pt idx="515">
                  <c:v>11.6</c:v>
                </c:pt>
                <c:pt idx="516">
                  <c:v>11.6</c:v>
                </c:pt>
                <c:pt idx="517">
                  <c:v>11.6</c:v>
                </c:pt>
                <c:pt idx="518">
                  <c:v>11.6</c:v>
                </c:pt>
                <c:pt idx="519">
                  <c:v>11.6</c:v>
                </c:pt>
                <c:pt idx="520">
                  <c:v>11.6</c:v>
                </c:pt>
                <c:pt idx="521">
                  <c:v>11.6</c:v>
                </c:pt>
                <c:pt idx="522">
                  <c:v>11.7</c:v>
                </c:pt>
                <c:pt idx="523">
                  <c:v>11.7</c:v>
                </c:pt>
                <c:pt idx="524">
                  <c:v>11.7</c:v>
                </c:pt>
                <c:pt idx="525">
                  <c:v>11.7</c:v>
                </c:pt>
                <c:pt idx="526">
                  <c:v>11.7</c:v>
                </c:pt>
                <c:pt idx="527">
                  <c:v>11.7</c:v>
                </c:pt>
                <c:pt idx="528">
                  <c:v>11.8</c:v>
                </c:pt>
                <c:pt idx="529">
                  <c:v>11.8</c:v>
                </c:pt>
                <c:pt idx="530">
                  <c:v>11.8</c:v>
                </c:pt>
                <c:pt idx="531">
                  <c:v>11.8</c:v>
                </c:pt>
                <c:pt idx="532">
                  <c:v>11.9</c:v>
                </c:pt>
                <c:pt idx="533">
                  <c:v>11.9</c:v>
                </c:pt>
                <c:pt idx="534">
                  <c:v>11.9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12.1</c:v>
                </c:pt>
                <c:pt idx="539">
                  <c:v>12.1</c:v>
                </c:pt>
                <c:pt idx="540">
                  <c:v>12.2</c:v>
                </c:pt>
                <c:pt idx="541">
                  <c:v>12.2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</c:v>
                </c:pt>
                <c:pt idx="552">
                  <c:v>12.4</c:v>
                </c:pt>
                <c:pt idx="553">
                  <c:v>12.4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12.6</c:v>
                </c:pt>
                <c:pt idx="558">
                  <c:v>12.6</c:v>
                </c:pt>
                <c:pt idx="559">
                  <c:v>12.6</c:v>
                </c:pt>
                <c:pt idx="560">
                  <c:v>12.7</c:v>
                </c:pt>
                <c:pt idx="561">
                  <c:v>12.7</c:v>
                </c:pt>
                <c:pt idx="562">
                  <c:v>12.7</c:v>
                </c:pt>
                <c:pt idx="563">
                  <c:v>12.8</c:v>
                </c:pt>
                <c:pt idx="564">
                  <c:v>12.8</c:v>
                </c:pt>
                <c:pt idx="565">
                  <c:v>12.8</c:v>
                </c:pt>
                <c:pt idx="566">
                  <c:v>12.9</c:v>
                </c:pt>
                <c:pt idx="567">
                  <c:v>13</c:v>
                </c:pt>
                <c:pt idx="568">
                  <c:v>13</c:v>
                </c:pt>
                <c:pt idx="569">
                  <c:v>13</c:v>
                </c:pt>
                <c:pt idx="570">
                  <c:v>13.1</c:v>
                </c:pt>
                <c:pt idx="571">
                  <c:v>13.2</c:v>
                </c:pt>
                <c:pt idx="572">
                  <c:v>13.2</c:v>
                </c:pt>
                <c:pt idx="573">
                  <c:v>13.2</c:v>
                </c:pt>
                <c:pt idx="574">
                  <c:v>13.3</c:v>
                </c:pt>
                <c:pt idx="575">
                  <c:v>13.3</c:v>
                </c:pt>
                <c:pt idx="576">
                  <c:v>13.4</c:v>
                </c:pt>
                <c:pt idx="577">
                  <c:v>13.4</c:v>
                </c:pt>
                <c:pt idx="578">
                  <c:v>13.5</c:v>
                </c:pt>
                <c:pt idx="579">
                  <c:v>13.6</c:v>
                </c:pt>
                <c:pt idx="580">
                  <c:v>13.6</c:v>
                </c:pt>
                <c:pt idx="581">
                  <c:v>13.7</c:v>
                </c:pt>
                <c:pt idx="582">
                  <c:v>13.7</c:v>
                </c:pt>
                <c:pt idx="583">
                  <c:v>13.8</c:v>
                </c:pt>
                <c:pt idx="584">
                  <c:v>13.8</c:v>
                </c:pt>
                <c:pt idx="585">
                  <c:v>13.8</c:v>
                </c:pt>
                <c:pt idx="586">
                  <c:v>13.8</c:v>
                </c:pt>
                <c:pt idx="587">
                  <c:v>13.8</c:v>
                </c:pt>
                <c:pt idx="588">
                  <c:v>13.9</c:v>
                </c:pt>
                <c:pt idx="589">
                  <c:v>13.9</c:v>
                </c:pt>
                <c:pt idx="590">
                  <c:v>14</c:v>
                </c:pt>
                <c:pt idx="591">
                  <c:v>14</c:v>
                </c:pt>
                <c:pt idx="592">
                  <c:v>14</c:v>
                </c:pt>
                <c:pt idx="593">
                  <c:v>13.9</c:v>
                </c:pt>
                <c:pt idx="594">
                  <c:v>13.9</c:v>
                </c:pt>
                <c:pt idx="595">
                  <c:v>14</c:v>
                </c:pt>
                <c:pt idx="596">
                  <c:v>14</c:v>
                </c:pt>
                <c:pt idx="597">
                  <c:v>14.1</c:v>
                </c:pt>
                <c:pt idx="598">
                  <c:v>14.2</c:v>
                </c:pt>
                <c:pt idx="599">
                  <c:v>14.3</c:v>
                </c:pt>
                <c:pt idx="600">
                  <c:v>14.4</c:v>
                </c:pt>
                <c:pt idx="601">
                  <c:v>14.4</c:v>
                </c:pt>
                <c:pt idx="602">
                  <c:v>14.5</c:v>
                </c:pt>
                <c:pt idx="603">
                  <c:v>14.6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80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80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83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85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86</c:v>
                </c:pt>
                <c:pt idx="276">
                  <c:v>86</c:v>
                </c:pt>
                <c:pt idx="277">
                  <c:v>85</c:v>
                </c:pt>
                <c:pt idx="278">
                  <c:v>86</c:v>
                </c:pt>
                <c:pt idx="279">
                  <c:v>85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88</c:v>
                </c:pt>
                <c:pt idx="380">
                  <c:v>89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90</c:v>
                </c:pt>
                <c:pt idx="463">
                  <c:v>89</c:v>
                </c:pt>
                <c:pt idx="464">
                  <c:v>89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84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1.8</c:v>
                </c:pt>
                <c:pt idx="2">
                  <c:v>3.2</c:v>
                </c:pt>
                <c:pt idx="3">
                  <c:v>2.5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6.1</c:v>
                </c:pt>
                <c:pt idx="8">
                  <c:v>3.6</c:v>
                </c:pt>
                <c:pt idx="9">
                  <c:v>5.8</c:v>
                </c:pt>
                <c:pt idx="10">
                  <c:v>3.2</c:v>
                </c:pt>
                <c:pt idx="11">
                  <c:v>7.2</c:v>
                </c:pt>
                <c:pt idx="12">
                  <c:v>6.5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6.8</c:v>
                </c:pt>
                <c:pt idx="17">
                  <c:v>3.2</c:v>
                </c:pt>
                <c:pt idx="18">
                  <c:v>5</c:v>
                </c:pt>
                <c:pt idx="19">
                  <c:v>2.9</c:v>
                </c:pt>
                <c:pt idx="20">
                  <c:v>3.6</c:v>
                </c:pt>
                <c:pt idx="21">
                  <c:v>3.2</c:v>
                </c:pt>
                <c:pt idx="22">
                  <c:v>3.2</c:v>
                </c:pt>
                <c:pt idx="23">
                  <c:v>5.4</c:v>
                </c:pt>
                <c:pt idx="24">
                  <c:v>3.6</c:v>
                </c:pt>
                <c:pt idx="25">
                  <c:v>4.3</c:v>
                </c:pt>
                <c:pt idx="26">
                  <c:v>2.5</c:v>
                </c:pt>
                <c:pt idx="27">
                  <c:v>3.2</c:v>
                </c:pt>
                <c:pt idx="28">
                  <c:v>4.7</c:v>
                </c:pt>
                <c:pt idx="29">
                  <c:v>4.3</c:v>
                </c:pt>
                <c:pt idx="30">
                  <c:v>2.5</c:v>
                </c:pt>
                <c:pt idx="31">
                  <c:v>2.5</c:v>
                </c:pt>
                <c:pt idx="32">
                  <c:v>5.4</c:v>
                </c:pt>
                <c:pt idx="33">
                  <c:v>4</c:v>
                </c:pt>
                <c:pt idx="34">
                  <c:v>3.2</c:v>
                </c:pt>
                <c:pt idx="35">
                  <c:v>5</c:v>
                </c:pt>
                <c:pt idx="36">
                  <c:v>4.3</c:v>
                </c:pt>
                <c:pt idx="37">
                  <c:v>5.4</c:v>
                </c:pt>
                <c:pt idx="38">
                  <c:v>7.2</c:v>
                </c:pt>
                <c:pt idx="39">
                  <c:v>3.6</c:v>
                </c:pt>
                <c:pt idx="40">
                  <c:v>3.6</c:v>
                </c:pt>
                <c:pt idx="41">
                  <c:v>2.5</c:v>
                </c:pt>
                <c:pt idx="42">
                  <c:v>2.5</c:v>
                </c:pt>
                <c:pt idx="43">
                  <c:v>4.7</c:v>
                </c:pt>
                <c:pt idx="44">
                  <c:v>7.2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2.9</c:v>
                </c:pt>
                <c:pt idx="50">
                  <c:v>4.3</c:v>
                </c:pt>
                <c:pt idx="51">
                  <c:v>4.3</c:v>
                </c:pt>
                <c:pt idx="52">
                  <c:v>4.7</c:v>
                </c:pt>
                <c:pt idx="53">
                  <c:v>4</c:v>
                </c:pt>
                <c:pt idx="54">
                  <c:v>7.6</c:v>
                </c:pt>
                <c:pt idx="55">
                  <c:v>5.4</c:v>
                </c:pt>
                <c:pt idx="56">
                  <c:v>2.9</c:v>
                </c:pt>
                <c:pt idx="57">
                  <c:v>6.1</c:v>
                </c:pt>
                <c:pt idx="58">
                  <c:v>3.2</c:v>
                </c:pt>
                <c:pt idx="59">
                  <c:v>3.2</c:v>
                </c:pt>
                <c:pt idx="60">
                  <c:v>5.4</c:v>
                </c:pt>
                <c:pt idx="61">
                  <c:v>4.7</c:v>
                </c:pt>
                <c:pt idx="62">
                  <c:v>5</c:v>
                </c:pt>
                <c:pt idx="63">
                  <c:v>3.2</c:v>
                </c:pt>
                <c:pt idx="64">
                  <c:v>1.8</c:v>
                </c:pt>
                <c:pt idx="65">
                  <c:v>4.7</c:v>
                </c:pt>
                <c:pt idx="66">
                  <c:v>5.4</c:v>
                </c:pt>
                <c:pt idx="67">
                  <c:v>3.6</c:v>
                </c:pt>
                <c:pt idx="68">
                  <c:v>1.8</c:v>
                </c:pt>
                <c:pt idx="69">
                  <c:v>4.3</c:v>
                </c:pt>
                <c:pt idx="70">
                  <c:v>5</c:v>
                </c:pt>
                <c:pt idx="71">
                  <c:v>4.7</c:v>
                </c:pt>
                <c:pt idx="72">
                  <c:v>2.5</c:v>
                </c:pt>
                <c:pt idx="73">
                  <c:v>5</c:v>
                </c:pt>
                <c:pt idx="74">
                  <c:v>2.9</c:v>
                </c:pt>
                <c:pt idx="75">
                  <c:v>5.4</c:v>
                </c:pt>
                <c:pt idx="76">
                  <c:v>5</c:v>
                </c:pt>
                <c:pt idx="77">
                  <c:v>4</c:v>
                </c:pt>
                <c:pt idx="78">
                  <c:v>4.3</c:v>
                </c:pt>
                <c:pt idx="79">
                  <c:v>3.6</c:v>
                </c:pt>
                <c:pt idx="80">
                  <c:v>2.5</c:v>
                </c:pt>
                <c:pt idx="81">
                  <c:v>5.4</c:v>
                </c:pt>
                <c:pt idx="82">
                  <c:v>2.9</c:v>
                </c:pt>
                <c:pt idx="83">
                  <c:v>4</c:v>
                </c:pt>
                <c:pt idx="84">
                  <c:v>2.2000000000000002</c:v>
                </c:pt>
                <c:pt idx="85">
                  <c:v>2.5</c:v>
                </c:pt>
                <c:pt idx="86">
                  <c:v>2.9</c:v>
                </c:pt>
                <c:pt idx="87">
                  <c:v>4.7</c:v>
                </c:pt>
                <c:pt idx="88">
                  <c:v>2.5</c:v>
                </c:pt>
                <c:pt idx="89">
                  <c:v>4</c:v>
                </c:pt>
                <c:pt idx="90">
                  <c:v>3.2</c:v>
                </c:pt>
                <c:pt idx="91">
                  <c:v>3.2</c:v>
                </c:pt>
                <c:pt idx="92">
                  <c:v>2.9</c:v>
                </c:pt>
                <c:pt idx="93">
                  <c:v>3.6</c:v>
                </c:pt>
                <c:pt idx="94">
                  <c:v>3.2</c:v>
                </c:pt>
                <c:pt idx="95">
                  <c:v>2.5</c:v>
                </c:pt>
                <c:pt idx="96">
                  <c:v>3.6</c:v>
                </c:pt>
                <c:pt idx="97">
                  <c:v>2.2000000000000002</c:v>
                </c:pt>
                <c:pt idx="98">
                  <c:v>2.5</c:v>
                </c:pt>
                <c:pt idx="99">
                  <c:v>2.9</c:v>
                </c:pt>
                <c:pt idx="100">
                  <c:v>2.9</c:v>
                </c:pt>
                <c:pt idx="101">
                  <c:v>2.5</c:v>
                </c:pt>
                <c:pt idx="102">
                  <c:v>2.2000000000000002</c:v>
                </c:pt>
                <c:pt idx="103">
                  <c:v>4.3</c:v>
                </c:pt>
                <c:pt idx="104">
                  <c:v>4.3</c:v>
                </c:pt>
                <c:pt idx="105">
                  <c:v>3.2</c:v>
                </c:pt>
                <c:pt idx="106">
                  <c:v>1.8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2.5</c:v>
                </c:pt>
                <c:pt idx="113">
                  <c:v>0</c:v>
                </c:pt>
                <c:pt idx="114">
                  <c:v>4.3</c:v>
                </c:pt>
                <c:pt idx="115">
                  <c:v>2.9</c:v>
                </c:pt>
                <c:pt idx="116">
                  <c:v>0</c:v>
                </c:pt>
                <c:pt idx="117">
                  <c:v>2.5</c:v>
                </c:pt>
                <c:pt idx="118">
                  <c:v>4</c:v>
                </c:pt>
                <c:pt idx="119">
                  <c:v>3.2</c:v>
                </c:pt>
                <c:pt idx="120">
                  <c:v>4.3</c:v>
                </c:pt>
                <c:pt idx="121">
                  <c:v>1.8</c:v>
                </c:pt>
                <c:pt idx="122">
                  <c:v>3.6</c:v>
                </c:pt>
                <c:pt idx="123">
                  <c:v>4.7</c:v>
                </c:pt>
                <c:pt idx="124">
                  <c:v>0</c:v>
                </c:pt>
                <c:pt idx="125">
                  <c:v>2.2000000000000002</c:v>
                </c:pt>
                <c:pt idx="126">
                  <c:v>4.3</c:v>
                </c:pt>
                <c:pt idx="127">
                  <c:v>4</c:v>
                </c:pt>
                <c:pt idx="128">
                  <c:v>4</c:v>
                </c:pt>
                <c:pt idx="129">
                  <c:v>1.8</c:v>
                </c:pt>
                <c:pt idx="130">
                  <c:v>0</c:v>
                </c:pt>
                <c:pt idx="131">
                  <c:v>2.2000000000000002</c:v>
                </c:pt>
                <c:pt idx="132">
                  <c:v>2.5</c:v>
                </c:pt>
                <c:pt idx="133">
                  <c:v>0</c:v>
                </c:pt>
                <c:pt idx="134">
                  <c:v>2.9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3.2</c:v>
                </c:pt>
                <c:pt idx="138">
                  <c:v>2.5</c:v>
                </c:pt>
                <c:pt idx="139">
                  <c:v>2.5</c:v>
                </c:pt>
                <c:pt idx="140">
                  <c:v>1.8</c:v>
                </c:pt>
                <c:pt idx="141">
                  <c:v>3.2</c:v>
                </c:pt>
                <c:pt idx="142">
                  <c:v>4</c:v>
                </c:pt>
                <c:pt idx="143">
                  <c:v>3.2</c:v>
                </c:pt>
                <c:pt idx="144">
                  <c:v>2.5</c:v>
                </c:pt>
                <c:pt idx="145">
                  <c:v>2.2000000000000002</c:v>
                </c:pt>
                <c:pt idx="146">
                  <c:v>3.2</c:v>
                </c:pt>
                <c:pt idx="147">
                  <c:v>1.8</c:v>
                </c:pt>
                <c:pt idx="148">
                  <c:v>3.2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2.9</c:v>
                </c:pt>
                <c:pt idx="152">
                  <c:v>0</c:v>
                </c:pt>
                <c:pt idx="153">
                  <c:v>2.9</c:v>
                </c:pt>
                <c:pt idx="154">
                  <c:v>2.9</c:v>
                </c:pt>
                <c:pt idx="155">
                  <c:v>2.2000000000000002</c:v>
                </c:pt>
                <c:pt idx="156">
                  <c:v>2.9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1.8</c:v>
                </c:pt>
                <c:pt idx="161">
                  <c:v>3.6</c:v>
                </c:pt>
                <c:pt idx="162">
                  <c:v>4.3</c:v>
                </c:pt>
                <c:pt idx="163">
                  <c:v>4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0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3.6</c:v>
                </c:pt>
                <c:pt idx="178">
                  <c:v>2.9</c:v>
                </c:pt>
                <c:pt idx="179">
                  <c:v>3.2</c:v>
                </c:pt>
                <c:pt idx="180">
                  <c:v>3.6</c:v>
                </c:pt>
                <c:pt idx="181">
                  <c:v>0</c:v>
                </c:pt>
                <c:pt idx="182">
                  <c:v>0</c:v>
                </c:pt>
                <c:pt idx="183">
                  <c:v>2.2000000000000002</c:v>
                </c:pt>
                <c:pt idx="184">
                  <c:v>2.5</c:v>
                </c:pt>
                <c:pt idx="185">
                  <c:v>3.2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2.9</c:v>
                </c:pt>
                <c:pt idx="200">
                  <c:v>0</c:v>
                </c:pt>
                <c:pt idx="201">
                  <c:v>2.9</c:v>
                </c:pt>
                <c:pt idx="202">
                  <c:v>1.8</c:v>
                </c:pt>
                <c:pt idx="203">
                  <c:v>0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3.2</c:v>
                </c:pt>
                <c:pt idx="208">
                  <c:v>1.8</c:v>
                </c:pt>
                <c:pt idx="209">
                  <c:v>3.2</c:v>
                </c:pt>
                <c:pt idx="210">
                  <c:v>2.9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2.5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2.5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2.5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2.9</c:v>
                </c:pt>
                <c:pt idx="241">
                  <c:v>1.8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3.2</c:v>
                </c:pt>
                <c:pt idx="251">
                  <c:v>3.6</c:v>
                </c:pt>
                <c:pt idx="252">
                  <c:v>2.5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2.2000000000000002</c:v>
                </c:pt>
                <c:pt idx="260">
                  <c:v>1.8</c:v>
                </c:pt>
                <c:pt idx="261">
                  <c:v>1.8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3.6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2.9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2.2000000000000002</c:v>
                </c:pt>
                <c:pt idx="279">
                  <c:v>2.2000000000000002</c:v>
                </c:pt>
                <c:pt idx="280">
                  <c:v>3.6</c:v>
                </c:pt>
                <c:pt idx="281">
                  <c:v>4.3</c:v>
                </c:pt>
                <c:pt idx="282">
                  <c:v>2.2000000000000002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2.9</c:v>
                </c:pt>
                <c:pt idx="287">
                  <c:v>3.6</c:v>
                </c:pt>
                <c:pt idx="288">
                  <c:v>2.5</c:v>
                </c:pt>
                <c:pt idx="289">
                  <c:v>3.6</c:v>
                </c:pt>
                <c:pt idx="290">
                  <c:v>3.2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2.9</c:v>
                </c:pt>
                <c:pt idx="294">
                  <c:v>3.2</c:v>
                </c:pt>
                <c:pt idx="295">
                  <c:v>2.5</c:v>
                </c:pt>
                <c:pt idx="296">
                  <c:v>3.6</c:v>
                </c:pt>
                <c:pt idx="297">
                  <c:v>4</c:v>
                </c:pt>
                <c:pt idx="298">
                  <c:v>2.9</c:v>
                </c:pt>
                <c:pt idx="299">
                  <c:v>3.2</c:v>
                </c:pt>
                <c:pt idx="300">
                  <c:v>4</c:v>
                </c:pt>
                <c:pt idx="301">
                  <c:v>2.9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3.6</c:v>
                </c:pt>
                <c:pt idx="306">
                  <c:v>3.2</c:v>
                </c:pt>
                <c:pt idx="307">
                  <c:v>2.9</c:v>
                </c:pt>
                <c:pt idx="308">
                  <c:v>2.2000000000000002</c:v>
                </c:pt>
                <c:pt idx="309">
                  <c:v>3.2</c:v>
                </c:pt>
                <c:pt idx="310">
                  <c:v>4.3</c:v>
                </c:pt>
                <c:pt idx="311">
                  <c:v>2.2000000000000002</c:v>
                </c:pt>
                <c:pt idx="312">
                  <c:v>2.9</c:v>
                </c:pt>
                <c:pt idx="313">
                  <c:v>2.2000000000000002</c:v>
                </c:pt>
                <c:pt idx="314">
                  <c:v>1.8</c:v>
                </c:pt>
                <c:pt idx="315">
                  <c:v>0</c:v>
                </c:pt>
                <c:pt idx="316">
                  <c:v>2.5</c:v>
                </c:pt>
                <c:pt idx="317">
                  <c:v>2.5</c:v>
                </c:pt>
                <c:pt idx="318">
                  <c:v>2.2000000000000002</c:v>
                </c:pt>
                <c:pt idx="319">
                  <c:v>2.9</c:v>
                </c:pt>
                <c:pt idx="320">
                  <c:v>1.8</c:v>
                </c:pt>
                <c:pt idx="321">
                  <c:v>2.9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2.2000000000000002</c:v>
                </c:pt>
                <c:pt idx="325">
                  <c:v>2.5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1.8</c:v>
                </c:pt>
                <c:pt idx="331">
                  <c:v>1.8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0</c:v>
                </c:pt>
                <c:pt idx="344">
                  <c:v>1.8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1.8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2.9</c:v>
                </c:pt>
                <c:pt idx="363">
                  <c:v>2.2000000000000002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2.5</c:v>
                </c:pt>
                <c:pt idx="400">
                  <c:v>2.2000000000000002</c:v>
                </c:pt>
                <c:pt idx="401">
                  <c:v>1.8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1.8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3.2</c:v>
                </c:pt>
                <c:pt idx="412">
                  <c:v>2.9</c:v>
                </c:pt>
                <c:pt idx="413">
                  <c:v>3.2</c:v>
                </c:pt>
                <c:pt idx="414">
                  <c:v>0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3.2</c:v>
                </c:pt>
                <c:pt idx="420">
                  <c:v>3.2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2.9</c:v>
                </c:pt>
                <c:pt idx="427">
                  <c:v>3.6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0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2.5</c:v>
                </c:pt>
                <c:pt idx="442">
                  <c:v>1.8</c:v>
                </c:pt>
                <c:pt idx="443">
                  <c:v>0</c:v>
                </c:pt>
                <c:pt idx="444">
                  <c:v>2.9</c:v>
                </c:pt>
                <c:pt idx="445">
                  <c:v>3.2</c:v>
                </c:pt>
                <c:pt idx="446">
                  <c:v>3.6</c:v>
                </c:pt>
                <c:pt idx="447">
                  <c:v>2.5</c:v>
                </c:pt>
                <c:pt idx="448">
                  <c:v>3.2</c:v>
                </c:pt>
                <c:pt idx="449">
                  <c:v>2.9</c:v>
                </c:pt>
                <c:pt idx="450">
                  <c:v>2.5</c:v>
                </c:pt>
                <c:pt idx="451">
                  <c:v>2.5</c:v>
                </c:pt>
                <c:pt idx="452">
                  <c:v>0</c:v>
                </c:pt>
                <c:pt idx="453">
                  <c:v>4.7</c:v>
                </c:pt>
                <c:pt idx="454">
                  <c:v>3.6</c:v>
                </c:pt>
                <c:pt idx="455">
                  <c:v>4</c:v>
                </c:pt>
                <c:pt idx="456">
                  <c:v>3.2</c:v>
                </c:pt>
                <c:pt idx="457">
                  <c:v>4</c:v>
                </c:pt>
                <c:pt idx="458">
                  <c:v>3.2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3.2</c:v>
                </c:pt>
                <c:pt idx="462">
                  <c:v>4.3</c:v>
                </c:pt>
                <c:pt idx="463">
                  <c:v>2.9</c:v>
                </c:pt>
                <c:pt idx="464">
                  <c:v>2.2000000000000002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3.2</c:v>
                </c:pt>
                <c:pt idx="469">
                  <c:v>2.5</c:v>
                </c:pt>
                <c:pt idx="470">
                  <c:v>3.2</c:v>
                </c:pt>
                <c:pt idx="471">
                  <c:v>3.6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2.9</c:v>
                </c:pt>
                <c:pt idx="475">
                  <c:v>2.9</c:v>
                </c:pt>
                <c:pt idx="476">
                  <c:v>3.2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2.9</c:v>
                </c:pt>
                <c:pt idx="480">
                  <c:v>1.8</c:v>
                </c:pt>
                <c:pt idx="481">
                  <c:v>2.5</c:v>
                </c:pt>
                <c:pt idx="482">
                  <c:v>2.9</c:v>
                </c:pt>
                <c:pt idx="483">
                  <c:v>2.5</c:v>
                </c:pt>
                <c:pt idx="484">
                  <c:v>1.8</c:v>
                </c:pt>
                <c:pt idx="485">
                  <c:v>3.2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1.8</c:v>
                </c:pt>
                <c:pt idx="490">
                  <c:v>0</c:v>
                </c:pt>
                <c:pt idx="491">
                  <c:v>1.8</c:v>
                </c:pt>
                <c:pt idx="492">
                  <c:v>1.8</c:v>
                </c:pt>
                <c:pt idx="493">
                  <c:v>3.2</c:v>
                </c:pt>
                <c:pt idx="494">
                  <c:v>4</c:v>
                </c:pt>
                <c:pt idx="495">
                  <c:v>4.7</c:v>
                </c:pt>
                <c:pt idx="496">
                  <c:v>5</c:v>
                </c:pt>
                <c:pt idx="497">
                  <c:v>2.9</c:v>
                </c:pt>
                <c:pt idx="498">
                  <c:v>3.2</c:v>
                </c:pt>
                <c:pt idx="499">
                  <c:v>3.2</c:v>
                </c:pt>
                <c:pt idx="500">
                  <c:v>3.2</c:v>
                </c:pt>
                <c:pt idx="501">
                  <c:v>3.6</c:v>
                </c:pt>
                <c:pt idx="502">
                  <c:v>3.6</c:v>
                </c:pt>
                <c:pt idx="503">
                  <c:v>3.2</c:v>
                </c:pt>
                <c:pt idx="504">
                  <c:v>3.6</c:v>
                </c:pt>
                <c:pt idx="505">
                  <c:v>3.6</c:v>
                </c:pt>
                <c:pt idx="506">
                  <c:v>3.2</c:v>
                </c:pt>
                <c:pt idx="507">
                  <c:v>3.6</c:v>
                </c:pt>
                <c:pt idx="508">
                  <c:v>2.5</c:v>
                </c:pt>
                <c:pt idx="509">
                  <c:v>2.9</c:v>
                </c:pt>
                <c:pt idx="510">
                  <c:v>2.2000000000000002</c:v>
                </c:pt>
                <c:pt idx="511">
                  <c:v>2.2000000000000002</c:v>
                </c:pt>
                <c:pt idx="512">
                  <c:v>3.2</c:v>
                </c:pt>
                <c:pt idx="513">
                  <c:v>3.6</c:v>
                </c:pt>
                <c:pt idx="514">
                  <c:v>4.3</c:v>
                </c:pt>
                <c:pt idx="515">
                  <c:v>2.5</c:v>
                </c:pt>
                <c:pt idx="516">
                  <c:v>3.6</c:v>
                </c:pt>
                <c:pt idx="517">
                  <c:v>2.9</c:v>
                </c:pt>
                <c:pt idx="518">
                  <c:v>3.6</c:v>
                </c:pt>
                <c:pt idx="519">
                  <c:v>2.5</c:v>
                </c:pt>
                <c:pt idx="520">
                  <c:v>2.9</c:v>
                </c:pt>
                <c:pt idx="521">
                  <c:v>1.8</c:v>
                </c:pt>
                <c:pt idx="522">
                  <c:v>3.2</c:v>
                </c:pt>
                <c:pt idx="523">
                  <c:v>4.7</c:v>
                </c:pt>
                <c:pt idx="524">
                  <c:v>2.9</c:v>
                </c:pt>
                <c:pt idx="525">
                  <c:v>2.2000000000000002</c:v>
                </c:pt>
                <c:pt idx="526">
                  <c:v>3.6</c:v>
                </c:pt>
                <c:pt idx="527">
                  <c:v>2.9</c:v>
                </c:pt>
                <c:pt idx="528">
                  <c:v>4.7</c:v>
                </c:pt>
                <c:pt idx="529">
                  <c:v>4.3</c:v>
                </c:pt>
                <c:pt idx="530">
                  <c:v>2.5</c:v>
                </c:pt>
                <c:pt idx="531">
                  <c:v>2.9</c:v>
                </c:pt>
                <c:pt idx="532">
                  <c:v>2.5</c:v>
                </c:pt>
                <c:pt idx="533">
                  <c:v>3.6</c:v>
                </c:pt>
                <c:pt idx="534">
                  <c:v>3.6</c:v>
                </c:pt>
                <c:pt idx="535">
                  <c:v>2.9</c:v>
                </c:pt>
                <c:pt idx="536">
                  <c:v>4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1.8</c:v>
                </c:pt>
                <c:pt idx="541">
                  <c:v>0</c:v>
                </c:pt>
                <c:pt idx="542">
                  <c:v>1.8</c:v>
                </c:pt>
                <c:pt idx="543">
                  <c:v>2.2000000000000002</c:v>
                </c:pt>
                <c:pt idx="544">
                  <c:v>2.5</c:v>
                </c:pt>
                <c:pt idx="545">
                  <c:v>2.9</c:v>
                </c:pt>
                <c:pt idx="546">
                  <c:v>2.2000000000000002</c:v>
                </c:pt>
                <c:pt idx="547">
                  <c:v>3.6</c:v>
                </c:pt>
                <c:pt idx="548">
                  <c:v>2.9</c:v>
                </c:pt>
                <c:pt idx="549">
                  <c:v>2.5</c:v>
                </c:pt>
                <c:pt idx="550">
                  <c:v>2.5</c:v>
                </c:pt>
                <c:pt idx="551">
                  <c:v>3.2</c:v>
                </c:pt>
                <c:pt idx="552">
                  <c:v>2.5</c:v>
                </c:pt>
                <c:pt idx="553">
                  <c:v>4</c:v>
                </c:pt>
                <c:pt idx="554">
                  <c:v>3.6</c:v>
                </c:pt>
                <c:pt idx="555">
                  <c:v>3.2</c:v>
                </c:pt>
                <c:pt idx="556">
                  <c:v>4</c:v>
                </c:pt>
                <c:pt idx="557">
                  <c:v>3.6</c:v>
                </c:pt>
                <c:pt idx="558">
                  <c:v>3.6</c:v>
                </c:pt>
                <c:pt idx="559">
                  <c:v>2.5</c:v>
                </c:pt>
                <c:pt idx="560">
                  <c:v>3.2</c:v>
                </c:pt>
                <c:pt idx="561">
                  <c:v>4</c:v>
                </c:pt>
                <c:pt idx="562">
                  <c:v>2.9</c:v>
                </c:pt>
                <c:pt idx="563">
                  <c:v>4</c:v>
                </c:pt>
                <c:pt idx="564">
                  <c:v>3.6</c:v>
                </c:pt>
                <c:pt idx="565">
                  <c:v>3.6</c:v>
                </c:pt>
                <c:pt idx="566">
                  <c:v>2.5</c:v>
                </c:pt>
                <c:pt idx="567">
                  <c:v>1.8</c:v>
                </c:pt>
                <c:pt idx="568">
                  <c:v>3.2</c:v>
                </c:pt>
                <c:pt idx="569">
                  <c:v>3.6</c:v>
                </c:pt>
                <c:pt idx="570">
                  <c:v>2.5</c:v>
                </c:pt>
                <c:pt idx="571">
                  <c:v>2.5</c:v>
                </c:pt>
                <c:pt idx="572">
                  <c:v>0</c:v>
                </c:pt>
                <c:pt idx="573">
                  <c:v>2.5</c:v>
                </c:pt>
                <c:pt idx="574">
                  <c:v>1.8</c:v>
                </c:pt>
                <c:pt idx="575">
                  <c:v>3.2</c:v>
                </c:pt>
                <c:pt idx="576">
                  <c:v>2.2000000000000002</c:v>
                </c:pt>
                <c:pt idx="577">
                  <c:v>1.8</c:v>
                </c:pt>
                <c:pt idx="578">
                  <c:v>1.8</c:v>
                </c:pt>
                <c:pt idx="579">
                  <c:v>1.8</c:v>
                </c:pt>
                <c:pt idx="580">
                  <c:v>2.2000000000000002</c:v>
                </c:pt>
                <c:pt idx="581">
                  <c:v>2.2000000000000002</c:v>
                </c:pt>
                <c:pt idx="582">
                  <c:v>1.8</c:v>
                </c:pt>
                <c:pt idx="583">
                  <c:v>2.5</c:v>
                </c:pt>
                <c:pt idx="584">
                  <c:v>2.5</c:v>
                </c:pt>
                <c:pt idx="585">
                  <c:v>2.2000000000000002</c:v>
                </c:pt>
                <c:pt idx="586">
                  <c:v>2.9</c:v>
                </c:pt>
                <c:pt idx="587">
                  <c:v>2.9</c:v>
                </c:pt>
                <c:pt idx="588">
                  <c:v>2.2000000000000002</c:v>
                </c:pt>
                <c:pt idx="589">
                  <c:v>0</c:v>
                </c:pt>
                <c:pt idx="590">
                  <c:v>2.2000000000000002</c:v>
                </c:pt>
                <c:pt idx="591">
                  <c:v>2.9</c:v>
                </c:pt>
                <c:pt idx="592">
                  <c:v>2.9</c:v>
                </c:pt>
                <c:pt idx="593">
                  <c:v>4.3</c:v>
                </c:pt>
                <c:pt idx="594">
                  <c:v>3.6</c:v>
                </c:pt>
                <c:pt idx="595">
                  <c:v>2.5</c:v>
                </c:pt>
                <c:pt idx="596">
                  <c:v>3.2</c:v>
                </c:pt>
                <c:pt idx="597">
                  <c:v>2.2000000000000002</c:v>
                </c:pt>
                <c:pt idx="598">
                  <c:v>2.2000000000000002</c:v>
                </c:pt>
                <c:pt idx="599">
                  <c:v>2.2000000000000002</c:v>
                </c:pt>
                <c:pt idx="600">
                  <c:v>2.5</c:v>
                </c:pt>
                <c:pt idx="601">
                  <c:v>2.2000000000000002</c:v>
                </c:pt>
                <c:pt idx="602">
                  <c:v>2.2000000000000002</c:v>
                </c:pt>
                <c:pt idx="603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20</c:v>
                </c:pt>
                <c:pt idx="441">
                  <c:v>20</c:v>
                </c:pt>
                <c:pt idx="442">
                  <c:v>30</c:v>
                </c:pt>
                <c:pt idx="443">
                  <c:v>30</c:v>
                </c:pt>
                <c:pt idx="444">
                  <c:v>40</c:v>
                </c:pt>
                <c:pt idx="445">
                  <c:v>50</c:v>
                </c:pt>
                <c:pt idx="446">
                  <c:v>60</c:v>
                </c:pt>
                <c:pt idx="447">
                  <c:v>80</c:v>
                </c:pt>
                <c:pt idx="448">
                  <c:v>90</c:v>
                </c:pt>
                <c:pt idx="449">
                  <c:v>120</c:v>
                </c:pt>
                <c:pt idx="450">
                  <c:v>140</c:v>
                </c:pt>
                <c:pt idx="451">
                  <c:v>160</c:v>
                </c:pt>
                <c:pt idx="452">
                  <c:v>190</c:v>
                </c:pt>
                <c:pt idx="453">
                  <c:v>220</c:v>
                </c:pt>
                <c:pt idx="454">
                  <c:v>250</c:v>
                </c:pt>
                <c:pt idx="455">
                  <c:v>290</c:v>
                </c:pt>
                <c:pt idx="456">
                  <c:v>320</c:v>
                </c:pt>
                <c:pt idx="457">
                  <c:v>370</c:v>
                </c:pt>
                <c:pt idx="458">
                  <c:v>400</c:v>
                </c:pt>
                <c:pt idx="459">
                  <c:v>450</c:v>
                </c:pt>
                <c:pt idx="460">
                  <c:v>490</c:v>
                </c:pt>
                <c:pt idx="461">
                  <c:v>530</c:v>
                </c:pt>
                <c:pt idx="462">
                  <c:v>560</c:v>
                </c:pt>
                <c:pt idx="463">
                  <c:v>590</c:v>
                </c:pt>
                <c:pt idx="464">
                  <c:v>640</c:v>
                </c:pt>
                <c:pt idx="465">
                  <c:v>710</c:v>
                </c:pt>
                <c:pt idx="466">
                  <c:v>780</c:v>
                </c:pt>
                <c:pt idx="467">
                  <c:v>860</c:v>
                </c:pt>
                <c:pt idx="468">
                  <c:v>960</c:v>
                </c:pt>
                <c:pt idx="469">
                  <c:v>1050</c:v>
                </c:pt>
                <c:pt idx="470">
                  <c:v>1160</c:v>
                </c:pt>
                <c:pt idx="471">
                  <c:v>1250</c:v>
                </c:pt>
                <c:pt idx="472">
                  <c:v>1320</c:v>
                </c:pt>
                <c:pt idx="473">
                  <c:v>1370</c:v>
                </c:pt>
                <c:pt idx="474">
                  <c:v>1420</c:v>
                </c:pt>
                <c:pt idx="475">
                  <c:v>1490</c:v>
                </c:pt>
                <c:pt idx="476">
                  <c:v>1560</c:v>
                </c:pt>
                <c:pt idx="477">
                  <c:v>1630</c:v>
                </c:pt>
                <c:pt idx="478">
                  <c:v>1700</c:v>
                </c:pt>
                <c:pt idx="479">
                  <c:v>1780</c:v>
                </c:pt>
                <c:pt idx="480">
                  <c:v>1850</c:v>
                </c:pt>
                <c:pt idx="481">
                  <c:v>1940</c:v>
                </c:pt>
                <c:pt idx="482">
                  <c:v>2020</c:v>
                </c:pt>
                <c:pt idx="483">
                  <c:v>2110</c:v>
                </c:pt>
                <c:pt idx="484">
                  <c:v>2200</c:v>
                </c:pt>
                <c:pt idx="485">
                  <c:v>2270</c:v>
                </c:pt>
                <c:pt idx="486">
                  <c:v>2330</c:v>
                </c:pt>
                <c:pt idx="487">
                  <c:v>2390</c:v>
                </c:pt>
                <c:pt idx="488">
                  <c:v>2460</c:v>
                </c:pt>
                <c:pt idx="489">
                  <c:v>2540</c:v>
                </c:pt>
                <c:pt idx="490">
                  <c:v>2610</c:v>
                </c:pt>
                <c:pt idx="491">
                  <c:v>2670</c:v>
                </c:pt>
                <c:pt idx="492">
                  <c:v>2740</c:v>
                </c:pt>
                <c:pt idx="493">
                  <c:v>2800</c:v>
                </c:pt>
                <c:pt idx="494">
                  <c:v>2840</c:v>
                </c:pt>
                <c:pt idx="495">
                  <c:v>2880</c:v>
                </c:pt>
                <c:pt idx="496">
                  <c:v>2930</c:v>
                </c:pt>
                <c:pt idx="497">
                  <c:v>3000</c:v>
                </c:pt>
                <c:pt idx="498">
                  <c:v>3070</c:v>
                </c:pt>
                <c:pt idx="499">
                  <c:v>3160</c:v>
                </c:pt>
                <c:pt idx="500">
                  <c:v>3260</c:v>
                </c:pt>
                <c:pt idx="501">
                  <c:v>3370</c:v>
                </c:pt>
                <c:pt idx="502">
                  <c:v>3500</c:v>
                </c:pt>
                <c:pt idx="503">
                  <c:v>3610</c:v>
                </c:pt>
                <c:pt idx="504">
                  <c:v>3690</c:v>
                </c:pt>
                <c:pt idx="505">
                  <c:v>3770</c:v>
                </c:pt>
                <c:pt idx="506">
                  <c:v>3820</c:v>
                </c:pt>
                <c:pt idx="507">
                  <c:v>3860</c:v>
                </c:pt>
                <c:pt idx="508">
                  <c:v>3940</c:v>
                </c:pt>
                <c:pt idx="509">
                  <c:v>4020</c:v>
                </c:pt>
                <c:pt idx="510">
                  <c:v>4090</c:v>
                </c:pt>
                <c:pt idx="511">
                  <c:v>4170</c:v>
                </c:pt>
                <c:pt idx="512">
                  <c:v>4250</c:v>
                </c:pt>
                <c:pt idx="513">
                  <c:v>4340</c:v>
                </c:pt>
                <c:pt idx="514">
                  <c:v>4430</c:v>
                </c:pt>
                <c:pt idx="515">
                  <c:v>4530</c:v>
                </c:pt>
                <c:pt idx="516">
                  <c:v>4620</c:v>
                </c:pt>
                <c:pt idx="517">
                  <c:v>4710</c:v>
                </c:pt>
                <c:pt idx="518">
                  <c:v>4790</c:v>
                </c:pt>
                <c:pt idx="519">
                  <c:v>4890</c:v>
                </c:pt>
                <c:pt idx="520">
                  <c:v>4950</c:v>
                </c:pt>
                <c:pt idx="521">
                  <c:v>4960</c:v>
                </c:pt>
                <c:pt idx="522">
                  <c:v>5040</c:v>
                </c:pt>
                <c:pt idx="523">
                  <c:v>5070</c:v>
                </c:pt>
                <c:pt idx="524">
                  <c:v>5080</c:v>
                </c:pt>
                <c:pt idx="525">
                  <c:v>5070</c:v>
                </c:pt>
                <c:pt idx="526">
                  <c:v>5080</c:v>
                </c:pt>
                <c:pt idx="527">
                  <c:v>5130</c:v>
                </c:pt>
                <c:pt idx="528">
                  <c:v>5210</c:v>
                </c:pt>
                <c:pt idx="529">
                  <c:v>5310</c:v>
                </c:pt>
                <c:pt idx="530">
                  <c:v>5410</c:v>
                </c:pt>
                <c:pt idx="531">
                  <c:v>5510</c:v>
                </c:pt>
                <c:pt idx="532">
                  <c:v>5630</c:v>
                </c:pt>
                <c:pt idx="533">
                  <c:v>5760</c:v>
                </c:pt>
                <c:pt idx="534">
                  <c:v>5910</c:v>
                </c:pt>
                <c:pt idx="535">
                  <c:v>6080</c:v>
                </c:pt>
                <c:pt idx="536">
                  <c:v>6220</c:v>
                </c:pt>
                <c:pt idx="537">
                  <c:v>6380</c:v>
                </c:pt>
                <c:pt idx="538">
                  <c:v>6540</c:v>
                </c:pt>
                <c:pt idx="539">
                  <c:v>6690</c:v>
                </c:pt>
                <c:pt idx="540">
                  <c:v>6860</c:v>
                </c:pt>
                <c:pt idx="541">
                  <c:v>7020</c:v>
                </c:pt>
                <c:pt idx="542">
                  <c:v>7160</c:v>
                </c:pt>
                <c:pt idx="543">
                  <c:v>7320</c:v>
                </c:pt>
                <c:pt idx="544">
                  <c:v>7470</c:v>
                </c:pt>
                <c:pt idx="545">
                  <c:v>7630</c:v>
                </c:pt>
                <c:pt idx="546">
                  <c:v>7780</c:v>
                </c:pt>
                <c:pt idx="547">
                  <c:v>7920</c:v>
                </c:pt>
                <c:pt idx="548">
                  <c:v>8070</c:v>
                </c:pt>
                <c:pt idx="549">
                  <c:v>8220</c:v>
                </c:pt>
                <c:pt idx="550">
                  <c:v>8320</c:v>
                </c:pt>
                <c:pt idx="551">
                  <c:v>8430</c:v>
                </c:pt>
                <c:pt idx="552">
                  <c:v>8630</c:v>
                </c:pt>
                <c:pt idx="553">
                  <c:v>8860</c:v>
                </c:pt>
                <c:pt idx="554">
                  <c:v>9170</c:v>
                </c:pt>
                <c:pt idx="555">
                  <c:v>9520</c:v>
                </c:pt>
                <c:pt idx="556">
                  <c:v>9860</c:v>
                </c:pt>
                <c:pt idx="557">
                  <c:v>10240</c:v>
                </c:pt>
                <c:pt idx="558">
                  <c:v>10600</c:v>
                </c:pt>
                <c:pt idx="559">
                  <c:v>10950</c:v>
                </c:pt>
                <c:pt idx="560">
                  <c:v>11250</c:v>
                </c:pt>
                <c:pt idx="561">
                  <c:v>11530</c:v>
                </c:pt>
                <c:pt idx="562">
                  <c:v>11850</c:v>
                </c:pt>
                <c:pt idx="563">
                  <c:v>12160</c:v>
                </c:pt>
                <c:pt idx="564">
                  <c:v>12420</c:v>
                </c:pt>
                <c:pt idx="565">
                  <c:v>12630</c:v>
                </c:pt>
                <c:pt idx="566">
                  <c:v>12820</c:v>
                </c:pt>
                <c:pt idx="567">
                  <c:v>12940</c:v>
                </c:pt>
                <c:pt idx="568">
                  <c:v>13010</c:v>
                </c:pt>
                <c:pt idx="569">
                  <c:v>12990</c:v>
                </c:pt>
                <c:pt idx="570">
                  <c:v>12870</c:v>
                </c:pt>
                <c:pt idx="571">
                  <c:v>12730</c:v>
                </c:pt>
                <c:pt idx="572">
                  <c:v>12600</c:v>
                </c:pt>
                <c:pt idx="573">
                  <c:v>12470</c:v>
                </c:pt>
                <c:pt idx="574">
                  <c:v>12330</c:v>
                </c:pt>
                <c:pt idx="575">
                  <c:v>12200</c:v>
                </c:pt>
                <c:pt idx="576">
                  <c:v>12060</c:v>
                </c:pt>
                <c:pt idx="577">
                  <c:v>11930</c:v>
                </c:pt>
                <c:pt idx="578">
                  <c:v>11820</c:v>
                </c:pt>
                <c:pt idx="579">
                  <c:v>11750</c:v>
                </c:pt>
                <c:pt idx="580">
                  <c:v>11700</c:v>
                </c:pt>
                <c:pt idx="581">
                  <c:v>11710</c:v>
                </c:pt>
                <c:pt idx="582">
                  <c:v>11740</c:v>
                </c:pt>
                <c:pt idx="583">
                  <c:v>11810</c:v>
                </c:pt>
                <c:pt idx="584">
                  <c:v>11900</c:v>
                </c:pt>
                <c:pt idx="585">
                  <c:v>12010</c:v>
                </c:pt>
                <c:pt idx="586">
                  <c:v>12150</c:v>
                </c:pt>
                <c:pt idx="587">
                  <c:v>12300</c:v>
                </c:pt>
                <c:pt idx="588">
                  <c:v>12450</c:v>
                </c:pt>
                <c:pt idx="589">
                  <c:v>12610</c:v>
                </c:pt>
                <c:pt idx="590">
                  <c:v>12830</c:v>
                </c:pt>
                <c:pt idx="591">
                  <c:v>13050</c:v>
                </c:pt>
                <c:pt idx="592">
                  <c:v>13350</c:v>
                </c:pt>
                <c:pt idx="593">
                  <c:v>13670</c:v>
                </c:pt>
                <c:pt idx="594">
                  <c:v>14040</c:v>
                </c:pt>
                <c:pt idx="595">
                  <c:v>14470</c:v>
                </c:pt>
                <c:pt idx="596">
                  <c:v>14890</c:v>
                </c:pt>
                <c:pt idx="597">
                  <c:v>15220</c:v>
                </c:pt>
                <c:pt idx="598">
                  <c:v>15480</c:v>
                </c:pt>
                <c:pt idx="599">
                  <c:v>15620</c:v>
                </c:pt>
                <c:pt idx="600">
                  <c:v>15670</c:v>
                </c:pt>
                <c:pt idx="601">
                  <c:v>15630</c:v>
                </c:pt>
                <c:pt idx="602">
                  <c:v>15510</c:v>
                </c:pt>
                <c:pt idx="603">
                  <c:v>15350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pn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10 septembre 2026 à 10:07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 h 26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38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55449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046CE56F-E6D9-DCA6-1D91-A007FA2F5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03249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67937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B4ACE4CA-0831-CBFA-1004-D5E3CECD8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267700" y="3638550"/>
          <a:ext cx="3600000" cy="15062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10 septembre 2026 à 10:07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100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10 septembre 2026 à 10:07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7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V22" sqref="V2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6.805555555555555E-2</v>
      </c>
      <c r="AI3" s="144">
        <f>Septembre_2026!BA5</f>
        <v>4.1847222222222218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98</v>
      </c>
      <c r="AI4" s="127">
        <f>$W$1450/60/24</f>
        <v>6.805555555555555E-2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11.1</v>
      </c>
      <c r="C5" s="125"/>
      <c r="D5" s="124">
        <f>VLOOKUP($B5,$E$9:$R$1450,14,0)</f>
        <v>0.24791666666666701</v>
      </c>
      <c r="E5" s="123">
        <f>MIN(B9:B1448)</f>
        <v>11.1</v>
      </c>
      <c r="F5" s="122"/>
      <c r="G5" s="121">
        <f>VLOOKUP($E5,$B$9:$R$1450,17,0)</f>
        <v>0.24791666666666701</v>
      </c>
      <c r="H5" s="120">
        <f>MAX(B9:B1448)</f>
        <v>15.2</v>
      </c>
      <c r="I5" s="119"/>
      <c r="J5" s="118">
        <f>VLOOKUP($H5,$B$9:$R$1450,17,0)</f>
        <v>0</v>
      </c>
      <c r="K5" s="86">
        <f>MAX(G9:G1448)</f>
        <v>7.6</v>
      </c>
      <c r="L5" s="101"/>
      <c r="M5" s="117">
        <f>VLOOKUP($K5,$G$9:$R$1450,12,0)</f>
        <v>3.7499999999999999E-2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7.6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8.6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8.6</v>
      </c>
      <c r="L7" s="85"/>
      <c r="M7" s="84">
        <f>VLOOKUP($K5,$G$9:$R$1448,12,0)</f>
        <v>3.7499999999999999E-2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8.6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15.2</v>
      </c>
      <c r="C9" s="2">
        <v>74</v>
      </c>
      <c r="D9" s="2">
        <v>10.6</v>
      </c>
      <c r="E9" s="2">
        <v>15.2</v>
      </c>
      <c r="F9" s="2">
        <v>2.5</v>
      </c>
      <c r="G9" s="2">
        <v>2.9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13.8</v>
      </c>
      <c r="Q9">
        <v>13.8</v>
      </c>
      <c r="R9" s="5">
        <v>0</v>
      </c>
      <c r="S9" s="604" t="s">
        <v>827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15.2</v>
      </c>
      <c r="C10" s="2">
        <v>74</v>
      </c>
      <c r="D10" s="2">
        <v>10.6</v>
      </c>
      <c r="E10" s="2">
        <v>15.2</v>
      </c>
      <c r="F10" s="2">
        <v>0</v>
      </c>
      <c r="G10" s="2">
        <v>1.8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13.8</v>
      </c>
      <c r="Q10">
        <v>13.7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52" t="s">
        <v>29</v>
      </c>
      <c r="AG10" s="653"/>
      <c r="AH10" s="653"/>
      <c r="AI10" s="653"/>
      <c r="AJ10" s="65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15.2</v>
      </c>
      <c r="C11" s="2">
        <v>74</v>
      </c>
      <c r="D11" s="2">
        <v>10.6</v>
      </c>
      <c r="E11" s="2">
        <v>15.2</v>
      </c>
      <c r="F11" s="2">
        <v>2.9</v>
      </c>
      <c r="G11" s="2">
        <v>3.2</v>
      </c>
      <c r="H11" s="2">
        <v>1018.8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13.7</v>
      </c>
      <c r="Q11">
        <v>13.7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15.1</v>
      </c>
      <c r="C12" s="2">
        <v>74</v>
      </c>
      <c r="D12" s="2">
        <v>10.5</v>
      </c>
      <c r="E12" s="2">
        <v>15.1</v>
      </c>
      <c r="F12" s="2">
        <v>2.2000000000000002</v>
      </c>
      <c r="G12" s="2">
        <v>2.5</v>
      </c>
      <c r="H12" s="2">
        <v>1018.9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13.7</v>
      </c>
      <c r="Q12">
        <v>13.7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15.1</v>
      </c>
      <c r="C13" s="2">
        <v>74</v>
      </c>
      <c r="D13" s="2">
        <v>10.5</v>
      </c>
      <c r="E13" s="2">
        <v>15.1</v>
      </c>
      <c r="F13" s="2">
        <v>0</v>
      </c>
      <c r="G13" s="2">
        <v>1.8</v>
      </c>
      <c r="H13" s="2">
        <v>1018.9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13.7</v>
      </c>
      <c r="Q13">
        <v>13.7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15.2</v>
      </c>
      <c r="C14" s="2">
        <v>74</v>
      </c>
      <c r="D14" s="2">
        <v>10.6</v>
      </c>
      <c r="E14" s="2">
        <v>15.2</v>
      </c>
      <c r="F14" s="2">
        <v>0</v>
      </c>
      <c r="G14" s="2">
        <v>1.8</v>
      </c>
      <c r="H14" s="2">
        <v>1018.8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13.7</v>
      </c>
      <c r="Q14">
        <v>13.7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15.1</v>
      </c>
      <c r="C15" s="2">
        <v>74</v>
      </c>
      <c r="D15" s="2">
        <v>10.5</v>
      </c>
      <c r="E15" s="2">
        <v>15.1</v>
      </c>
      <c r="F15" s="2">
        <v>0</v>
      </c>
      <c r="G15" s="2">
        <v>3.6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13.7</v>
      </c>
      <c r="Q15">
        <v>13.6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15.1</v>
      </c>
      <c r="C16" s="2">
        <v>74</v>
      </c>
      <c r="D16" s="2">
        <v>10.5</v>
      </c>
      <c r="E16" s="2">
        <v>15.1</v>
      </c>
      <c r="F16" s="2">
        <v>5</v>
      </c>
      <c r="G16" s="2">
        <v>6.1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13.6</v>
      </c>
      <c r="Q16">
        <v>13.6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15.2</v>
      </c>
      <c r="C17" s="2">
        <v>74</v>
      </c>
      <c r="D17" s="2">
        <v>10.6</v>
      </c>
      <c r="E17" s="2">
        <v>15.2</v>
      </c>
      <c r="F17" s="2">
        <v>2.5</v>
      </c>
      <c r="G17" s="2">
        <v>3.6</v>
      </c>
      <c r="H17" s="2">
        <v>1018.9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13.6</v>
      </c>
      <c r="Q17">
        <v>13.6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15.2</v>
      </c>
      <c r="C18" s="2">
        <v>74</v>
      </c>
      <c r="D18" s="2">
        <v>10.6</v>
      </c>
      <c r="E18" s="2">
        <v>15.2</v>
      </c>
      <c r="F18" s="2">
        <v>3.6</v>
      </c>
      <c r="G18" s="2">
        <v>5.8</v>
      </c>
      <c r="H18" s="2">
        <v>1019.1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13.6</v>
      </c>
      <c r="Q18">
        <v>13.6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15.1</v>
      </c>
      <c r="C19" s="2">
        <v>74</v>
      </c>
      <c r="D19" s="2">
        <v>10.5</v>
      </c>
      <c r="E19" s="2">
        <v>15.1</v>
      </c>
      <c r="F19" s="2">
        <v>0</v>
      </c>
      <c r="G19" s="2">
        <v>3.2</v>
      </c>
      <c r="H19" s="2">
        <v>1018.7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13.6</v>
      </c>
      <c r="Q19">
        <v>13.6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15.1</v>
      </c>
      <c r="C20" s="2">
        <v>74</v>
      </c>
      <c r="D20" s="2">
        <v>10.5</v>
      </c>
      <c r="E20" s="2">
        <v>15.1</v>
      </c>
      <c r="F20" s="2">
        <v>7.2</v>
      </c>
      <c r="G20" s="2">
        <v>7.2</v>
      </c>
      <c r="H20" s="2">
        <v>1018.7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13.6</v>
      </c>
      <c r="Q20">
        <v>13.6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15.2</v>
      </c>
      <c r="C21" s="2">
        <v>74</v>
      </c>
      <c r="D21" s="2">
        <v>10.6</v>
      </c>
      <c r="E21" s="2">
        <v>15.2</v>
      </c>
      <c r="F21" s="2">
        <v>5.8</v>
      </c>
      <c r="G21" s="2">
        <v>6.5</v>
      </c>
      <c r="H21" s="2">
        <v>1018.8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13.6</v>
      </c>
      <c r="Q21">
        <v>13.6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15.2</v>
      </c>
      <c r="C22" s="2">
        <v>74</v>
      </c>
      <c r="D22" s="2">
        <v>10.6</v>
      </c>
      <c r="E22" s="2">
        <v>15.2</v>
      </c>
      <c r="F22" s="2">
        <v>4</v>
      </c>
      <c r="G22" s="2">
        <v>5.4</v>
      </c>
      <c r="H22" s="2">
        <v>1018.8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13.6</v>
      </c>
      <c r="Q22">
        <v>13.5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15.2</v>
      </c>
      <c r="C23" s="2">
        <v>74</v>
      </c>
      <c r="D23" s="2">
        <v>10.6</v>
      </c>
      <c r="E23" s="2">
        <v>15.2</v>
      </c>
      <c r="F23" s="2">
        <v>3.2</v>
      </c>
      <c r="G23" s="2">
        <v>5.4</v>
      </c>
      <c r="H23" s="2">
        <v>1018.8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13.6</v>
      </c>
      <c r="Q23">
        <v>13.5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15.2</v>
      </c>
      <c r="C24" s="2">
        <v>74</v>
      </c>
      <c r="D24" s="2">
        <v>10.6</v>
      </c>
      <c r="E24" s="2">
        <v>15.2</v>
      </c>
      <c r="F24" s="2">
        <v>3.2</v>
      </c>
      <c r="G24" s="2">
        <v>5.4</v>
      </c>
      <c r="H24" s="2">
        <v>1019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13.6</v>
      </c>
      <c r="Q24">
        <v>13.5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15.2</v>
      </c>
      <c r="C25" s="2">
        <v>74</v>
      </c>
      <c r="D25" s="2">
        <v>10.6</v>
      </c>
      <c r="E25" s="2">
        <v>15.2</v>
      </c>
      <c r="F25" s="2">
        <v>5.8</v>
      </c>
      <c r="G25" s="2">
        <v>6.8</v>
      </c>
      <c r="H25" s="2">
        <v>1019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13.6</v>
      </c>
      <c r="Q25">
        <v>13.5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15.2</v>
      </c>
      <c r="C26" s="2">
        <v>74</v>
      </c>
      <c r="D26" s="2">
        <v>10.6</v>
      </c>
      <c r="E26" s="2">
        <v>15.2</v>
      </c>
      <c r="F26" s="2">
        <v>1.8</v>
      </c>
      <c r="G26" s="2">
        <v>3.2</v>
      </c>
      <c r="H26" s="2">
        <v>1018.7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13.6</v>
      </c>
      <c r="Q26">
        <v>13.5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15.2</v>
      </c>
      <c r="C27" s="2">
        <v>74</v>
      </c>
      <c r="D27" s="2">
        <v>10.6</v>
      </c>
      <c r="E27" s="2">
        <v>15.2</v>
      </c>
      <c r="F27" s="2">
        <v>3.2</v>
      </c>
      <c r="G27" s="2">
        <v>5</v>
      </c>
      <c r="H27" s="2">
        <v>1018.8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13.6</v>
      </c>
      <c r="Q27">
        <v>13.5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15.2</v>
      </c>
      <c r="C28" s="2">
        <v>74</v>
      </c>
      <c r="D28" s="2">
        <v>10.6</v>
      </c>
      <c r="E28" s="2">
        <v>15.2</v>
      </c>
      <c r="F28" s="2">
        <v>0</v>
      </c>
      <c r="G28" s="2">
        <v>2.9</v>
      </c>
      <c r="H28" s="2">
        <v>1018.7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13.6</v>
      </c>
      <c r="Q28">
        <v>13.5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15.1</v>
      </c>
      <c r="C29" s="2">
        <v>74</v>
      </c>
      <c r="D29" s="2">
        <v>10.5</v>
      </c>
      <c r="E29" s="2">
        <v>15.1</v>
      </c>
      <c r="F29" s="2">
        <v>3.6</v>
      </c>
      <c r="G29" s="2">
        <v>3.6</v>
      </c>
      <c r="H29" s="2">
        <v>1018.7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13.6</v>
      </c>
      <c r="Q29">
        <v>13.5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15.1</v>
      </c>
      <c r="C30" s="2">
        <v>74</v>
      </c>
      <c r="D30" s="2">
        <v>10.5</v>
      </c>
      <c r="E30" s="2">
        <v>15.1</v>
      </c>
      <c r="F30" s="2">
        <v>2.2000000000000002</v>
      </c>
      <c r="G30" s="2">
        <v>3.2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13.6</v>
      </c>
      <c r="Q30">
        <v>13.5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15.1</v>
      </c>
      <c r="C31" s="2">
        <v>74</v>
      </c>
      <c r="D31" s="2">
        <v>10.5</v>
      </c>
      <c r="E31" s="2">
        <v>15.1</v>
      </c>
      <c r="F31" s="2">
        <v>1.8</v>
      </c>
      <c r="G31" s="2">
        <v>3.2</v>
      </c>
      <c r="H31" s="2">
        <v>1018.9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13.6</v>
      </c>
      <c r="Q31">
        <v>13.5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15.1</v>
      </c>
      <c r="C32" s="2">
        <v>74</v>
      </c>
      <c r="D32" s="2">
        <v>10.5</v>
      </c>
      <c r="E32" s="2">
        <v>15.1</v>
      </c>
      <c r="F32" s="2">
        <v>3.6</v>
      </c>
      <c r="G32" s="2">
        <v>5.4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13.6</v>
      </c>
      <c r="Q32">
        <v>13.5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15.1</v>
      </c>
      <c r="C33" s="2">
        <v>74</v>
      </c>
      <c r="D33" s="2">
        <v>10.5</v>
      </c>
      <c r="E33" s="2">
        <v>15.1</v>
      </c>
      <c r="F33" s="2">
        <v>2.2000000000000002</v>
      </c>
      <c r="G33" s="2">
        <v>3.6</v>
      </c>
      <c r="H33" s="2">
        <v>1018.9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13.6</v>
      </c>
      <c r="Q33">
        <v>13.5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15.1</v>
      </c>
      <c r="C34" s="2">
        <v>75</v>
      </c>
      <c r="D34" s="2">
        <v>10.7</v>
      </c>
      <c r="E34" s="2">
        <v>15.1</v>
      </c>
      <c r="F34" s="2">
        <v>4</v>
      </c>
      <c r="G34" s="2">
        <v>4.3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13.6</v>
      </c>
      <c r="Q34">
        <v>13.5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15</v>
      </c>
      <c r="C35" s="2">
        <v>75</v>
      </c>
      <c r="D35" s="2">
        <v>10.6</v>
      </c>
      <c r="E35" s="2">
        <v>15</v>
      </c>
      <c r="F35" s="2">
        <v>1.8</v>
      </c>
      <c r="G35" s="2">
        <v>2.5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13.6</v>
      </c>
      <c r="Q35">
        <v>13.4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15</v>
      </c>
      <c r="C36" s="2">
        <v>75</v>
      </c>
      <c r="D36" s="2">
        <v>10.6</v>
      </c>
      <c r="E36" s="2">
        <v>15</v>
      </c>
      <c r="F36" s="2">
        <v>2.9</v>
      </c>
      <c r="G36" s="2">
        <v>3.2</v>
      </c>
      <c r="H36" s="2">
        <v>1019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13.6</v>
      </c>
      <c r="Q36">
        <v>13.4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15</v>
      </c>
      <c r="C37" s="2">
        <v>75</v>
      </c>
      <c r="D37" s="2">
        <v>10.6</v>
      </c>
      <c r="E37" s="2">
        <v>15</v>
      </c>
      <c r="F37" s="2">
        <v>4.7</v>
      </c>
      <c r="G37" s="2">
        <v>4.7</v>
      </c>
      <c r="H37" s="2">
        <v>1018.8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13.5</v>
      </c>
      <c r="Q37">
        <v>13.4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15</v>
      </c>
      <c r="C38" s="2">
        <v>75</v>
      </c>
      <c r="D38" s="2">
        <v>10.6</v>
      </c>
      <c r="E38" s="2">
        <v>15</v>
      </c>
      <c r="F38" s="2">
        <v>2.9</v>
      </c>
      <c r="G38" s="2">
        <v>4.3</v>
      </c>
      <c r="H38" s="2">
        <v>1019.2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13.5</v>
      </c>
      <c r="Q38">
        <v>13.4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15</v>
      </c>
      <c r="C39" s="2">
        <v>75</v>
      </c>
      <c r="D39" s="2">
        <v>10.6</v>
      </c>
      <c r="E39" s="2">
        <v>15</v>
      </c>
      <c r="F39" s="2">
        <v>1.8</v>
      </c>
      <c r="G39" s="2">
        <v>2.5</v>
      </c>
      <c r="H39" s="2">
        <v>1018.8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13.5</v>
      </c>
      <c r="Q39">
        <v>13.4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15</v>
      </c>
      <c r="C40" s="2">
        <v>75</v>
      </c>
      <c r="D40" s="2">
        <v>10.6</v>
      </c>
      <c r="E40" s="2">
        <v>15</v>
      </c>
      <c r="F40" s="2">
        <v>2.5</v>
      </c>
      <c r="G40" s="2">
        <v>2.5</v>
      </c>
      <c r="H40" s="2">
        <v>1018.8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13.5</v>
      </c>
      <c r="Q40">
        <v>13.3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15</v>
      </c>
      <c r="C41" s="2">
        <v>75</v>
      </c>
      <c r="D41" s="2">
        <v>10.6</v>
      </c>
      <c r="E41" s="2">
        <v>15</v>
      </c>
      <c r="F41" s="2">
        <v>4.3</v>
      </c>
      <c r="G41" s="2">
        <v>5.4</v>
      </c>
      <c r="H41" s="2">
        <v>1018.8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13.5</v>
      </c>
      <c r="Q41">
        <v>13.3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14.9</v>
      </c>
      <c r="C42" s="2">
        <v>75</v>
      </c>
      <c r="D42" s="2">
        <v>10.5</v>
      </c>
      <c r="E42" s="2">
        <v>14.9</v>
      </c>
      <c r="F42" s="2">
        <v>3.6</v>
      </c>
      <c r="G42" s="2">
        <v>4</v>
      </c>
      <c r="H42" s="2">
        <v>1018.8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13.4</v>
      </c>
      <c r="Q42">
        <v>13.3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14.9</v>
      </c>
      <c r="C43" s="2">
        <v>75</v>
      </c>
      <c r="D43" s="2">
        <v>10.5</v>
      </c>
      <c r="E43" s="2">
        <v>14.9</v>
      </c>
      <c r="F43" s="2">
        <v>2.2000000000000002</v>
      </c>
      <c r="G43" s="2">
        <v>3.2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13.4</v>
      </c>
      <c r="Q43">
        <v>13.3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14.9</v>
      </c>
      <c r="C44" s="2">
        <v>75</v>
      </c>
      <c r="D44" s="2">
        <v>10.5</v>
      </c>
      <c r="E44" s="2">
        <v>14.9</v>
      </c>
      <c r="F44" s="2">
        <v>3.6</v>
      </c>
      <c r="G44" s="2">
        <v>5</v>
      </c>
      <c r="H44" s="2">
        <v>1018.8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13.4</v>
      </c>
      <c r="Q44">
        <v>13.3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15</v>
      </c>
      <c r="C45" s="2">
        <v>75</v>
      </c>
      <c r="D45" s="2">
        <v>10.6</v>
      </c>
      <c r="E45" s="2">
        <v>15</v>
      </c>
      <c r="F45" s="2">
        <v>3.6</v>
      </c>
      <c r="G45" s="2">
        <v>4.3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13.4</v>
      </c>
      <c r="Q45">
        <v>13.3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15</v>
      </c>
      <c r="C46" s="2">
        <v>75</v>
      </c>
      <c r="D46" s="2">
        <v>10.6</v>
      </c>
      <c r="E46" s="2">
        <v>15</v>
      </c>
      <c r="F46" s="2">
        <v>4.3</v>
      </c>
      <c r="G46" s="2">
        <v>5.4</v>
      </c>
      <c r="H46" s="2">
        <v>1018.7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13.4</v>
      </c>
      <c r="Q46">
        <v>13.3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15</v>
      </c>
      <c r="C47" s="2">
        <v>75</v>
      </c>
      <c r="D47" s="2">
        <v>10.6</v>
      </c>
      <c r="E47" s="2">
        <v>15</v>
      </c>
      <c r="F47" s="2">
        <v>5.8</v>
      </c>
      <c r="G47" s="2">
        <v>7.2</v>
      </c>
      <c r="H47" s="2">
        <v>1018.6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13.4</v>
      </c>
      <c r="Q47">
        <v>13.3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14.9</v>
      </c>
      <c r="C48" s="2">
        <v>75</v>
      </c>
      <c r="D48" s="2">
        <v>10.5</v>
      </c>
      <c r="E48" s="2">
        <v>14.9</v>
      </c>
      <c r="F48" s="2">
        <v>0</v>
      </c>
      <c r="G48" s="2">
        <v>3.6</v>
      </c>
      <c r="H48" s="2">
        <v>1018.7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13.4</v>
      </c>
      <c r="Q48">
        <v>13.3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14.9</v>
      </c>
      <c r="C49" s="2">
        <v>75</v>
      </c>
      <c r="D49" s="2">
        <v>10.5</v>
      </c>
      <c r="E49" s="2">
        <v>14.9</v>
      </c>
      <c r="F49" s="2">
        <v>1.8</v>
      </c>
      <c r="G49" s="2">
        <v>3.6</v>
      </c>
      <c r="H49" s="2">
        <v>1018.8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13.4</v>
      </c>
      <c r="Q49">
        <v>13.3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14.9</v>
      </c>
      <c r="C50" s="2">
        <v>75</v>
      </c>
      <c r="D50" s="2">
        <v>10.5</v>
      </c>
      <c r="E50" s="2">
        <v>14.9</v>
      </c>
      <c r="F50" s="2">
        <v>1.8</v>
      </c>
      <c r="G50" s="2">
        <v>2.5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13.4</v>
      </c>
      <c r="Q50">
        <v>13.3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14.9</v>
      </c>
      <c r="C51" s="2">
        <v>75</v>
      </c>
      <c r="D51" s="2">
        <v>10.5</v>
      </c>
      <c r="E51" s="2">
        <v>14.9</v>
      </c>
      <c r="F51" s="2">
        <v>1.8</v>
      </c>
      <c r="G51" s="2">
        <v>2.5</v>
      </c>
      <c r="H51" s="2">
        <v>1018.7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13.4</v>
      </c>
      <c r="Q51">
        <v>13.3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14.8</v>
      </c>
      <c r="C52" s="2">
        <v>76</v>
      </c>
      <c r="D52" s="2">
        <v>10.6</v>
      </c>
      <c r="E52" s="2">
        <v>14.8</v>
      </c>
      <c r="F52" s="2">
        <v>0</v>
      </c>
      <c r="G52" s="2">
        <v>4.7</v>
      </c>
      <c r="H52" s="2">
        <v>1018.8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13.4</v>
      </c>
      <c r="Q52">
        <v>13.3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14.9</v>
      </c>
      <c r="C53" s="2">
        <v>76</v>
      </c>
      <c r="D53" s="2">
        <v>10.7</v>
      </c>
      <c r="E53" s="2">
        <v>14.9</v>
      </c>
      <c r="F53" s="2">
        <v>6.1</v>
      </c>
      <c r="G53" s="2">
        <v>7.2</v>
      </c>
      <c r="H53" s="2">
        <v>1018.8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13.3</v>
      </c>
      <c r="Q53">
        <v>13.3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14.9</v>
      </c>
      <c r="C54" s="2">
        <v>76</v>
      </c>
      <c r="D54" s="2">
        <v>10.7</v>
      </c>
      <c r="E54" s="2">
        <v>14.9</v>
      </c>
      <c r="F54" s="2">
        <v>0</v>
      </c>
      <c r="G54" s="2">
        <v>2.2000000000000002</v>
      </c>
      <c r="H54" s="2">
        <v>1018.8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13.4</v>
      </c>
      <c r="Q54">
        <v>13.3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14.8</v>
      </c>
      <c r="C55" s="2">
        <v>76</v>
      </c>
      <c r="D55" s="2">
        <v>10.6</v>
      </c>
      <c r="E55" s="2">
        <v>14.8</v>
      </c>
      <c r="F55" s="2">
        <v>0</v>
      </c>
      <c r="G55" s="2">
        <v>2.5</v>
      </c>
      <c r="H55" s="2">
        <v>1018.7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13.4</v>
      </c>
      <c r="Q55">
        <v>13.3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14.8</v>
      </c>
      <c r="C56" s="2">
        <v>76</v>
      </c>
      <c r="D56" s="2">
        <v>10.6</v>
      </c>
      <c r="E56" s="2">
        <v>14.8</v>
      </c>
      <c r="F56" s="2">
        <v>1.8</v>
      </c>
      <c r="G56" s="2">
        <v>2.5</v>
      </c>
      <c r="H56" s="2">
        <v>1018.8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13.3</v>
      </c>
      <c r="Q56">
        <v>13.2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14.8</v>
      </c>
      <c r="C57" s="2">
        <v>76</v>
      </c>
      <c r="D57" s="2">
        <v>10.6</v>
      </c>
      <c r="E57" s="2">
        <v>14.8</v>
      </c>
      <c r="F57" s="2">
        <v>3.6</v>
      </c>
      <c r="G57" s="2">
        <v>4.3</v>
      </c>
      <c r="H57" s="2">
        <v>1018.9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13.3</v>
      </c>
      <c r="Q57">
        <v>13.2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14.8</v>
      </c>
      <c r="C58" s="2">
        <v>76</v>
      </c>
      <c r="D58" s="2">
        <v>10.6</v>
      </c>
      <c r="E58" s="2">
        <v>14.8</v>
      </c>
      <c r="F58" s="2">
        <v>2.9</v>
      </c>
      <c r="G58" s="2">
        <v>2.9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13.3</v>
      </c>
      <c r="Q58">
        <v>13.2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14.8</v>
      </c>
      <c r="C59" s="2">
        <v>76</v>
      </c>
      <c r="D59" s="2">
        <v>10.6</v>
      </c>
      <c r="E59" s="2">
        <v>14.8</v>
      </c>
      <c r="F59" s="2">
        <v>3.6</v>
      </c>
      <c r="G59" s="2">
        <v>4.3</v>
      </c>
      <c r="H59" s="2">
        <v>1018.9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13.3</v>
      </c>
      <c r="Q59">
        <v>13.2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14.8</v>
      </c>
      <c r="C60" s="2">
        <v>76</v>
      </c>
      <c r="D60" s="2">
        <v>10.6</v>
      </c>
      <c r="E60" s="2">
        <v>14.8</v>
      </c>
      <c r="F60" s="2">
        <v>3.6</v>
      </c>
      <c r="G60" s="2">
        <v>4.3</v>
      </c>
      <c r="H60" s="2">
        <v>1018.8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13.3</v>
      </c>
      <c r="Q60">
        <v>13.2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14.8</v>
      </c>
      <c r="C61" s="2">
        <v>76</v>
      </c>
      <c r="D61" s="2">
        <v>10.6</v>
      </c>
      <c r="E61" s="2">
        <v>14.8</v>
      </c>
      <c r="F61" s="2">
        <v>3.2</v>
      </c>
      <c r="G61" s="2">
        <v>4.7</v>
      </c>
      <c r="H61" s="2">
        <v>1018.8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13.2</v>
      </c>
      <c r="Q61">
        <v>13.2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14.8</v>
      </c>
      <c r="C62" s="2">
        <v>76</v>
      </c>
      <c r="D62" s="2">
        <v>10.6</v>
      </c>
      <c r="E62" s="2">
        <v>14.8</v>
      </c>
      <c r="F62" s="2">
        <v>1.8</v>
      </c>
      <c r="G62" s="2">
        <v>4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13.2</v>
      </c>
      <c r="Q62">
        <v>13.2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14.8</v>
      </c>
      <c r="C63" s="2">
        <v>76</v>
      </c>
      <c r="D63" s="2">
        <v>10.6</v>
      </c>
      <c r="E63" s="2">
        <v>14.8</v>
      </c>
      <c r="F63" s="2">
        <v>5</v>
      </c>
      <c r="G63" s="2">
        <v>7.6</v>
      </c>
      <c r="H63" s="2">
        <v>1018.7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13.2</v>
      </c>
      <c r="Q63">
        <v>13.1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14.8</v>
      </c>
      <c r="C64" s="2">
        <v>76</v>
      </c>
      <c r="D64" s="2">
        <v>10.6</v>
      </c>
      <c r="E64" s="2">
        <v>14.8</v>
      </c>
      <c r="F64" s="2">
        <v>3.2</v>
      </c>
      <c r="G64" s="2">
        <v>5.4</v>
      </c>
      <c r="H64" s="2">
        <v>1018.8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13.2</v>
      </c>
      <c r="Q64">
        <v>13.1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14.8</v>
      </c>
      <c r="C65" s="2">
        <v>76</v>
      </c>
      <c r="D65" s="2">
        <v>10.6</v>
      </c>
      <c r="E65" s="2">
        <v>14.8</v>
      </c>
      <c r="F65" s="2">
        <v>0</v>
      </c>
      <c r="G65" s="2">
        <v>2.9</v>
      </c>
      <c r="H65" s="2">
        <v>1018.6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13.2</v>
      </c>
      <c r="Q65">
        <v>13.1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14.8</v>
      </c>
      <c r="C66" s="2">
        <v>76</v>
      </c>
      <c r="D66" s="2">
        <v>10.6</v>
      </c>
      <c r="E66" s="2">
        <v>14.8</v>
      </c>
      <c r="F66" s="2">
        <v>4.3</v>
      </c>
      <c r="G66" s="2">
        <v>6.1</v>
      </c>
      <c r="H66" s="2">
        <v>1018.9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13.2</v>
      </c>
      <c r="Q66">
        <v>13.1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14.7</v>
      </c>
      <c r="C67" s="2">
        <v>76</v>
      </c>
      <c r="D67" s="2">
        <v>10.5</v>
      </c>
      <c r="E67" s="2">
        <v>14.7</v>
      </c>
      <c r="F67" s="2">
        <v>0</v>
      </c>
      <c r="G67" s="2">
        <v>3.2</v>
      </c>
      <c r="H67" s="2">
        <v>1018.7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13.2</v>
      </c>
      <c r="Q67">
        <v>13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14.7</v>
      </c>
      <c r="C68" s="2">
        <v>76</v>
      </c>
      <c r="D68" s="2">
        <v>10.5</v>
      </c>
      <c r="E68" s="2">
        <v>14.7</v>
      </c>
      <c r="F68" s="2">
        <v>2.9</v>
      </c>
      <c r="G68" s="2">
        <v>3.2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13.2</v>
      </c>
      <c r="Q68">
        <v>13.1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14.7</v>
      </c>
      <c r="C69" s="2">
        <v>77</v>
      </c>
      <c r="D69" s="2">
        <v>10.7</v>
      </c>
      <c r="E69" s="2">
        <v>14.7</v>
      </c>
      <c r="F69" s="2">
        <v>3.2</v>
      </c>
      <c r="G69" s="2">
        <v>5.4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13.2</v>
      </c>
      <c r="Q69">
        <v>13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14.7</v>
      </c>
      <c r="C70" s="2">
        <v>77</v>
      </c>
      <c r="D70" s="2">
        <v>10.7</v>
      </c>
      <c r="E70" s="2">
        <v>14.7</v>
      </c>
      <c r="F70" s="2">
        <v>4.3</v>
      </c>
      <c r="G70" s="2">
        <v>4.7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13.2</v>
      </c>
      <c r="Q70">
        <v>13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14.7</v>
      </c>
      <c r="C71" s="2">
        <v>77</v>
      </c>
      <c r="D71" s="2">
        <v>10.7</v>
      </c>
      <c r="E71" s="2">
        <v>14.7</v>
      </c>
      <c r="F71" s="2">
        <v>4.3</v>
      </c>
      <c r="G71" s="2">
        <v>5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13.2</v>
      </c>
      <c r="Q71">
        <v>13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14.7</v>
      </c>
      <c r="C72" s="2">
        <v>77</v>
      </c>
      <c r="D72" s="2">
        <v>10.7</v>
      </c>
      <c r="E72" s="2">
        <v>14.7</v>
      </c>
      <c r="F72" s="2">
        <v>0</v>
      </c>
      <c r="G72" s="2">
        <v>3.2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13.2</v>
      </c>
      <c r="Q72">
        <v>13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14.7</v>
      </c>
      <c r="C73" s="2">
        <v>77</v>
      </c>
      <c r="D73" s="2">
        <v>10.7</v>
      </c>
      <c r="E73" s="2">
        <v>14.7</v>
      </c>
      <c r="F73" s="2">
        <v>0</v>
      </c>
      <c r="G73" s="2">
        <v>1.8</v>
      </c>
      <c r="H73" s="2">
        <v>1018.7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13.2</v>
      </c>
      <c r="Q73">
        <v>13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14.7</v>
      </c>
      <c r="C74" s="2">
        <v>77</v>
      </c>
      <c r="D74" s="2">
        <v>10.7</v>
      </c>
      <c r="E74" s="2">
        <v>14.7</v>
      </c>
      <c r="F74" s="2">
        <v>4</v>
      </c>
      <c r="G74" s="2">
        <v>4.7</v>
      </c>
      <c r="H74" s="2">
        <v>1018.9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13.2</v>
      </c>
      <c r="Q74">
        <v>13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14.7</v>
      </c>
      <c r="C75" s="2">
        <v>77</v>
      </c>
      <c r="D75" s="2">
        <v>10.7</v>
      </c>
      <c r="E75" s="2">
        <v>14.7</v>
      </c>
      <c r="F75" s="2">
        <v>0</v>
      </c>
      <c r="G75" s="2">
        <v>5.4</v>
      </c>
      <c r="H75" s="2">
        <v>1019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13.2</v>
      </c>
      <c r="Q75">
        <v>13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14.6</v>
      </c>
      <c r="C76" s="2">
        <v>77</v>
      </c>
      <c r="D76" s="2">
        <v>10.6</v>
      </c>
      <c r="E76" s="2">
        <v>14.6</v>
      </c>
      <c r="F76" s="2">
        <v>2.5</v>
      </c>
      <c r="G76" s="2">
        <v>3.6</v>
      </c>
      <c r="H76" s="2">
        <v>1018.8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13.2</v>
      </c>
      <c r="Q76">
        <v>13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14.6</v>
      </c>
      <c r="C77" s="2">
        <v>77</v>
      </c>
      <c r="D77" s="2">
        <v>10.6</v>
      </c>
      <c r="E77" s="2">
        <v>14.6</v>
      </c>
      <c r="F77" s="2">
        <v>0</v>
      </c>
      <c r="G77" s="2">
        <v>1.8</v>
      </c>
      <c r="H77" s="2">
        <v>1018.9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13.1</v>
      </c>
      <c r="Q77">
        <v>12.9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14.6</v>
      </c>
      <c r="C78" s="2">
        <v>77</v>
      </c>
      <c r="D78" s="2">
        <v>10.6</v>
      </c>
      <c r="E78" s="2">
        <v>14.6</v>
      </c>
      <c r="F78" s="2">
        <v>3.2</v>
      </c>
      <c r="G78" s="2">
        <v>4.3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13.1</v>
      </c>
      <c r="Q78">
        <v>12.9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14.6</v>
      </c>
      <c r="C79" s="2">
        <v>77</v>
      </c>
      <c r="D79" s="2">
        <v>10.6</v>
      </c>
      <c r="E79" s="2">
        <v>14.6</v>
      </c>
      <c r="F79" s="2">
        <v>1.8</v>
      </c>
      <c r="G79" s="2">
        <v>5</v>
      </c>
      <c r="H79" s="2">
        <v>1018.7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13.1</v>
      </c>
      <c r="Q79">
        <v>12.9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14.6</v>
      </c>
      <c r="C80" s="2">
        <v>77</v>
      </c>
      <c r="D80" s="2">
        <v>10.6</v>
      </c>
      <c r="E80" s="2">
        <v>14.6</v>
      </c>
      <c r="F80" s="2">
        <v>4</v>
      </c>
      <c r="G80" s="2">
        <v>4.7</v>
      </c>
      <c r="H80" s="2">
        <v>1018.9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13.1</v>
      </c>
      <c r="Q80">
        <v>12.9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14.6</v>
      </c>
      <c r="C81" s="2">
        <v>77</v>
      </c>
      <c r="D81" s="2">
        <v>10.6</v>
      </c>
      <c r="E81" s="2">
        <v>14.6</v>
      </c>
      <c r="F81" s="2">
        <v>1.8</v>
      </c>
      <c r="G81" s="2">
        <v>2.5</v>
      </c>
      <c r="H81" s="2">
        <v>1018.8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13.1</v>
      </c>
      <c r="Q81">
        <v>12.9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14.6</v>
      </c>
      <c r="C82" s="2">
        <v>77</v>
      </c>
      <c r="D82" s="2">
        <v>10.6</v>
      </c>
      <c r="E82" s="2">
        <v>14.6</v>
      </c>
      <c r="F82" s="2">
        <v>2.5</v>
      </c>
      <c r="G82" s="2">
        <v>5</v>
      </c>
      <c r="H82" s="2">
        <v>1019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13.1</v>
      </c>
      <c r="Q82">
        <v>12.9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14.6</v>
      </c>
      <c r="C83" s="2">
        <v>77</v>
      </c>
      <c r="D83" s="2">
        <v>10.6</v>
      </c>
      <c r="E83" s="2">
        <v>14.6</v>
      </c>
      <c r="F83" s="2">
        <v>2.5</v>
      </c>
      <c r="G83" s="2">
        <v>2.9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13.1</v>
      </c>
      <c r="Q83">
        <v>12.9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14.6</v>
      </c>
      <c r="C84" s="2">
        <v>77</v>
      </c>
      <c r="D84" s="2">
        <v>10.6</v>
      </c>
      <c r="E84" s="2">
        <v>14.6</v>
      </c>
      <c r="F84" s="2">
        <v>2.9</v>
      </c>
      <c r="G84" s="2">
        <v>5.4</v>
      </c>
      <c r="H84" s="2">
        <v>1018.9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13.1</v>
      </c>
      <c r="Q84">
        <v>12.9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14.6</v>
      </c>
      <c r="C85" s="2">
        <v>77</v>
      </c>
      <c r="D85" s="2">
        <v>10.6</v>
      </c>
      <c r="E85" s="2">
        <v>14.6</v>
      </c>
      <c r="F85" s="2">
        <v>5</v>
      </c>
      <c r="G85" s="2">
        <v>5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13</v>
      </c>
      <c r="Q85">
        <v>12.8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14.6</v>
      </c>
      <c r="C86" s="2">
        <v>77</v>
      </c>
      <c r="D86" s="2">
        <v>10.6</v>
      </c>
      <c r="E86" s="2">
        <v>14.6</v>
      </c>
      <c r="F86" s="2">
        <v>1.8</v>
      </c>
      <c r="G86" s="2">
        <v>4</v>
      </c>
      <c r="H86" s="2">
        <v>1018.8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13</v>
      </c>
      <c r="Q86">
        <v>12.9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14.6</v>
      </c>
      <c r="C87" s="2">
        <v>77</v>
      </c>
      <c r="D87" s="2">
        <v>10.6</v>
      </c>
      <c r="E87" s="2">
        <v>14.6</v>
      </c>
      <c r="F87" s="2">
        <v>4</v>
      </c>
      <c r="G87" s="2">
        <v>4.3</v>
      </c>
      <c r="H87" s="2">
        <v>1018.9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13</v>
      </c>
      <c r="Q87">
        <v>12.8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14.5</v>
      </c>
      <c r="C88" s="2">
        <v>77</v>
      </c>
      <c r="D88" s="2">
        <v>10.5</v>
      </c>
      <c r="E88" s="2">
        <v>14.5</v>
      </c>
      <c r="F88" s="2">
        <v>2.5</v>
      </c>
      <c r="G88" s="2">
        <v>3.6</v>
      </c>
      <c r="H88" s="2">
        <v>1018.7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13</v>
      </c>
      <c r="Q88">
        <v>12.9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14.6</v>
      </c>
      <c r="C89" s="2">
        <v>77</v>
      </c>
      <c r="D89" s="2">
        <v>10.6</v>
      </c>
      <c r="E89" s="2">
        <v>14.6</v>
      </c>
      <c r="F89" s="2">
        <v>0</v>
      </c>
      <c r="G89" s="2">
        <v>2.5</v>
      </c>
      <c r="H89" s="2">
        <v>1019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13</v>
      </c>
      <c r="Q89">
        <v>12.8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14.5</v>
      </c>
      <c r="C90" s="2">
        <v>78</v>
      </c>
      <c r="D90" s="2">
        <v>10.7</v>
      </c>
      <c r="E90" s="2">
        <v>14.5</v>
      </c>
      <c r="F90" s="2">
        <v>2.5</v>
      </c>
      <c r="G90" s="2">
        <v>5.4</v>
      </c>
      <c r="H90" s="2">
        <v>1019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13</v>
      </c>
      <c r="Q90">
        <v>12.8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14.5</v>
      </c>
      <c r="C91" s="2">
        <v>78</v>
      </c>
      <c r="D91" s="2">
        <v>10.7</v>
      </c>
      <c r="E91" s="2">
        <v>14.5</v>
      </c>
      <c r="F91" s="2">
        <v>2.2000000000000002</v>
      </c>
      <c r="G91" s="2">
        <v>2.9</v>
      </c>
      <c r="H91" s="2">
        <v>1019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13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14.5</v>
      </c>
      <c r="C92" s="2">
        <v>78</v>
      </c>
      <c r="D92" s="2">
        <v>10.7</v>
      </c>
      <c r="E92" s="2">
        <v>14.5</v>
      </c>
      <c r="F92" s="2">
        <v>3.6</v>
      </c>
      <c r="G92" s="2">
        <v>4</v>
      </c>
      <c r="H92" s="2">
        <v>1019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13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14.5</v>
      </c>
      <c r="C93" s="2">
        <v>78</v>
      </c>
      <c r="D93" s="2">
        <v>10.7</v>
      </c>
      <c r="E93" s="2">
        <v>14.5</v>
      </c>
      <c r="F93" s="2">
        <v>0</v>
      </c>
      <c r="G93" s="2">
        <v>2.2000000000000002</v>
      </c>
      <c r="H93" s="2">
        <v>1019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13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14.5</v>
      </c>
      <c r="C94" s="2">
        <v>78</v>
      </c>
      <c r="D94" s="2">
        <v>10.7</v>
      </c>
      <c r="E94" s="2">
        <v>14.5</v>
      </c>
      <c r="F94" s="2">
        <v>0</v>
      </c>
      <c r="G94" s="2">
        <v>2.5</v>
      </c>
      <c r="H94" s="2">
        <v>1018.9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12.9</v>
      </c>
      <c r="Q94">
        <v>12.8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14.5</v>
      </c>
      <c r="C95" s="2">
        <v>78</v>
      </c>
      <c r="D95" s="2">
        <v>10.7</v>
      </c>
      <c r="E95" s="2">
        <v>14.5</v>
      </c>
      <c r="F95" s="2">
        <v>2.2000000000000002</v>
      </c>
      <c r="G95" s="2">
        <v>2.9</v>
      </c>
      <c r="H95" s="2">
        <v>1018.9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12.9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14.5</v>
      </c>
      <c r="C96" s="2">
        <v>78</v>
      </c>
      <c r="D96" s="2">
        <v>10.7</v>
      </c>
      <c r="E96" s="2">
        <v>14.5</v>
      </c>
      <c r="F96" s="2">
        <v>4.7</v>
      </c>
      <c r="G96" s="2">
        <v>4.7</v>
      </c>
      <c r="H96" s="2">
        <v>1019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12.9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14.5</v>
      </c>
      <c r="C97" s="2">
        <v>78</v>
      </c>
      <c r="D97" s="2">
        <v>10.7</v>
      </c>
      <c r="E97" s="2">
        <v>14.5</v>
      </c>
      <c r="F97" s="2">
        <v>1.8</v>
      </c>
      <c r="G97" s="2">
        <v>2.5</v>
      </c>
      <c r="H97" s="2">
        <v>1018.9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12.9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14.5</v>
      </c>
      <c r="C98" s="2">
        <v>78</v>
      </c>
      <c r="D98" s="2">
        <v>10.7</v>
      </c>
      <c r="E98" s="2">
        <v>14.5</v>
      </c>
      <c r="F98" s="2">
        <v>3.2</v>
      </c>
      <c r="G98" s="2">
        <v>4</v>
      </c>
      <c r="H98" s="2">
        <v>1019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12.9</v>
      </c>
      <c r="Q98">
        <v>12.7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14.5</v>
      </c>
      <c r="C99" s="2">
        <v>78</v>
      </c>
      <c r="D99" s="2">
        <v>10.7</v>
      </c>
      <c r="E99" s="2">
        <v>14.5</v>
      </c>
      <c r="F99" s="2">
        <v>2.5</v>
      </c>
      <c r="G99" s="2">
        <v>3.2</v>
      </c>
      <c r="H99" s="2">
        <v>1018.9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12.9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14.5</v>
      </c>
      <c r="C100" s="2">
        <v>78</v>
      </c>
      <c r="D100" s="2">
        <v>10.7</v>
      </c>
      <c r="E100" s="2">
        <v>14.5</v>
      </c>
      <c r="F100" s="2">
        <v>1.8</v>
      </c>
      <c r="G100" s="2">
        <v>3.2</v>
      </c>
      <c r="H100" s="2">
        <v>1019.1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12.9</v>
      </c>
      <c r="Q100">
        <v>12.6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14.5</v>
      </c>
      <c r="C101" s="2">
        <v>78</v>
      </c>
      <c r="D101" s="2">
        <v>10.7</v>
      </c>
      <c r="E101" s="2">
        <v>14.5</v>
      </c>
      <c r="F101" s="2">
        <v>2.2000000000000002</v>
      </c>
      <c r="G101" s="2">
        <v>2.9</v>
      </c>
      <c r="H101" s="2">
        <v>1019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12.9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14.4</v>
      </c>
      <c r="C102" s="2">
        <v>78</v>
      </c>
      <c r="D102" s="2">
        <v>10.6</v>
      </c>
      <c r="E102" s="2">
        <v>14.4</v>
      </c>
      <c r="F102" s="2">
        <v>2.2000000000000002</v>
      </c>
      <c r="G102" s="2">
        <v>3.6</v>
      </c>
      <c r="H102" s="2">
        <v>1018.8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12.9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14.4</v>
      </c>
      <c r="C103" s="2">
        <v>78</v>
      </c>
      <c r="D103" s="2">
        <v>10.6</v>
      </c>
      <c r="E103" s="2">
        <v>14.4</v>
      </c>
      <c r="F103" s="2">
        <v>2.5</v>
      </c>
      <c r="G103" s="2">
        <v>3.2</v>
      </c>
      <c r="H103" s="2">
        <v>1018.9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12.8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14.4</v>
      </c>
      <c r="C104" s="2">
        <v>78</v>
      </c>
      <c r="D104" s="2">
        <v>10.6</v>
      </c>
      <c r="E104" s="2">
        <v>14.4</v>
      </c>
      <c r="F104" s="2">
        <v>2.2000000000000002</v>
      </c>
      <c r="G104" s="2">
        <v>2.5</v>
      </c>
      <c r="H104" s="2">
        <v>1018.9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12.8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14.3</v>
      </c>
      <c r="C105" s="2">
        <v>78</v>
      </c>
      <c r="D105" s="2">
        <v>10.5</v>
      </c>
      <c r="E105" s="2">
        <v>14.3</v>
      </c>
      <c r="F105" s="2">
        <v>0</v>
      </c>
      <c r="G105" s="2">
        <v>3.6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12.8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14.3</v>
      </c>
      <c r="C106" s="2">
        <v>78</v>
      </c>
      <c r="D106" s="2">
        <v>10.5</v>
      </c>
      <c r="E106" s="2">
        <v>14.3</v>
      </c>
      <c r="F106" s="2">
        <v>2.2000000000000002</v>
      </c>
      <c r="G106" s="2">
        <v>2.2000000000000002</v>
      </c>
      <c r="H106" s="2">
        <v>1018.7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12.8</v>
      </c>
      <c r="Q106">
        <v>12.6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14.3</v>
      </c>
      <c r="C107" s="2">
        <v>78</v>
      </c>
      <c r="D107" s="2">
        <v>10.5</v>
      </c>
      <c r="E107" s="2">
        <v>14.3</v>
      </c>
      <c r="F107" s="2">
        <v>0</v>
      </c>
      <c r="G107" s="2">
        <v>2.5</v>
      </c>
      <c r="H107" s="2">
        <v>1018.8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12.7</v>
      </c>
      <c r="Q107">
        <v>12.5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14.3</v>
      </c>
      <c r="C108" s="2">
        <v>79</v>
      </c>
      <c r="D108" s="2">
        <v>10.7</v>
      </c>
      <c r="E108" s="2">
        <v>14.3</v>
      </c>
      <c r="F108" s="2">
        <v>1.8</v>
      </c>
      <c r="G108" s="2">
        <v>2.9</v>
      </c>
      <c r="H108" s="2">
        <v>1018.7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12.7</v>
      </c>
      <c r="Q108">
        <v>12.5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14.2</v>
      </c>
      <c r="C109" s="2">
        <v>79</v>
      </c>
      <c r="D109" s="2">
        <v>10.6</v>
      </c>
      <c r="E109" s="2">
        <v>14.2</v>
      </c>
      <c r="F109" s="2">
        <v>1.8</v>
      </c>
      <c r="G109" s="2">
        <v>2.9</v>
      </c>
      <c r="H109" s="2">
        <v>1018.7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12.7</v>
      </c>
      <c r="Q109">
        <v>12.5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14.2</v>
      </c>
      <c r="C110" s="2">
        <v>79</v>
      </c>
      <c r="D110" s="2">
        <v>10.6</v>
      </c>
      <c r="E110" s="2">
        <v>14.2</v>
      </c>
      <c r="F110" s="2">
        <v>1.8</v>
      </c>
      <c r="G110" s="2">
        <v>2.5</v>
      </c>
      <c r="H110" s="2">
        <v>1018.8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12.6</v>
      </c>
      <c r="Q110">
        <v>12.5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14.2</v>
      </c>
      <c r="C111" s="2">
        <v>79</v>
      </c>
      <c r="D111" s="2">
        <v>10.6</v>
      </c>
      <c r="E111" s="2">
        <v>14.2</v>
      </c>
      <c r="F111" s="2">
        <v>0</v>
      </c>
      <c r="G111" s="2">
        <v>2.2000000000000002</v>
      </c>
      <c r="H111" s="2">
        <v>1018.8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12.6</v>
      </c>
      <c r="Q111">
        <v>12.4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14.2</v>
      </c>
      <c r="C112" s="2">
        <v>79</v>
      </c>
      <c r="D112" s="2">
        <v>10.6</v>
      </c>
      <c r="E112" s="2">
        <v>14.2</v>
      </c>
      <c r="F112" s="2">
        <v>3.6</v>
      </c>
      <c r="G112" s="2">
        <v>4.3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12.6</v>
      </c>
      <c r="Q112">
        <v>12.4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14.2</v>
      </c>
      <c r="C113" s="2">
        <v>79</v>
      </c>
      <c r="D113" s="2">
        <v>10.6</v>
      </c>
      <c r="E113" s="2">
        <v>14.2</v>
      </c>
      <c r="F113" s="2">
        <v>4.3</v>
      </c>
      <c r="G113" s="2">
        <v>4.3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12.6</v>
      </c>
      <c r="Q113">
        <v>12.4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14.2</v>
      </c>
      <c r="C114" s="2">
        <v>79</v>
      </c>
      <c r="D114" s="2">
        <v>10.6</v>
      </c>
      <c r="E114" s="2">
        <v>14.2</v>
      </c>
      <c r="F114" s="2">
        <v>3.2</v>
      </c>
      <c r="G114" s="2">
        <v>3.2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12.5</v>
      </c>
      <c r="Q114">
        <v>12.4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14.2</v>
      </c>
      <c r="C115" s="2">
        <v>79</v>
      </c>
      <c r="D115" s="2">
        <v>10.6</v>
      </c>
      <c r="E115" s="2">
        <v>14.2</v>
      </c>
      <c r="F115" s="2">
        <v>1.8</v>
      </c>
      <c r="G115" s="2">
        <v>1.8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12.5</v>
      </c>
      <c r="Q115">
        <v>12.4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14.2</v>
      </c>
      <c r="C116" s="2">
        <v>79</v>
      </c>
      <c r="D116" s="2">
        <v>10.6</v>
      </c>
      <c r="E116" s="2">
        <v>14.2</v>
      </c>
      <c r="F116" s="2">
        <v>0</v>
      </c>
      <c r="G116" s="2">
        <v>2.5</v>
      </c>
      <c r="H116" s="2">
        <v>1018.9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12.5</v>
      </c>
      <c r="Q116">
        <v>12.4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14.2</v>
      </c>
      <c r="C117" s="2">
        <v>79</v>
      </c>
      <c r="D117" s="2">
        <v>10.6</v>
      </c>
      <c r="E117" s="2">
        <v>14.2</v>
      </c>
      <c r="F117" s="2">
        <v>1.8</v>
      </c>
      <c r="G117" s="2">
        <v>2.2000000000000002</v>
      </c>
      <c r="H117" s="2">
        <v>1018.8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12.5</v>
      </c>
      <c r="Q117">
        <v>12.4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14.1</v>
      </c>
      <c r="C118" s="2">
        <v>79</v>
      </c>
      <c r="D118" s="2">
        <v>10.5</v>
      </c>
      <c r="E118" s="2">
        <v>14.1</v>
      </c>
      <c r="F118" s="2">
        <v>2.9</v>
      </c>
      <c r="G118" s="2">
        <v>2.9</v>
      </c>
      <c r="H118" s="2">
        <v>1018.8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12.5</v>
      </c>
      <c r="Q118">
        <v>12.3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14.1</v>
      </c>
      <c r="C119" s="2">
        <v>79</v>
      </c>
      <c r="D119" s="2">
        <v>10.5</v>
      </c>
      <c r="E119" s="2">
        <v>14.1</v>
      </c>
      <c r="F119" s="2">
        <v>2.2000000000000002</v>
      </c>
      <c r="G119" s="2">
        <v>2.9</v>
      </c>
      <c r="H119" s="2">
        <v>1018.9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12.5</v>
      </c>
      <c r="Q119">
        <v>12.3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14.1</v>
      </c>
      <c r="C120" s="2">
        <v>79</v>
      </c>
      <c r="D120" s="2">
        <v>10.5</v>
      </c>
      <c r="E120" s="2">
        <v>14.1</v>
      </c>
      <c r="F120" s="2">
        <v>0</v>
      </c>
      <c r="G120" s="2">
        <v>0</v>
      </c>
      <c r="H120" s="2">
        <v>1019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12.5</v>
      </c>
      <c r="Q120">
        <v>12.3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14.1</v>
      </c>
      <c r="C121" s="2">
        <v>79</v>
      </c>
      <c r="D121" s="2">
        <v>10.5</v>
      </c>
      <c r="E121" s="2">
        <v>14.1</v>
      </c>
      <c r="F121" s="2">
        <v>0</v>
      </c>
      <c r="G121" s="2">
        <v>2.5</v>
      </c>
      <c r="H121" s="2">
        <v>1018.8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12.5</v>
      </c>
      <c r="Q121">
        <v>12.3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14.1</v>
      </c>
      <c r="C122" s="2">
        <v>79</v>
      </c>
      <c r="D122" s="2">
        <v>10.5</v>
      </c>
      <c r="E122" s="2">
        <v>14.1</v>
      </c>
      <c r="F122" s="2">
        <v>0</v>
      </c>
      <c r="G122" s="2">
        <v>0</v>
      </c>
      <c r="H122" s="2">
        <v>1018.8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12.5</v>
      </c>
      <c r="Q122">
        <v>12.3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14</v>
      </c>
      <c r="C123" s="2">
        <v>80</v>
      </c>
      <c r="D123" s="2">
        <v>10.6</v>
      </c>
      <c r="E123" s="2">
        <v>14</v>
      </c>
      <c r="F123" s="2">
        <v>4</v>
      </c>
      <c r="G123" s="2">
        <v>4.3</v>
      </c>
      <c r="H123" s="2">
        <v>1018.8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12.5</v>
      </c>
      <c r="Q123">
        <v>12.3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14.1</v>
      </c>
      <c r="C124" s="2">
        <v>79</v>
      </c>
      <c r="D124" s="2">
        <v>10.5</v>
      </c>
      <c r="E124" s="2">
        <v>14.1</v>
      </c>
      <c r="F124" s="2">
        <v>1.8</v>
      </c>
      <c r="G124" s="2">
        <v>2.9</v>
      </c>
      <c r="H124" s="2">
        <v>1018.8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12.4</v>
      </c>
      <c r="Q124">
        <v>12.3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14.1</v>
      </c>
      <c r="C125" s="2">
        <v>79</v>
      </c>
      <c r="D125" s="2">
        <v>10.5</v>
      </c>
      <c r="E125" s="2">
        <v>14.1</v>
      </c>
      <c r="F125" s="2">
        <v>0</v>
      </c>
      <c r="G125" s="2">
        <v>0</v>
      </c>
      <c r="H125" s="2">
        <v>1019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12.4</v>
      </c>
      <c r="Q125">
        <v>12.3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14.1</v>
      </c>
      <c r="C126" s="2">
        <v>79</v>
      </c>
      <c r="D126" s="2">
        <v>10.5</v>
      </c>
      <c r="E126" s="2">
        <v>14.1</v>
      </c>
      <c r="F126" s="2">
        <v>0</v>
      </c>
      <c r="G126" s="2">
        <v>2.5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12.4</v>
      </c>
      <c r="Q126">
        <v>12.3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14.1</v>
      </c>
      <c r="C127" s="2">
        <v>80</v>
      </c>
      <c r="D127" s="2">
        <v>10.7</v>
      </c>
      <c r="E127" s="2">
        <v>14.1</v>
      </c>
      <c r="F127" s="2">
        <v>0</v>
      </c>
      <c r="G127" s="2">
        <v>4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12.4</v>
      </c>
      <c r="Q127">
        <v>12.3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14.1</v>
      </c>
      <c r="C128" s="2">
        <v>80</v>
      </c>
      <c r="D128" s="2">
        <v>10.7</v>
      </c>
      <c r="E128" s="2">
        <v>14.1</v>
      </c>
      <c r="F128" s="2">
        <v>3.2</v>
      </c>
      <c r="G128" s="2">
        <v>3.2</v>
      </c>
      <c r="H128" s="2">
        <v>1018.8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12.4</v>
      </c>
      <c r="Q128">
        <v>12.3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14.1</v>
      </c>
      <c r="C129" s="2">
        <v>80</v>
      </c>
      <c r="D129" s="2">
        <v>10.7</v>
      </c>
      <c r="E129" s="2">
        <v>14.1</v>
      </c>
      <c r="F129" s="2">
        <v>2.9</v>
      </c>
      <c r="G129" s="2">
        <v>4.3</v>
      </c>
      <c r="H129" s="2">
        <v>1018.7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12.4</v>
      </c>
      <c r="Q129">
        <v>12.3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14.1</v>
      </c>
      <c r="C130" s="2">
        <v>79</v>
      </c>
      <c r="D130" s="2">
        <v>10.5</v>
      </c>
      <c r="E130" s="2">
        <v>14.1</v>
      </c>
      <c r="F130" s="2">
        <v>1.8</v>
      </c>
      <c r="G130" s="2">
        <v>1.8</v>
      </c>
      <c r="H130" s="2">
        <v>1018.6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12.4</v>
      </c>
      <c r="Q130">
        <v>12.3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14.1</v>
      </c>
      <c r="C131" s="2">
        <v>79</v>
      </c>
      <c r="D131" s="2">
        <v>10.5</v>
      </c>
      <c r="E131" s="2">
        <v>14.1</v>
      </c>
      <c r="F131" s="2">
        <v>3.2</v>
      </c>
      <c r="G131" s="2">
        <v>3.6</v>
      </c>
      <c r="H131" s="2">
        <v>1018.6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12.4</v>
      </c>
      <c r="Q131">
        <v>12.3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14.1</v>
      </c>
      <c r="C132" s="2">
        <v>79</v>
      </c>
      <c r="D132" s="2">
        <v>10.5</v>
      </c>
      <c r="E132" s="2">
        <v>14.1</v>
      </c>
      <c r="F132" s="2">
        <v>4.7</v>
      </c>
      <c r="G132" s="2">
        <v>4.7</v>
      </c>
      <c r="H132" s="2">
        <v>1018.8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12.4</v>
      </c>
      <c r="Q132">
        <v>12.3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14.1</v>
      </c>
      <c r="C133" s="2">
        <v>79</v>
      </c>
      <c r="D133" s="2">
        <v>10.5</v>
      </c>
      <c r="E133" s="2">
        <v>14.1</v>
      </c>
      <c r="F133" s="2">
        <v>0</v>
      </c>
      <c r="G133" s="2">
        <v>0</v>
      </c>
      <c r="H133" s="2">
        <v>1018.5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12.4</v>
      </c>
      <c r="Q133">
        <v>12.3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14.1</v>
      </c>
      <c r="C134" s="2">
        <v>79</v>
      </c>
      <c r="D134" s="2">
        <v>10.5</v>
      </c>
      <c r="E134" s="2">
        <v>14.1</v>
      </c>
      <c r="F134" s="2">
        <v>0</v>
      </c>
      <c r="G134" s="2">
        <v>2.2000000000000002</v>
      </c>
      <c r="H134" s="2">
        <v>1018.4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12.4</v>
      </c>
      <c r="Q134">
        <v>12.3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14.1</v>
      </c>
      <c r="C135" s="2">
        <v>80</v>
      </c>
      <c r="D135" s="2">
        <v>10.7</v>
      </c>
      <c r="E135" s="2">
        <v>14.1</v>
      </c>
      <c r="F135" s="2">
        <v>2.9</v>
      </c>
      <c r="G135" s="2">
        <v>4.3</v>
      </c>
      <c r="H135" s="2">
        <v>1018.8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12.4</v>
      </c>
      <c r="Q135">
        <v>12.4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14.1</v>
      </c>
      <c r="C136" s="2">
        <v>79</v>
      </c>
      <c r="D136" s="2">
        <v>10.5</v>
      </c>
      <c r="E136" s="2">
        <v>14.1</v>
      </c>
      <c r="F136" s="2">
        <v>0</v>
      </c>
      <c r="G136" s="2">
        <v>4</v>
      </c>
      <c r="H136" s="2">
        <v>1018.9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12.4</v>
      </c>
      <c r="Q136">
        <v>12.4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14.1</v>
      </c>
      <c r="C137" s="2">
        <v>79</v>
      </c>
      <c r="D137" s="2">
        <v>10.5</v>
      </c>
      <c r="E137" s="2">
        <v>14.1</v>
      </c>
      <c r="F137" s="2">
        <v>2.5</v>
      </c>
      <c r="G137" s="2">
        <v>4</v>
      </c>
      <c r="H137" s="2">
        <v>1018.6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12.4</v>
      </c>
      <c r="Q137">
        <v>12.4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14.1</v>
      </c>
      <c r="C138" s="2">
        <v>79</v>
      </c>
      <c r="D138" s="2">
        <v>10.5</v>
      </c>
      <c r="E138" s="2">
        <v>14.1</v>
      </c>
      <c r="F138" s="2">
        <v>1.8</v>
      </c>
      <c r="G138" s="2">
        <v>1.8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12.4</v>
      </c>
      <c r="Q138">
        <v>12.4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14.1</v>
      </c>
      <c r="C139" s="2">
        <v>79</v>
      </c>
      <c r="D139" s="2">
        <v>10.5</v>
      </c>
      <c r="E139" s="2">
        <v>14.1</v>
      </c>
      <c r="F139" s="2">
        <v>0</v>
      </c>
      <c r="G139" s="2">
        <v>0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12.4</v>
      </c>
      <c r="Q139">
        <v>12.4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14.1</v>
      </c>
      <c r="C140" s="2">
        <v>79</v>
      </c>
      <c r="D140" s="2">
        <v>10.5</v>
      </c>
      <c r="E140" s="2">
        <v>14.1</v>
      </c>
      <c r="F140" s="2">
        <v>0</v>
      </c>
      <c r="G140" s="2">
        <v>2.2000000000000002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12.4</v>
      </c>
      <c r="Q140">
        <v>12.4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14.1</v>
      </c>
      <c r="C141" s="2">
        <v>80</v>
      </c>
      <c r="D141" s="2">
        <v>10.7</v>
      </c>
      <c r="E141" s="2">
        <v>14.1</v>
      </c>
      <c r="F141" s="2">
        <v>0</v>
      </c>
      <c r="G141" s="2">
        <v>2.5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12.4</v>
      </c>
      <c r="Q141">
        <v>12.4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14.1</v>
      </c>
      <c r="C142" s="2">
        <v>80</v>
      </c>
      <c r="D142" s="2">
        <v>10.7</v>
      </c>
      <c r="E142" s="2">
        <v>14.1</v>
      </c>
      <c r="F142" s="2">
        <v>0</v>
      </c>
      <c r="G142" s="2">
        <v>0</v>
      </c>
      <c r="H142" s="2">
        <v>1018.7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12.4</v>
      </c>
      <c r="Q142">
        <v>12.4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14.1</v>
      </c>
      <c r="C143" s="2">
        <v>80</v>
      </c>
      <c r="D143" s="2">
        <v>10.7</v>
      </c>
      <c r="E143" s="2">
        <v>14.1</v>
      </c>
      <c r="F143" s="2">
        <v>0</v>
      </c>
      <c r="G143" s="2">
        <v>2.9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12.4</v>
      </c>
      <c r="Q143">
        <v>12.3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14.1</v>
      </c>
      <c r="C144" s="2">
        <v>80</v>
      </c>
      <c r="D144" s="2">
        <v>10.7</v>
      </c>
      <c r="E144" s="2">
        <v>14.1</v>
      </c>
      <c r="F144" s="2">
        <v>0</v>
      </c>
      <c r="G144" s="2">
        <v>2.2000000000000002</v>
      </c>
      <c r="H144" s="2">
        <v>1018.5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12.4</v>
      </c>
      <c r="Q144">
        <v>12.4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14.1</v>
      </c>
      <c r="C145" s="2">
        <v>80</v>
      </c>
      <c r="D145" s="2">
        <v>10.7</v>
      </c>
      <c r="E145" s="2">
        <v>14.1</v>
      </c>
      <c r="F145" s="2">
        <v>1.8</v>
      </c>
      <c r="G145" s="2">
        <v>3.2</v>
      </c>
      <c r="H145" s="2">
        <v>1018.5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12.4</v>
      </c>
      <c r="Q145">
        <v>12.4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14.1</v>
      </c>
      <c r="C146" s="2">
        <v>80</v>
      </c>
      <c r="D146" s="2">
        <v>10.7</v>
      </c>
      <c r="E146" s="2">
        <v>14.1</v>
      </c>
      <c r="F146" s="2">
        <v>2.2000000000000002</v>
      </c>
      <c r="G146" s="2">
        <v>3.2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12.4</v>
      </c>
      <c r="Q146">
        <v>12.3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14.1</v>
      </c>
      <c r="C147" s="2">
        <v>80</v>
      </c>
      <c r="D147" s="2">
        <v>10.7</v>
      </c>
      <c r="E147" s="2">
        <v>14.1</v>
      </c>
      <c r="F147" s="2">
        <v>2.2000000000000002</v>
      </c>
      <c r="G147" s="2">
        <v>2.5</v>
      </c>
      <c r="H147" s="2">
        <v>1018.6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12.3</v>
      </c>
      <c r="Q147">
        <v>12.3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14</v>
      </c>
      <c r="C148" s="2">
        <v>80</v>
      </c>
      <c r="D148" s="2">
        <v>10.6</v>
      </c>
      <c r="E148" s="2">
        <v>14</v>
      </c>
      <c r="F148" s="2">
        <v>1.8</v>
      </c>
      <c r="G148" s="2">
        <v>2.5</v>
      </c>
      <c r="H148" s="2">
        <v>1018.7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12.4</v>
      </c>
      <c r="Q148">
        <v>12.3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14</v>
      </c>
      <c r="C149" s="2">
        <v>80</v>
      </c>
      <c r="D149" s="2">
        <v>10.6</v>
      </c>
      <c r="E149" s="2">
        <v>14</v>
      </c>
      <c r="F149" s="2">
        <v>0</v>
      </c>
      <c r="G149" s="2">
        <v>1.8</v>
      </c>
      <c r="H149" s="2">
        <v>1018.8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12.4</v>
      </c>
      <c r="Q149">
        <v>12.3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14</v>
      </c>
      <c r="C150" s="2">
        <v>80</v>
      </c>
      <c r="D150" s="2">
        <v>10.6</v>
      </c>
      <c r="E150" s="2">
        <v>14</v>
      </c>
      <c r="F150" s="2">
        <v>2.9</v>
      </c>
      <c r="G150" s="2">
        <v>3.2</v>
      </c>
      <c r="H150" s="2">
        <v>1018.6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12.3</v>
      </c>
      <c r="Q150">
        <v>12.3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14</v>
      </c>
      <c r="C151" s="2">
        <v>80</v>
      </c>
      <c r="D151" s="2">
        <v>10.6</v>
      </c>
      <c r="E151" s="2">
        <v>14</v>
      </c>
      <c r="F151" s="2">
        <v>1.8</v>
      </c>
      <c r="G151" s="2">
        <v>4</v>
      </c>
      <c r="H151" s="2">
        <v>1018.7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12.3</v>
      </c>
      <c r="Q151">
        <v>12.3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14</v>
      </c>
      <c r="C152" s="2">
        <v>80</v>
      </c>
      <c r="D152" s="2">
        <v>10.6</v>
      </c>
      <c r="E152" s="2">
        <v>14</v>
      </c>
      <c r="F152" s="2">
        <v>2.9</v>
      </c>
      <c r="G152" s="2">
        <v>3.2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12.3</v>
      </c>
      <c r="Q152">
        <v>12.2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13.9</v>
      </c>
      <c r="C153" s="2">
        <v>80</v>
      </c>
      <c r="D153" s="2">
        <v>10.5</v>
      </c>
      <c r="E153" s="2">
        <v>13.9</v>
      </c>
      <c r="F153" s="2">
        <v>2.2000000000000002</v>
      </c>
      <c r="G153" s="2">
        <v>2.5</v>
      </c>
      <c r="H153" s="2">
        <v>1018.5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12.3</v>
      </c>
      <c r="Q153">
        <v>12.2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13.9</v>
      </c>
      <c r="C154" s="2">
        <v>80</v>
      </c>
      <c r="D154" s="2">
        <v>10.5</v>
      </c>
      <c r="E154" s="2">
        <v>13.9</v>
      </c>
      <c r="F154" s="2">
        <v>1.8</v>
      </c>
      <c r="G154" s="2">
        <v>2.2000000000000002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12.3</v>
      </c>
      <c r="Q154">
        <v>12.2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13.9</v>
      </c>
      <c r="C155" s="2">
        <v>80</v>
      </c>
      <c r="D155" s="2">
        <v>10.5</v>
      </c>
      <c r="E155" s="2">
        <v>13.9</v>
      </c>
      <c r="F155" s="2">
        <v>2.9</v>
      </c>
      <c r="G155" s="2">
        <v>3.2</v>
      </c>
      <c r="H155" s="2">
        <v>1018.6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12.2</v>
      </c>
      <c r="Q155">
        <v>12.2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13.9</v>
      </c>
      <c r="C156" s="2">
        <v>80</v>
      </c>
      <c r="D156" s="2">
        <v>10.5</v>
      </c>
      <c r="E156" s="2">
        <v>13.9</v>
      </c>
      <c r="F156" s="2">
        <v>0</v>
      </c>
      <c r="G156" s="2">
        <v>1.8</v>
      </c>
      <c r="H156" s="2">
        <v>1018.6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12.2</v>
      </c>
      <c r="Q156">
        <v>12.2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13.8</v>
      </c>
      <c r="C157" s="2">
        <v>80</v>
      </c>
      <c r="D157" s="2">
        <v>10.4</v>
      </c>
      <c r="E157" s="2">
        <v>13.8</v>
      </c>
      <c r="F157" s="2">
        <v>3.2</v>
      </c>
      <c r="G157" s="2">
        <v>3.2</v>
      </c>
      <c r="H157" s="2">
        <v>1018.7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12.2</v>
      </c>
      <c r="Q157">
        <v>12.2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13.8</v>
      </c>
      <c r="C158" s="2">
        <v>80</v>
      </c>
      <c r="D158" s="2">
        <v>10.4</v>
      </c>
      <c r="E158" s="2">
        <v>13.8</v>
      </c>
      <c r="F158" s="2">
        <v>0</v>
      </c>
      <c r="G158" s="2">
        <v>1.8</v>
      </c>
      <c r="H158" s="2">
        <v>1018.7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12.2</v>
      </c>
      <c r="Q158">
        <v>12.1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13.8</v>
      </c>
      <c r="C159" s="2">
        <v>80</v>
      </c>
      <c r="D159" s="2">
        <v>10.4</v>
      </c>
      <c r="E159" s="2">
        <v>13.8</v>
      </c>
      <c r="F159" s="2">
        <v>2.2000000000000002</v>
      </c>
      <c r="G159" s="2">
        <v>2.2000000000000002</v>
      </c>
      <c r="H159" s="2">
        <v>1018.6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12.2</v>
      </c>
      <c r="Q159">
        <v>12.1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13.8</v>
      </c>
      <c r="C160" s="2">
        <v>80</v>
      </c>
      <c r="D160" s="2">
        <v>10.4</v>
      </c>
      <c r="E160" s="2">
        <v>13.8</v>
      </c>
      <c r="F160" s="2">
        <v>2.2000000000000002</v>
      </c>
      <c r="G160" s="2">
        <v>2.9</v>
      </c>
      <c r="H160" s="2">
        <v>1018.6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12.1</v>
      </c>
      <c r="Q160">
        <v>12.1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13.7</v>
      </c>
      <c r="C161" s="2">
        <v>80</v>
      </c>
      <c r="D161" s="2">
        <v>10.3</v>
      </c>
      <c r="E161" s="2">
        <v>13.7</v>
      </c>
      <c r="F161" s="2">
        <v>0</v>
      </c>
      <c r="G161" s="2">
        <v>0</v>
      </c>
      <c r="H161" s="2">
        <v>1018.7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12.1</v>
      </c>
      <c r="Q161">
        <v>12.1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13.7</v>
      </c>
      <c r="C162" s="2">
        <v>81</v>
      </c>
      <c r="D162" s="2">
        <v>10.5</v>
      </c>
      <c r="E162" s="2">
        <v>13.7</v>
      </c>
      <c r="F162" s="2">
        <v>0</v>
      </c>
      <c r="G162" s="2">
        <v>2.9</v>
      </c>
      <c r="H162" s="2">
        <v>1018.5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12.1</v>
      </c>
      <c r="Q162">
        <v>12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13.7</v>
      </c>
      <c r="C163" s="2">
        <v>81</v>
      </c>
      <c r="D163" s="2">
        <v>10.5</v>
      </c>
      <c r="E163" s="2">
        <v>13.7</v>
      </c>
      <c r="F163" s="2">
        <v>1.8</v>
      </c>
      <c r="G163" s="2">
        <v>2.9</v>
      </c>
      <c r="H163" s="2">
        <v>1018.5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12.1</v>
      </c>
      <c r="Q163">
        <v>12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13.7</v>
      </c>
      <c r="C164" s="2">
        <v>81</v>
      </c>
      <c r="D164" s="2">
        <v>10.5</v>
      </c>
      <c r="E164" s="2">
        <v>13.7</v>
      </c>
      <c r="F164" s="2">
        <v>1.8</v>
      </c>
      <c r="G164" s="2">
        <v>2.2000000000000002</v>
      </c>
      <c r="H164" s="2">
        <v>1018.7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12.1</v>
      </c>
      <c r="Q164">
        <v>12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13.6</v>
      </c>
      <c r="C165" s="2">
        <v>81</v>
      </c>
      <c r="D165" s="2">
        <v>10.4</v>
      </c>
      <c r="E165" s="2">
        <v>13.6</v>
      </c>
      <c r="F165" s="2">
        <v>0</v>
      </c>
      <c r="G165" s="2">
        <v>2.9</v>
      </c>
      <c r="H165" s="2">
        <v>1018.5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12</v>
      </c>
      <c r="Q165">
        <v>12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13.6</v>
      </c>
      <c r="C166" s="2">
        <v>81</v>
      </c>
      <c r="D166" s="2">
        <v>10.4</v>
      </c>
      <c r="E166" s="2">
        <v>13.6</v>
      </c>
      <c r="F166" s="2">
        <v>0</v>
      </c>
      <c r="G166" s="2">
        <v>1.8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12</v>
      </c>
      <c r="Q166">
        <v>11.9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13.6</v>
      </c>
      <c r="C167" s="2">
        <v>81</v>
      </c>
      <c r="D167" s="2">
        <v>10.4</v>
      </c>
      <c r="E167" s="2">
        <v>13.6</v>
      </c>
      <c r="F167" s="2">
        <v>0</v>
      </c>
      <c r="G167" s="2">
        <v>0</v>
      </c>
      <c r="H167" s="2">
        <v>1018.5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12</v>
      </c>
      <c r="Q167">
        <v>11.9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13.5</v>
      </c>
      <c r="C168" s="2">
        <v>81</v>
      </c>
      <c r="D168" s="2">
        <v>10.3</v>
      </c>
      <c r="E168" s="2">
        <v>13.5</v>
      </c>
      <c r="F168" s="2">
        <v>0</v>
      </c>
      <c r="G168" s="2">
        <v>2.2000000000000002</v>
      </c>
      <c r="H168" s="2">
        <v>1018.7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12</v>
      </c>
      <c r="Q168">
        <v>11.9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13.5</v>
      </c>
      <c r="C169" s="2">
        <v>81</v>
      </c>
      <c r="D169" s="2">
        <v>10.3</v>
      </c>
      <c r="E169" s="2">
        <v>13.5</v>
      </c>
      <c r="F169" s="2">
        <v>0</v>
      </c>
      <c r="G169" s="2">
        <v>1.8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12</v>
      </c>
      <c r="Q169">
        <v>11.9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13.5</v>
      </c>
      <c r="C170" s="2">
        <v>81</v>
      </c>
      <c r="D170" s="2">
        <v>10.3</v>
      </c>
      <c r="E170" s="2">
        <v>13.5</v>
      </c>
      <c r="F170" s="2">
        <v>1.8</v>
      </c>
      <c r="G170" s="2">
        <v>3.6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11.9</v>
      </c>
      <c r="Q170">
        <v>11.9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13.5</v>
      </c>
      <c r="C171" s="2">
        <v>81</v>
      </c>
      <c r="D171" s="2">
        <v>10.3</v>
      </c>
      <c r="E171" s="2">
        <v>13.5</v>
      </c>
      <c r="F171" s="2">
        <v>2.9</v>
      </c>
      <c r="G171" s="2">
        <v>4.3</v>
      </c>
      <c r="H171" s="2">
        <v>1018.6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11.9</v>
      </c>
      <c r="Q171">
        <v>11.8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13.5</v>
      </c>
      <c r="C172" s="2">
        <v>81</v>
      </c>
      <c r="D172" s="2">
        <v>10.3</v>
      </c>
      <c r="E172" s="2">
        <v>13.5</v>
      </c>
      <c r="F172" s="2">
        <v>0</v>
      </c>
      <c r="G172" s="2">
        <v>4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11.9</v>
      </c>
      <c r="Q172">
        <v>11.8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13.5</v>
      </c>
      <c r="C173" s="2">
        <v>81</v>
      </c>
      <c r="D173" s="2">
        <v>10.3</v>
      </c>
      <c r="E173" s="2">
        <v>13.5</v>
      </c>
      <c r="F173" s="2">
        <v>0</v>
      </c>
      <c r="G173" s="2">
        <v>2.2000000000000002</v>
      </c>
      <c r="H173" s="2">
        <v>1018.6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11.9</v>
      </c>
      <c r="Q173">
        <v>11.8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13.4</v>
      </c>
      <c r="C174" s="2">
        <v>81</v>
      </c>
      <c r="D174" s="2">
        <v>10.199999999999999</v>
      </c>
      <c r="E174" s="2">
        <v>13.4</v>
      </c>
      <c r="F174" s="2">
        <v>0</v>
      </c>
      <c r="G174" s="2">
        <v>2.9</v>
      </c>
      <c r="H174" s="2">
        <v>1018.5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11.9</v>
      </c>
      <c r="Q174">
        <v>11.8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13.4</v>
      </c>
      <c r="C175" s="2">
        <v>82</v>
      </c>
      <c r="D175" s="2">
        <v>10.4</v>
      </c>
      <c r="E175" s="2">
        <v>13.4</v>
      </c>
      <c r="F175" s="2">
        <v>0</v>
      </c>
      <c r="G175" s="2">
        <v>0</v>
      </c>
      <c r="H175" s="2">
        <v>1018.6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11.9</v>
      </c>
      <c r="Q175">
        <v>11.8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13.4</v>
      </c>
      <c r="C176" s="2">
        <v>82</v>
      </c>
      <c r="D176" s="2">
        <v>10.4</v>
      </c>
      <c r="E176" s="2">
        <v>13.4</v>
      </c>
      <c r="F176" s="2">
        <v>0</v>
      </c>
      <c r="G176" s="2">
        <v>0</v>
      </c>
      <c r="H176" s="2">
        <v>1018.7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11.9</v>
      </c>
      <c r="Q176">
        <v>11.8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13.4</v>
      </c>
      <c r="C177" s="2">
        <v>82</v>
      </c>
      <c r="D177" s="2">
        <v>10.4</v>
      </c>
      <c r="E177" s="2">
        <v>13.4</v>
      </c>
      <c r="F177" s="2">
        <v>2.2000000000000002</v>
      </c>
      <c r="G177" s="2">
        <v>2.2000000000000002</v>
      </c>
      <c r="H177" s="2">
        <v>1018.5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11.9</v>
      </c>
      <c r="Q177">
        <v>11.8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13.4</v>
      </c>
      <c r="C178" s="2">
        <v>82</v>
      </c>
      <c r="D178" s="2">
        <v>10.4</v>
      </c>
      <c r="E178" s="2">
        <v>13.4</v>
      </c>
      <c r="F178" s="2">
        <v>2.2000000000000002</v>
      </c>
      <c r="G178" s="2">
        <v>2.2000000000000002</v>
      </c>
      <c r="H178" s="2">
        <v>1018.5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11.8</v>
      </c>
      <c r="Q178">
        <v>11.8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13.3</v>
      </c>
      <c r="C179" s="2">
        <v>82</v>
      </c>
      <c r="D179" s="2">
        <v>10.3</v>
      </c>
      <c r="E179" s="2">
        <v>13.3</v>
      </c>
      <c r="F179" s="2">
        <v>1.8</v>
      </c>
      <c r="G179" s="2">
        <v>2.2000000000000002</v>
      </c>
      <c r="H179" s="2">
        <v>1018.6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11.8</v>
      </c>
      <c r="Q179">
        <v>11.7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13.3</v>
      </c>
      <c r="C180" s="2">
        <v>82</v>
      </c>
      <c r="D180" s="2">
        <v>10.3</v>
      </c>
      <c r="E180" s="2">
        <v>13.3</v>
      </c>
      <c r="F180" s="2">
        <v>2.2000000000000002</v>
      </c>
      <c r="G180" s="2">
        <v>2.2000000000000002</v>
      </c>
      <c r="H180" s="2">
        <v>1018.6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11.8</v>
      </c>
      <c r="Q180">
        <v>11.7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13.3</v>
      </c>
      <c r="C181" s="2">
        <v>82</v>
      </c>
      <c r="D181" s="2">
        <v>10.3</v>
      </c>
      <c r="E181" s="2">
        <v>13.3</v>
      </c>
      <c r="F181" s="2">
        <v>0</v>
      </c>
      <c r="G181" s="2">
        <v>0</v>
      </c>
      <c r="H181" s="2">
        <v>1018.7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11.8</v>
      </c>
      <c r="Q181">
        <v>11.7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13.3</v>
      </c>
      <c r="C182" s="2">
        <v>82</v>
      </c>
      <c r="D182" s="2">
        <v>10.3</v>
      </c>
      <c r="E182" s="2">
        <v>13.3</v>
      </c>
      <c r="F182" s="2">
        <v>0</v>
      </c>
      <c r="G182" s="2">
        <v>2.2000000000000002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11.8</v>
      </c>
      <c r="Q182">
        <v>11.7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13.3</v>
      </c>
      <c r="C183" s="2">
        <v>82</v>
      </c>
      <c r="D183" s="2">
        <v>10.3</v>
      </c>
      <c r="E183" s="2">
        <v>13.3</v>
      </c>
      <c r="F183" s="2">
        <v>0</v>
      </c>
      <c r="G183" s="2">
        <v>2.2000000000000002</v>
      </c>
      <c r="H183" s="2">
        <v>1018.4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11.7</v>
      </c>
      <c r="Q183">
        <v>11.7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13.2</v>
      </c>
      <c r="C184" s="2">
        <v>82</v>
      </c>
      <c r="D184" s="2">
        <v>10.199999999999999</v>
      </c>
      <c r="E184" s="2">
        <v>13.2</v>
      </c>
      <c r="F184" s="2">
        <v>1.8</v>
      </c>
      <c r="G184" s="2">
        <v>2.2000000000000002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11.7</v>
      </c>
      <c r="Q184">
        <v>11.7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13.2</v>
      </c>
      <c r="C185" s="2">
        <v>82</v>
      </c>
      <c r="D185" s="2">
        <v>10.199999999999999</v>
      </c>
      <c r="E185" s="2">
        <v>13.2</v>
      </c>
      <c r="F185" s="2">
        <v>1.8</v>
      </c>
      <c r="G185" s="2">
        <v>1.8</v>
      </c>
      <c r="H185" s="2">
        <v>1018.4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11.7</v>
      </c>
      <c r="Q185">
        <v>11.7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13.2</v>
      </c>
      <c r="C186" s="2">
        <v>82</v>
      </c>
      <c r="D186" s="2">
        <v>10.199999999999999</v>
      </c>
      <c r="E186" s="2">
        <v>13.2</v>
      </c>
      <c r="F186" s="2">
        <v>3.6</v>
      </c>
      <c r="G186" s="2">
        <v>3.6</v>
      </c>
      <c r="H186" s="2">
        <v>1018.8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11.6</v>
      </c>
      <c r="Q186">
        <v>11.7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13.2</v>
      </c>
      <c r="C187" s="2">
        <v>82</v>
      </c>
      <c r="D187" s="2">
        <v>10.199999999999999</v>
      </c>
      <c r="E187" s="2">
        <v>13.2</v>
      </c>
      <c r="F187" s="2">
        <v>2.5</v>
      </c>
      <c r="G187" s="2">
        <v>2.9</v>
      </c>
      <c r="H187" s="2">
        <v>1018.3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11.6</v>
      </c>
      <c r="Q187">
        <v>11.6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13.2</v>
      </c>
      <c r="C188" s="2">
        <v>82</v>
      </c>
      <c r="D188" s="2">
        <v>10.199999999999999</v>
      </c>
      <c r="E188" s="2">
        <v>13.2</v>
      </c>
      <c r="F188" s="2">
        <v>2.5</v>
      </c>
      <c r="G188" s="2">
        <v>3.2</v>
      </c>
      <c r="H188" s="2">
        <v>1018.5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11.6</v>
      </c>
      <c r="Q188">
        <v>11.6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13.2</v>
      </c>
      <c r="C189" s="2">
        <v>82</v>
      </c>
      <c r="D189" s="2">
        <v>10.199999999999999</v>
      </c>
      <c r="E189" s="2">
        <v>13.2</v>
      </c>
      <c r="F189" s="2">
        <v>3.6</v>
      </c>
      <c r="G189" s="2">
        <v>3.6</v>
      </c>
      <c r="H189" s="2">
        <v>1018.5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11.6</v>
      </c>
      <c r="Q189">
        <v>11.6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13.2</v>
      </c>
      <c r="C190" s="2">
        <v>82</v>
      </c>
      <c r="D190" s="2">
        <v>10.199999999999999</v>
      </c>
      <c r="E190" s="2">
        <v>13.2</v>
      </c>
      <c r="F190" s="2">
        <v>0</v>
      </c>
      <c r="G190" s="2">
        <v>0</v>
      </c>
      <c r="H190" s="2">
        <v>1018.4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11.6</v>
      </c>
      <c r="Q190">
        <v>11.6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13.1</v>
      </c>
      <c r="C191" s="2">
        <v>82</v>
      </c>
      <c r="D191" s="2">
        <v>10.1</v>
      </c>
      <c r="E191" s="2">
        <v>13.1</v>
      </c>
      <c r="F191" s="2">
        <v>0</v>
      </c>
      <c r="G191" s="2">
        <v>0</v>
      </c>
      <c r="H191" s="2">
        <v>1018.4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11.5</v>
      </c>
      <c r="Q191">
        <v>11.6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13.1</v>
      </c>
      <c r="C192" s="2">
        <v>82</v>
      </c>
      <c r="D192" s="2">
        <v>10.1</v>
      </c>
      <c r="E192" s="2">
        <v>13.1</v>
      </c>
      <c r="F192" s="2">
        <v>0</v>
      </c>
      <c r="G192" s="2">
        <v>2.2000000000000002</v>
      </c>
      <c r="H192" s="2">
        <v>1018.6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11.5</v>
      </c>
      <c r="Q192">
        <v>11.6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13.1</v>
      </c>
      <c r="C193" s="2">
        <v>82</v>
      </c>
      <c r="D193" s="2">
        <v>10.1</v>
      </c>
      <c r="E193" s="2">
        <v>13.1</v>
      </c>
      <c r="F193" s="2">
        <v>2.5</v>
      </c>
      <c r="G193" s="2">
        <v>2.5</v>
      </c>
      <c r="H193" s="2">
        <v>1018.5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11.5</v>
      </c>
      <c r="Q193">
        <v>11.6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13.1</v>
      </c>
      <c r="C194" s="2">
        <v>83</v>
      </c>
      <c r="D194" s="2">
        <v>10.3</v>
      </c>
      <c r="E194" s="2">
        <v>13.1</v>
      </c>
      <c r="F194" s="2">
        <v>2.5</v>
      </c>
      <c r="G194" s="2">
        <v>3.2</v>
      </c>
      <c r="H194" s="2">
        <v>1018.3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11.5</v>
      </c>
      <c r="Q194">
        <v>11.5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13.1</v>
      </c>
      <c r="C195" s="2">
        <v>83</v>
      </c>
      <c r="D195" s="2">
        <v>10.3</v>
      </c>
      <c r="E195" s="2">
        <v>13.1</v>
      </c>
      <c r="F195" s="2">
        <v>0</v>
      </c>
      <c r="G195" s="2">
        <v>2.2000000000000002</v>
      </c>
      <c r="H195" s="2">
        <v>1018.2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11.5</v>
      </c>
      <c r="Q195">
        <v>11.5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13.1</v>
      </c>
      <c r="C196" s="2">
        <v>83</v>
      </c>
      <c r="D196" s="2">
        <v>10.3</v>
      </c>
      <c r="E196" s="2">
        <v>13.1</v>
      </c>
      <c r="F196" s="2">
        <v>2.2000000000000002</v>
      </c>
      <c r="G196" s="2">
        <v>2.2000000000000002</v>
      </c>
      <c r="H196" s="2">
        <v>1018.2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11.5</v>
      </c>
      <c r="Q196">
        <v>11.5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13.1</v>
      </c>
      <c r="C197" s="2">
        <v>83</v>
      </c>
      <c r="D197" s="2">
        <v>10.3</v>
      </c>
      <c r="E197" s="2">
        <v>13.1</v>
      </c>
      <c r="F197" s="2">
        <v>0</v>
      </c>
      <c r="G197" s="2">
        <v>0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11.5</v>
      </c>
      <c r="Q197">
        <v>11.5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13</v>
      </c>
      <c r="C198" s="2">
        <v>83</v>
      </c>
      <c r="D198" s="2">
        <v>10.199999999999999</v>
      </c>
      <c r="E198" s="2">
        <v>13</v>
      </c>
      <c r="F198" s="2">
        <v>0</v>
      </c>
      <c r="G198" s="2">
        <v>0</v>
      </c>
      <c r="H198" s="2">
        <v>1018.3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11.5</v>
      </c>
      <c r="Q198">
        <v>11.5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13</v>
      </c>
      <c r="C199" s="2">
        <v>83</v>
      </c>
      <c r="D199" s="2">
        <v>10.199999999999999</v>
      </c>
      <c r="E199" s="2">
        <v>13</v>
      </c>
      <c r="F199" s="2">
        <v>0</v>
      </c>
      <c r="G199" s="2">
        <v>0</v>
      </c>
      <c r="H199" s="2">
        <v>1018.1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11.5</v>
      </c>
      <c r="Q199">
        <v>11.5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13</v>
      </c>
      <c r="C200" s="2">
        <v>83</v>
      </c>
      <c r="D200" s="2">
        <v>10.199999999999999</v>
      </c>
      <c r="E200" s="2">
        <v>13</v>
      </c>
      <c r="F200" s="2">
        <v>0</v>
      </c>
      <c r="G200" s="2">
        <v>0</v>
      </c>
      <c r="H200" s="2">
        <v>1018.2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11.5</v>
      </c>
      <c r="Q200">
        <v>11.4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12.9</v>
      </c>
      <c r="C201" s="2">
        <v>83</v>
      </c>
      <c r="D201" s="2">
        <v>10.1</v>
      </c>
      <c r="E201" s="2">
        <v>12.9</v>
      </c>
      <c r="F201" s="2">
        <v>0</v>
      </c>
      <c r="G201" s="2">
        <v>0</v>
      </c>
      <c r="H201" s="2">
        <v>1018.1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11.4</v>
      </c>
      <c r="Q201">
        <v>11.4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12.9</v>
      </c>
      <c r="C202" s="2">
        <v>83</v>
      </c>
      <c r="D202" s="2">
        <v>10.1</v>
      </c>
      <c r="E202" s="2">
        <v>12.9</v>
      </c>
      <c r="F202" s="2">
        <v>2.2000000000000002</v>
      </c>
      <c r="G202" s="2">
        <v>2.2000000000000002</v>
      </c>
      <c r="H202" s="2">
        <v>1018.3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11.4</v>
      </c>
      <c r="Q202">
        <v>11.4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12.9</v>
      </c>
      <c r="C203" s="2">
        <v>83</v>
      </c>
      <c r="D203" s="2">
        <v>10.1</v>
      </c>
      <c r="E203" s="2">
        <v>12.9</v>
      </c>
      <c r="F203" s="2">
        <v>0</v>
      </c>
      <c r="G203" s="2">
        <v>0</v>
      </c>
      <c r="H203" s="2">
        <v>1018.3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11.4</v>
      </c>
      <c r="Q203">
        <v>11.4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12.9</v>
      </c>
      <c r="C204" s="2">
        <v>83</v>
      </c>
      <c r="D204" s="2">
        <v>10.1</v>
      </c>
      <c r="E204" s="2">
        <v>12.9</v>
      </c>
      <c r="F204" s="2">
        <v>0</v>
      </c>
      <c r="G204" s="2">
        <v>0</v>
      </c>
      <c r="H204" s="2">
        <v>1018.3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11.4</v>
      </c>
      <c r="Q204">
        <v>11.4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12.9</v>
      </c>
      <c r="C205" s="2">
        <v>83</v>
      </c>
      <c r="D205" s="2">
        <v>10.1</v>
      </c>
      <c r="E205" s="2">
        <v>12.9</v>
      </c>
      <c r="F205" s="2">
        <v>0</v>
      </c>
      <c r="G205" s="2">
        <v>0</v>
      </c>
      <c r="H205" s="2">
        <v>1018.3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11.4</v>
      </c>
      <c r="Q205">
        <v>11.3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12.9</v>
      </c>
      <c r="C206" s="2">
        <v>83</v>
      </c>
      <c r="D206" s="2">
        <v>10.1</v>
      </c>
      <c r="E206" s="2">
        <v>12.9</v>
      </c>
      <c r="F206" s="2">
        <v>0</v>
      </c>
      <c r="G206" s="2">
        <v>2.2000000000000002</v>
      </c>
      <c r="H206" s="2">
        <v>1018.2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11.4</v>
      </c>
      <c r="Q206">
        <v>11.3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12.9</v>
      </c>
      <c r="C207" s="2">
        <v>83</v>
      </c>
      <c r="D207" s="2">
        <v>10.1</v>
      </c>
      <c r="E207" s="2">
        <v>12.9</v>
      </c>
      <c r="F207" s="2">
        <v>0</v>
      </c>
      <c r="G207" s="2">
        <v>1.8</v>
      </c>
      <c r="H207" s="2">
        <v>1018.3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11.4</v>
      </c>
      <c r="Q207">
        <v>11.3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12.9</v>
      </c>
      <c r="C208" s="2">
        <v>83</v>
      </c>
      <c r="D208" s="2">
        <v>10.1</v>
      </c>
      <c r="E208" s="2">
        <v>12.9</v>
      </c>
      <c r="F208" s="2">
        <v>2.2000000000000002</v>
      </c>
      <c r="G208" s="2">
        <v>2.9</v>
      </c>
      <c r="H208" s="2">
        <v>1018.2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11.3</v>
      </c>
      <c r="Q208">
        <v>11.3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12.9</v>
      </c>
      <c r="C209" s="2">
        <v>83</v>
      </c>
      <c r="D209" s="2">
        <v>10.1</v>
      </c>
      <c r="E209" s="2">
        <v>12.9</v>
      </c>
      <c r="F209" s="2">
        <v>0</v>
      </c>
      <c r="G209" s="2">
        <v>0</v>
      </c>
      <c r="H209" s="2">
        <v>1018.4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11.3</v>
      </c>
      <c r="Q209">
        <v>11.3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12.9</v>
      </c>
      <c r="C210" s="2">
        <v>83</v>
      </c>
      <c r="D210" s="2">
        <v>10.1</v>
      </c>
      <c r="E210" s="2">
        <v>12.9</v>
      </c>
      <c r="F210" s="2">
        <v>1.8</v>
      </c>
      <c r="G210" s="2">
        <v>2.9</v>
      </c>
      <c r="H210" s="2">
        <v>1018.3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11.3</v>
      </c>
      <c r="Q210">
        <v>11.2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12.9</v>
      </c>
      <c r="C211" s="2">
        <v>84</v>
      </c>
      <c r="D211" s="2">
        <v>10.3</v>
      </c>
      <c r="E211" s="2">
        <v>12.9</v>
      </c>
      <c r="F211" s="2">
        <v>0</v>
      </c>
      <c r="G211" s="2">
        <v>1.8</v>
      </c>
      <c r="H211" s="2">
        <v>1018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11.3</v>
      </c>
      <c r="Q211">
        <v>11.2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12.9</v>
      </c>
      <c r="C212" s="2">
        <v>84</v>
      </c>
      <c r="D212" s="2">
        <v>10.3</v>
      </c>
      <c r="E212" s="2">
        <v>12.9</v>
      </c>
      <c r="F212" s="2">
        <v>0</v>
      </c>
      <c r="G212" s="2">
        <v>0</v>
      </c>
      <c r="H212" s="2">
        <v>1018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11.3</v>
      </c>
      <c r="Q212">
        <v>11.2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12.9</v>
      </c>
      <c r="C213" s="2">
        <v>84</v>
      </c>
      <c r="D213" s="2">
        <v>10.3</v>
      </c>
      <c r="E213" s="2">
        <v>12.9</v>
      </c>
      <c r="F213" s="2">
        <v>2.5</v>
      </c>
      <c r="G213" s="2">
        <v>2.9</v>
      </c>
      <c r="H213" s="2">
        <v>1018.2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11.3</v>
      </c>
      <c r="Q213">
        <v>11.2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12.9</v>
      </c>
      <c r="C214" s="2">
        <v>83</v>
      </c>
      <c r="D214" s="2">
        <v>10.1</v>
      </c>
      <c r="E214" s="2">
        <v>12.9</v>
      </c>
      <c r="F214" s="2">
        <v>2.2000000000000002</v>
      </c>
      <c r="G214" s="2">
        <v>2.2000000000000002</v>
      </c>
      <c r="H214" s="2">
        <v>1018.3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11.3</v>
      </c>
      <c r="Q214">
        <v>11.2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12.9</v>
      </c>
      <c r="C215" s="2">
        <v>84</v>
      </c>
      <c r="D215" s="2">
        <v>10.3</v>
      </c>
      <c r="E215" s="2">
        <v>12.9</v>
      </c>
      <c r="F215" s="2">
        <v>0</v>
      </c>
      <c r="G215" s="2">
        <v>1.8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11.3</v>
      </c>
      <c r="Q215">
        <v>11.2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12.9</v>
      </c>
      <c r="C216" s="2">
        <v>84</v>
      </c>
      <c r="D216" s="2">
        <v>10.3</v>
      </c>
      <c r="E216" s="2">
        <v>12.9</v>
      </c>
      <c r="F216" s="2">
        <v>2.2000000000000002</v>
      </c>
      <c r="G216" s="2">
        <v>3.2</v>
      </c>
      <c r="H216" s="2">
        <v>1018.3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11.3</v>
      </c>
      <c r="Q216">
        <v>11.2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12.9</v>
      </c>
      <c r="C217" s="2">
        <v>84</v>
      </c>
      <c r="D217" s="2">
        <v>10.3</v>
      </c>
      <c r="E217" s="2">
        <v>12.9</v>
      </c>
      <c r="F217" s="2">
        <v>0</v>
      </c>
      <c r="G217" s="2">
        <v>1.8</v>
      </c>
      <c r="H217" s="2">
        <v>1018.2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11.3</v>
      </c>
      <c r="Q217">
        <v>11.2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12.9</v>
      </c>
      <c r="C218" s="2">
        <v>84</v>
      </c>
      <c r="D218" s="2">
        <v>10.3</v>
      </c>
      <c r="E218" s="2">
        <v>12.9</v>
      </c>
      <c r="F218" s="2">
        <v>3.2</v>
      </c>
      <c r="G218" s="2">
        <v>3.2</v>
      </c>
      <c r="H218" s="2">
        <v>1018.2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11.3</v>
      </c>
      <c r="Q218">
        <v>11.2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12.9</v>
      </c>
      <c r="C219" s="2">
        <v>84</v>
      </c>
      <c r="D219" s="2">
        <v>10.3</v>
      </c>
      <c r="E219" s="2">
        <v>12.9</v>
      </c>
      <c r="F219" s="2">
        <v>0</v>
      </c>
      <c r="G219" s="2">
        <v>2.9</v>
      </c>
      <c r="H219" s="2">
        <v>1018.2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11.3</v>
      </c>
      <c r="Q219">
        <v>11.1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12.8</v>
      </c>
      <c r="C220" s="2">
        <v>84</v>
      </c>
      <c r="D220" s="2">
        <v>10.199999999999999</v>
      </c>
      <c r="E220" s="2">
        <v>12.8</v>
      </c>
      <c r="F220" s="2">
        <v>2.2000000000000002</v>
      </c>
      <c r="G220" s="2">
        <v>2.2000000000000002</v>
      </c>
      <c r="H220" s="2">
        <v>1018.2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11.3</v>
      </c>
      <c r="Q220">
        <v>11.1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12.8</v>
      </c>
      <c r="C221" s="2">
        <v>84</v>
      </c>
      <c r="D221" s="2">
        <v>10.199999999999999</v>
      </c>
      <c r="E221" s="2">
        <v>12.8</v>
      </c>
      <c r="F221" s="2">
        <v>0</v>
      </c>
      <c r="G221" s="2">
        <v>2.2000000000000002</v>
      </c>
      <c r="H221" s="2">
        <v>1018.1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11.3</v>
      </c>
      <c r="Q221">
        <v>11.2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12.8</v>
      </c>
      <c r="C222" s="2">
        <v>84</v>
      </c>
      <c r="D222" s="2">
        <v>10.199999999999999</v>
      </c>
      <c r="E222" s="2">
        <v>12.8</v>
      </c>
      <c r="F222" s="2">
        <v>2.5</v>
      </c>
      <c r="G222" s="2">
        <v>2.5</v>
      </c>
      <c r="H222" s="2">
        <v>1018.1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11.3</v>
      </c>
      <c r="Q222">
        <v>11.2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12.8</v>
      </c>
      <c r="C223" s="2">
        <v>84</v>
      </c>
      <c r="D223" s="2">
        <v>10.199999999999999</v>
      </c>
      <c r="E223" s="2">
        <v>12.8</v>
      </c>
      <c r="F223" s="2">
        <v>0</v>
      </c>
      <c r="G223" s="2">
        <v>0</v>
      </c>
      <c r="H223" s="2">
        <v>1018.2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11.3</v>
      </c>
      <c r="Q223">
        <v>11.2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12.8</v>
      </c>
      <c r="C224" s="2">
        <v>84</v>
      </c>
      <c r="D224" s="2">
        <v>10.199999999999999</v>
      </c>
      <c r="E224" s="2">
        <v>12.8</v>
      </c>
      <c r="F224" s="2">
        <v>0</v>
      </c>
      <c r="G224" s="2">
        <v>0</v>
      </c>
      <c r="H224" s="2">
        <v>1018.1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11.2</v>
      </c>
      <c r="Q224">
        <v>11.2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12.8</v>
      </c>
      <c r="C225" s="2">
        <v>84</v>
      </c>
      <c r="D225" s="2">
        <v>10.199999999999999</v>
      </c>
      <c r="E225" s="2">
        <v>12.8</v>
      </c>
      <c r="F225" s="2">
        <v>0</v>
      </c>
      <c r="G225" s="2">
        <v>0</v>
      </c>
      <c r="H225" s="2">
        <v>1018.2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11.2</v>
      </c>
      <c r="Q225">
        <v>11.1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12.9</v>
      </c>
      <c r="C226" s="2">
        <v>84</v>
      </c>
      <c r="D226" s="2">
        <v>10.3</v>
      </c>
      <c r="E226" s="2">
        <v>12.9</v>
      </c>
      <c r="F226" s="2">
        <v>0</v>
      </c>
      <c r="G226" s="2">
        <v>0</v>
      </c>
      <c r="H226" s="2">
        <v>1018.1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11.2</v>
      </c>
      <c r="Q226">
        <v>11.1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12.9</v>
      </c>
      <c r="C227" s="2">
        <v>84</v>
      </c>
      <c r="D227" s="2">
        <v>10.3</v>
      </c>
      <c r="E227" s="2">
        <v>12.9</v>
      </c>
      <c r="F227" s="2">
        <v>0</v>
      </c>
      <c r="G227" s="2">
        <v>1.8</v>
      </c>
      <c r="H227" s="2">
        <v>1018.2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11.2</v>
      </c>
      <c r="Q227">
        <v>11.1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12.8</v>
      </c>
      <c r="C228" s="2">
        <v>84</v>
      </c>
      <c r="D228" s="2">
        <v>10.199999999999999</v>
      </c>
      <c r="E228" s="2">
        <v>12.8</v>
      </c>
      <c r="F228" s="2">
        <v>0</v>
      </c>
      <c r="G228" s="2">
        <v>0</v>
      </c>
      <c r="H228" s="2">
        <v>1018.1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11.2</v>
      </c>
      <c r="Q228">
        <v>11.1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12.8</v>
      </c>
      <c r="C229" s="2">
        <v>84</v>
      </c>
      <c r="D229" s="2">
        <v>10.199999999999999</v>
      </c>
      <c r="E229" s="2">
        <v>12.8</v>
      </c>
      <c r="F229" s="2">
        <v>0</v>
      </c>
      <c r="G229" s="2">
        <v>0</v>
      </c>
      <c r="H229" s="2">
        <v>1018.2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11.2</v>
      </c>
      <c r="Q229">
        <v>11.1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12.9</v>
      </c>
      <c r="C230" s="2">
        <v>84</v>
      </c>
      <c r="D230" s="2">
        <v>10.3</v>
      </c>
      <c r="E230" s="2">
        <v>12.9</v>
      </c>
      <c r="F230" s="2">
        <v>0</v>
      </c>
      <c r="G230" s="2">
        <v>0</v>
      </c>
      <c r="H230" s="2">
        <v>1018.2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11.2</v>
      </c>
      <c r="Q230">
        <v>11.1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12.9</v>
      </c>
      <c r="C231" s="2">
        <v>84</v>
      </c>
      <c r="D231" s="2">
        <v>10.3</v>
      </c>
      <c r="E231" s="2">
        <v>12.9</v>
      </c>
      <c r="F231" s="2">
        <v>0</v>
      </c>
      <c r="G231" s="2">
        <v>2.5</v>
      </c>
      <c r="H231" s="2">
        <v>1018.2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11.2</v>
      </c>
      <c r="Q231">
        <v>11.1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12.9</v>
      </c>
      <c r="C232" s="2">
        <v>84</v>
      </c>
      <c r="D232" s="2">
        <v>10.3</v>
      </c>
      <c r="E232" s="2">
        <v>12.9</v>
      </c>
      <c r="F232" s="2">
        <v>0</v>
      </c>
      <c r="G232" s="2">
        <v>0</v>
      </c>
      <c r="H232" s="2">
        <v>1017.9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11.2</v>
      </c>
      <c r="Q232">
        <v>11.1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12.9</v>
      </c>
      <c r="C233" s="2">
        <v>84</v>
      </c>
      <c r="D233" s="2">
        <v>10.3</v>
      </c>
      <c r="E233" s="2">
        <v>12.9</v>
      </c>
      <c r="F233" s="2">
        <v>0</v>
      </c>
      <c r="G233" s="2">
        <v>0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11.2</v>
      </c>
      <c r="Q233">
        <v>11.1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12.9</v>
      </c>
      <c r="C234" s="2">
        <v>84</v>
      </c>
      <c r="D234" s="2">
        <v>10.3</v>
      </c>
      <c r="E234" s="2">
        <v>12.9</v>
      </c>
      <c r="F234" s="2">
        <v>0</v>
      </c>
      <c r="G234" s="2">
        <v>0</v>
      </c>
      <c r="H234" s="2">
        <v>1018.1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11.2</v>
      </c>
      <c r="Q234">
        <v>11.1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12.9</v>
      </c>
      <c r="C235" s="2">
        <v>84</v>
      </c>
      <c r="D235" s="2">
        <v>10.3</v>
      </c>
      <c r="E235" s="2">
        <v>12.9</v>
      </c>
      <c r="F235" s="2">
        <v>0</v>
      </c>
      <c r="G235" s="2">
        <v>0</v>
      </c>
      <c r="H235" s="2">
        <v>1018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11.2</v>
      </c>
      <c r="Q235">
        <v>11.1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12.9</v>
      </c>
      <c r="C236" s="2">
        <v>84</v>
      </c>
      <c r="D236" s="2">
        <v>10.3</v>
      </c>
      <c r="E236" s="2">
        <v>12.9</v>
      </c>
      <c r="F236" s="2">
        <v>1.8</v>
      </c>
      <c r="G236" s="2">
        <v>1.8</v>
      </c>
      <c r="H236" s="2">
        <v>1018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11.2</v>
      </c>
      <c r="Q236">
        <v>11.1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12.9</v>
      </c>
      <c r="C237" s="2">
        <v>85</v>
      </c>
      <c r="D237" s="2">
        <v>10.4</v>
      </c>
      <c r="E237" s="2">
        <v>12.9</v>
      </c>
      <c r="F237" s="2">
        <v>0</v>
      </c>
      <c r="G237" s="2">
        <v>0</v>
      </c>
      <c r="H237" s="2">
        <v>1018.1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11.2</v>
      </c>
      <c r="Q237">
        <v>11.1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12.9</v>
      </c>
      <c r="C238" s="2">
        <v>84</v>
      </c>
      <c r="D238" s="2">
        <v>10.3</v>
      </c>
      <c r="E238" s="2">
        <v>12.9</v>
      </c>
      <c r="F238" s="2">
        <v>2.2000000000000002</v>
      </c>
      <c r="G238" s="2">
        <v>2.5</v>
      </c>
      <c r="H238" s="2">
        <v>1018.2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11.2</v>
      </c>
      <c r="Q238">
        <v>11.1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13</v>
      </c>
      <c r="C239" s="2">
        <v>84</v>
      </c>
      <c r="D239" s="2">
        <v>10.4</v>
      </c>
      <c r="E239" s="2">
        <v>13</v>
      </c>
      <c r="F239" s="2">
        <v>0</v>
      </c>
      <c r="G239" s="2">
        <v>2.2000000000000002</v>
      </c>
      <c r="H239" s="2">
        <v>1018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11.2</v>
      </c>
      <c r="Q239">
        <v>11.1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12.9</v>
      </c>
      <c r="C240" s="2">
        <v>84</v>
      </c>
      <c r="D240" s="2">
        <v>10.3</v>
      </c>
      <c r="E240" s="2">
        <v>12.9</v>
      </c>
      <c r="F240" s="2">
        <v>0</v>
      </c>
      <c r="G240" s="2">
        <v>0</v>
      </c>
      <c r="H240" s="2">
        <v>1017.9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11.2</v>
      </c>
      <c r="Q240">
        <v>11.1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12.9</v>
      </c>
      <c r="C241" s="2">
        <v>84</v>
      </c>
      <c r="D241" s="2">
        <v>10.3</v>
      </c>
      <c r="E241" s="2">
        <v>12.9</v>
      </c>
      <c r="F241" s="2">
        <v>0</v>
      </c>
      <c r="G241" s="2">
        <v>0</v>
      </c>
      <c r="H241" s="2">
        <v>1018.2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11.2</v>
      </c>
      <c r="Q241">
        <v>11.1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12.9</v>
      </c>
      <c r="C242" s="2">
        <v>84</v>
      </c>
      <c r="D242" s="2">
        <v>10.3</v>
      </c>
      <c r="E242" s="2">
        <v>12.9</v>
      </c>
      <c r="F242" s="2">
        <v>0</v>
      </c>
      <c r="G242" s="2">
        <v>0</v>
      </c>
      <c r="H242" s="2">
        <v>1018.1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11.2</v>
      </c>
      <c r="Q242">
        <v>11.1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12.9</v>
      </c>
      <c r="C243" s="2">
        <v>85</v>
      </c>
      <c r="D243" s="2">
        <v>10.4</v>
      </c>
      <c r="E243" s="2">
        <v>12.9</v>
      </c>
      <c r="F243" s="2">
        <v>0</v>
      </c>
      <c r="G243" s="2">
        <v>0</v>
      </c>
      <c r="H243" s="2">
        <v>1018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11.2</v>
      </c>
      <c r="Q243">
        <v>11.1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12.9</v>
      </c>
      <c r="C244" s="2">
        <v>85</v>
      </c>
      <c r="D244" s="2">
        <v>10.4</v>
      </c>
      <c r="E244" s="2">
        <v>12.9</v>
      </c>
      <c r="F244" s="2">
        <v>0</v>
      </c>
      <c r="G244" s="2">
        <v>0</v>
      </c>
      <c r="H244" s="2">
        <v>1018.2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11.2</v>
      </c>
      <c r="Q244">
        <v>11.1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12.9</v>
      </c>
      <c r="C245" s="2">
        <v>85</v>
      </c>
      <c r="D245" s="2">
        <v>10.4</v>
      </c>
      <c r="E245" s="2">
        <v>12.9</v>
      </c>
      <c r="F245" s="2">
        <v>0</v>
      </c>
      <c r="G245" s="2">
        <v>0</v>
      </c>
      <c r="H245" s="2">
        <v>1018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11.2</v>
      </c>
      <c r="Q245">
        <v>11.1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12.9</v>
      </c>
      <c r="C246" s="2">
        <v>85</v>
      </c>
      <c r="D246" s="2">
        <v>10.4</v>
      </c>
      <c r="E246" s="2">
        <v>12.9</v>
      </c>
      <c r="F246" s="2">
        <v>0</v>
      </c>
      <c r="G246" s="2">
        <v>0</v>
      </c>
      <c r="H246" s="2">
        <v>1018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11.2</v>
      </c>
      <c r="Q246">
        <v>11.1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13</v>
      </c>
      <c r="C247" s="2">
        <v>85</v>
      </c>
      <c r="D247" s="2">
        <v>10.5</v>
      </c>
      <c r="E247" s="2">
        <v>13</v>
      </c>
      <c r="F247" s="2">
        <v>0</v>
      </c>
      <c r="G247" s="2">
        <v>0</v>
      </c>
      <c r="H247" s="2">
        <v>1017.9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11.2</v>
      </c>
      <c r="Q247">
        <v>11.1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13</v>
      </c>
      <c r="C248" s="2">
        <v>85</v>
      </c>
      <c r="D248" s="2">
        <v>10.5</v>
      </c>
      <c r="E248" s="2">
        <v>13</v>
      </c>
      <c r="F248" s="2">
        <v>0</v>
      </c>
      <c r="G248" s="2">
        <v>0</v>
      </c>
      <c r="H248" s="2">
        <v>1017.9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11.3</v>
      </c>
      <c r="Q248">
        <v>11.1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13</v>
      </c>
      <c r="C249" s="2">
        <v>85</v>
      </c>
      <c r="D249" s="2">
        <v>10.5</v>
      </c>
      <c r="E249" s="2">
        <v>13</v>
      </c>
      <c r="F249" s="2">
        <v>2.2000000000000002</v>
      </c>
      <c r="G249" s="2">
        <v>2.9</v>
      </c>
      <c r="H249" s="2">
        <v>1018.1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11.3</v>
      </c>
      <c r="Q249">
        <v>11.1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13</v>
      </c>
      <c r="C250" s="2">
        <v>85</v>
      </c>
      <c r="D250" s="2">
        <v>10.5</v>
      </c>
      <c r="E250" s="2">
        <v>13</v>
      </c>
      <c r="F250" s="2">
        <v>0</v>
      </c>
      <c r="G250" s="2">
        <v>1.8</v>
      </c>
      <c r="H250" s="2">
        <v>1017.9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11.2</v>
      </c>
      <c r="Q250">
        <v>11.1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12.9</v>
      </c>
      <c r="C251" s="2">
        <v>84</v>
      </c>
      <c r="D251" s="2">
        <v>10.3</v>
      </c>
      <c r="E251" s="2">
        <v>12.9</v>
      </c>
      <c r="F251" s="2">
        <v>0</v>
      </c>
      <c r="G251" s="2">
        <v>0</v>
      </c>
      <c r="H251" s="2">
        <v>1018.1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11.2</v>
      </c>
      <c r="Q251">
        <v>11.1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12.9</v>
      </c>
      <c r="C252" s="2">
        <v>84</v>
      </c>
      <c r="D252" s="2">
        <v>10.3</v>
      </c>
      <c r="E252" s="2">
        <v>12.9</v>
      </c>
      <c r="F252" s="2">
        <v>0</v>
      </c>
      <c r="G252" s="2">
        <v>0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11.3</v>
      </c>
      <c r="Q252">
        <v>11.1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12.9</v>
      </c>
      <c r="C253" s="2">
        <v>85</v>
      </c>
      <c r="D253" s="2">
        <v>10.4</v>
      </c>
      <c r="E253" s="2">
        <v>12.9</v>
      </c>
      <c r="F253" s="2">
        <v>0</v>
      </c>
      <c r="G253" s="2">
        <v>0</v>
      </c>
      <c r="H253" s="2">
        <v>1018.2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11.2</v>
      </c>
      <c r="Q253">
        <v>11.1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12.9</v>
      </c>
      <c r="C254" s="2">
        <v>85</v>
      </c>
      <c r="D254" s="2">
        <v>10.4</v>
      </c>
      <c r="E254" s="2">
        <v>12.9</v>
      </c>
      <c r="F254" s="2">
        <v>0</v>
      </c>
      <c r="G254" s="2">
        <v>0</v>
      </c>
      <c r="H254" s="2">
        <v>1018.1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11.3</v>
      </c>
      <c r="Q254">
        <v>11.1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12.9</v>
      </c>
      <c r="C255" s="2">
        <v>85</v>
      </c>
      <c r="D255" s="2">
        <v>10.4</v>
      </c>
      <c r="E255" s="2">
        <v>12.9</v>
      </c>
      <c r="F255" s="2">
        <v>0</v>
      </c>
      <c r="G255" s="2">
        <v>2.2000000000000002</v>
      </c>
      <c r="H255" s="2">
        <v>1017.9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11.3</v>
      </c>
      <c r="Q255">
        <v>11.1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12.9</v>
      </c>
      <c r="C256" s="2">
        <v>85</v>
      </c>
      <c r="D256" s="2">
        <v>10.4</v>
      </c>
      <c r="E256" s="2">
        <v>12.9</v>
      </c>
      <c r="F256" s="2">
        <v>1.8</v>
      </c>
      <c r="G256" s="2">
        <v>2.2000000000000002</v>
      </c>
      <c r="H256" s="2">
        <v>1018.2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11.3</v>
      </c>
      <c r="Q256">
        <v>11.1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12.9</v>
      </c>
      <c r="C257" s="2">
        <v>85</v>
      </c>
      <c r="D257" s="2">
        <v>10.4</v>
      </c>
      <c r="E257" s="2">
        <v>12.9</v>
      </c>
      <c r="F257" s="2">
        <v>2.2000000000000002</v>
      </c>
      <c r="G257" s="2">
        <v>2.2000000000000002</v>
      </c>
      <c r="H257" s="2">
        <v>1018.3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11.3</v>
      </c>
      <c r="Q257">
        <v>11.1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12.9</v>
      </c>
      <c r="C258" s="2">
        <v>85</v>
      </c>
      <c r="D258" s="2">
        <v>10.4</v>
      </c>
      <c r="E258" s="2">
        <v>12.9</v>
      </c>
      <c r="F258" s="2">
        <v>0</v>
      </c>
      <c r="G258" s="2">
        <v>1.8</v>
      </c>
      <c r="H258" s="2">
        <v>1018.2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11.3</v>
      </c>
      <c r="Q258">
        <v>11.1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12.9</v>
      </c>
      <c r="C259" s="2">
        <v>85</v>
      </c>
      <c r="D259" s="2">
        <v>10.4</v>
      </c>
      <c r="E259" s="2">
        <v>12.9</v>
      </c>
      <c r="F259" s="2">
        <v>3.2</v>
      </c>
      <c r="G259" s="2">
        <v>3.2</v>
      </c>
      <c r="H259" s="2">
        <v>1018.1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11.2</v>
      </c>
      <c r="Q259">
        <v>11.1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12.9</v>
      </c>
      <c r="C260" s="2">
        <v>85</v>
      </c>
      <c r="D260" s="2">
        <v>10.4</v>
      </c>
      <c r="E260" s="2">
        <v>12.9</v>
      </c>
      <c r="F260" s="2">
        <v>2.5</v>
      </c>
      <c r="G260" s="2">
        <v>3.6</v>
      </c>
      <c r="H260" s="2">
        <v>1018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11.3</v>
      </c>
      <c r="Q260">
        <v>11.1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12.9</v>
      </c>
      <c r="C261" s="2">
        <v>85</v>
      </c>
      <c r="D261" s="2">
        <v>10.4</v>
      </c>
      <c r="E261" s="2">
        <v>12.9</v>
      </c>
      <c r="F261" s="2">
        <v>0</v>
      </c>
      <c r="G261" s="2">
        <v>2.5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11.2</v>
      </c>
      <c r="Q261">
        <v>11.1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12.9</v>
      </c>
      <c r="C262" s="2">
        <v>85</v>
      </c>
      <c r="D262" s="2">
        <v>10.4</v>
      </c>
      <c r="E262" s="2">
        <v>12.9</v>
      </c>
      <c r="F262" s="2">
        <v>0</v>
      </c>
      <c r="G262" s="2">
        <v>0</v>
      </c>
      <c r="H262" s="2">
        <v>1018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11.2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12.9</v>
      </c>
      <c r="C263" s="2">
        <v>85</v>
      </c>
      <c r="D263" s="2">
        <v>10.4</v>
      </c>
      <c r="E263" s="2">
        <v>12.9</v>
      </c>
      <c r="F263" s="2">
        <v>2.2000000000000002</v>
      </c>
      <c r="G263" s="2">
        <v>2.2000000000000002</v>
      </c>
      <c r="H263" s="2">
        <v>1018.2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11.3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12.9</v>
      </c>
      <c r="C264" s="2">
        <v>85</v>
      </c>
      <c r="D264" s="2">
        <v>10.4</v>
      </c>
      <c r="E264" s="2">
        <v>12.9</v>
      </c>
      <c r="F264" s="2">
        <v>2.2000000000000002</v>
      </c>
      <c r="G264" s="2">
        <v>2.5</v>
      </c>
      <c r="H264" s="2">
        <v>1018.1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11.2</v>
      </c>
      <c r="Q264">
        <v>11.2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12.9</v>
      </c>
      <c r="C265" s="2">
        <v>85</v>
      </c>
      <c r="D265" s="2">
        <v>10.4</v>
      </c>
      <c r="E265" s="2">
        <v>12.9</v>
      </c>
      <c r="F265" s="2">
        <v>1.8</v>
      </c>
      <c r="G265" s="2">
        <v>1.8</v>
      </c>
      <c r="H265" s="2">
        <v>1018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11.2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12.8</v>
      </c>
      <c r="C266" s="2">
        <v>85</v>
      </c>
      <c r="D266" s="2">
        <v>10.3</v>
      </c>
      <c r="E266" s="2">
        <v>12.8</v>
      </c>
      <c r="F266" s="2">
        <v>1.8</v>
      </c>
      <c r="G266" s="2">
        <v>2.2000000000000002</v>
      </c>
      <c r="H266" s="2">
        <v>1018.1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11.2</v>
      </c>
      <c r="Q266">
        <v>11.2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12.8</v>
      </c>
      <c r="C267" s="2">
        <v>85</v>
      </c>
      <c r="D267" s="2">
        <v>10.3</v>
      </c>
      <c r="E267" s="2">
        <v>12.8</v>
      </c>
      <c r="F267" s="2">
        <v>0</v>
      </c>
      <c r="G267" s="2">
        <v>2.2000000000000002</v>
      </c>
      <c r="H267" s="2">
        <v>1017.9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11.2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12.8</v>
      </c>
      <c r="C268" s="2">
        <v>85</v>
      </c>
      <c r="D268" s="2">
        <v>10.3</v>
      </c>
      <c r="E268" s="2">
        <v>12.8</v>
      </c>
      <c r="F268" s="2">
        <v>2.2000000000000002</v>
      </c>
      <c r="G268" s="2">
        <v>2.2000000000000002</v>
      </c>
      <c r="H268" s="2">
        <v>1018.1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11.2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12.8</v>
      </c>
      <c r="C269" s="2">
        <v>85</v>
      </c>
      <c r="D269" s="2">
        <v>10.3</v>
      </c>
      <c r="E269" s="2">
        <v>12.8</v>
      </c>
      <c r="F269" s="2">
        <v>0</v>
      </c>
      <c r="G269" s="2">
        <v>1.8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11.2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12.7</v>
      </c>
      <c r="C270" s="2">
        <v>85</v>
      </c>
      <c r="D270" s="2">
        <v>10.199999999999999</v>
      </c>
      <c r="E270" s="2">
        <v>12.7</v>
      </c>
      <c r="F270" s="2">
        <v>0</v>
      </c>
      <c r="G270" s="2">
        <v>1.8</v>
      </c>
      <c r="H270" s="2">
        <v>1018.1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11.2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12.7</v>
      </c>
      <c r="C271" s="2">
        <v>85</v>
      </c>
      <c r="D271" s="2">
        <v>10.199999999999999</v>
      </c>
      <c r="E271" s="2">
        <v>12.7</v>
      </c>
      <c r="F271" s="2">
        <v>2.2000000000000002</v>
      </c>
      <c r="G271" s="2">
        <v>2.5</v>
      </c>
      <c r="H271" s="2">
        <v>1017.9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12.8</v>
      </c>
      <c r="C272" s="2">
        <v>85</v>
      </c>
      <c r="D272" s="2">
        <v>10.3</v>
      </c>
      <c r="E272" s="2">
        <v>12.8</v>
      </c>
      <c r="F272" s="2">
        <v>2.2000000000000002</v>
      </c>
      <c r="G272" s="2">
        <v>2.5</v>
      </c>
      <c r="H272" s="2">
        <v>1018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12.8</v>
      </c>
      <c r="C273" s="2">
        <v>85</v>
      </c>
      <c r="D273" s="2">
        <v>10.3</v>
      </c>
      <c r="E273" s="2">
        <v>12.8</v>
      </c>
      <c r="F273" s="2">
        <v>2.2000000000000002</v>
      </c>
      <c r="G273" s="2">
        <v>2.5</v>
      </c>
      <c r="H273" s="2">
        <v>1017.7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12.8</v>
      </c>
      <c r="C274" s="2">
        <v>85</v>
      </c>
      <c r="D274" s="2">
        <v>10.3</v>
      </c>
      <c r="E274" s="2">
        <v>12.8</v>
      </c>
      <c r="F274" s="2">
        <v>2.5</v>
      </c>
      <c r="G274" s="2">
        <v>3.6</v>
      </c>
      <c r="H274" s="2">
        <v>1018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12.8</v>
      </c>
      <c r="C275" s="2">
        <v>85</v>
      </c>
      <c r="D275" s="2">
        <v>10.3</v>
      </c>
      <c r="E275" s="2">
        <v>12.8</v>
      </c>
      <c r="F275" s="2">
        <v>2.2000000000000002</v>
      </c>
      <c r="G275" s="2">
        <v>2.2000000000000002</v>
      </c>
      <c r="H275" s="2">
        <v>1018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12.8</v>
      </c>
      <c r="C276" s="2">
        <v>85</v>
      </c>
      <c r="D276" s="2">
        <v>10.3</v>
      </c>
      <c r="E276" s="2">
        <v>12.8</v>
      </c>
      <c r="F276" s="2">
        <v>1.8</v>
      </c>
      <c r="G276" s="2">
        <v>2.2000000000000002</v>
      </c>
      <c r="H276" s="2">
        <v>1018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11.1</v>
      </c>
      <c r="Q276">
        <v>11.2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12.7</v>
      </c>
      <c r="C277" s="2">
        <v>85</v>
      </c>
      <c r="D277" s="2">
        <v>10.199999999999999</v>
      </c>
      <c r="E277" s="2">
        <v>12.7</v>
      </c>
      <c r="F277" s="2">
        <v>0</v>
      </c>
      <c r="G277" s="2">
        <v>2.2000000000000002</v>
      </c>
      <c r="H277" s="2">
        <v>1018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11.1</v>
      </c>
      <c r="Q277">
        <v>11.2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12.7</v>
      </c>
      <c r="C278" s="2">
        <v>85</v>
      </c>
      <c r="D278" s="2">
        <v>10.199999999999999</v>
      </c>
      <c r="E278" s="2">
        <v>12.7</v>
      </c>
      <c r="F278" s="2">
        <v>0</v>
      </c>
      <c r="G278" s="2">
        <v>0</v>
      </c>
      <c r="H278" s="2">
        <v>1018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11.1</v>
      </c>
      <c r="Q278">
        <v>11.2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12.7</v>
      </c>
      <c r="C279" s="2">
        <v>85</v>
      </c>
      <c r="D279" s="2">
        <v>10.199999999999999</v>
      </c>
      <c r="E279" s="2">
        <v>12.7</v>
      </c>
      <c r="F279" s="2">
        <v>0</v>
      </c>
      <c r="G279" s="2">
        <v>2.2000000000000002</v>
      </c>
      <c r="H279" s="2">
        <v>1017.8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11.1</v>
      </c>
      <c r="Q279">
        <v>11.2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12.6</v>
      </c>
      <c r="C280" s="2">
        <v>85</v>
      </c>
      <c r="D280" s="2">
        <v>10.1</v>
      </c>
      <c r="E280" s="2">
        <v>12.6</v>
      </c>
      <c r="F280" s="2">
        <v>0</v>
      </c>
      <c r="G280" s="2">
        <v>1.8</v>
      </c>
      <c r="H280" s="2">
        <v>1018.1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11</v>
      </c>
      <c r="Q280">
        <v>11.2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12.6</v>
      </c>
      <c r="C281" s="2">
        <v>85</v>
      </c>
      <c r="D281" s="2">
        <v>10.1</v>
      </c>
      <c r="E281" s="2">
        <v>12.6</v>
      </c>
      <c r="F281" s="2">
        <v>1.8</v>
      </c>
      <c r="G281" s="2">
        <v>2.2000000000000002</v>
      </c>
      <c r="H281" s="2">
        <v>1018.1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11</v>
      </c>
      <c r="Q281">
        <v>11.2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12.6</v>
      </c>
      <c r="C282" s="2">
        <v>85</v>
      </c>
      <c r="D282" s="2">
        <v>10.1</v>
      </c>
      <c r="E282" s="2">
        <v>12.6</v>
      </c>
      <c r="F282" s="2">
        <v>0</v>
      </c>
      <c r="G282" s="2">
        <v>2.2000000000000002</v>
      </c>
      <c r="H282" s="2">
        <v>1018.1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11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12.6</v>
      </c>
      <c r="C283" s="2">
        <v>85</v>
      </c>
      <c r="D283" s="2">
        <v>10.1</v>
      </c>
      <c r="E283" s="2">
        <v>12.6</v>
      </c>
      <c r="F283" s="2">
        <v>2.2000000000000002</v>
      </c>
      <c r="G283" s="2">
        <v>2.9</v>
      </c>
      <c r="H283" s="2">
        <v>1018.2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11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12.6</v>
      </c>
      <c r="C284" s="2">
        <v>86</v>
      </c>
      <c r="D284" s="2">
        <v>10.3</v>
      </c>
      <c r="E284" s="2">
        <v>12.6</v>
      </c>
      <c r="F284" s="2">
        <v>0</v>
      </c>
      <c r="G284" s="2">
        <v>2.2000000000000002</v>
      </c>
      <c r="H284" s="2">
        <v>1018.1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11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12.6</v>
      </c>
      <c r="C285" s="2">
        <v>86</v>
      </c>
      <c r="D285" s="2">
        <v>10.3</v>
      </c>
      <c r="E285" s="2">
        <v>12.6</v>
      </c>
      <c r="F285" s="2">
        <v>1.8</v>
      </c>
      <c r="G285" s="2">
        <v>2.2000000000000002</v>
      </c>
      <c r="H285" s="2">
        <v>1018.1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11</v>
      </c>
      <c r="Q285">
        <v>11.1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12.6</v>
      </c>
      <c r="C286" s="2">
        <v>85</v>
      </c>
      <c r="D286" s="2">
        <v>10.1</v>
      </c>
      <c r="E286" s="2">
        <v>12.6</v>
      </c>
      <c r="F286" s="2">
        <v>0</v>
      </c>
      <c r="G286" s="2">
        <v>1.8</v>
      </c>
      <c r="H286" s="2">
        <v>1018.2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11</v>
      </c>
      <c r="Q286">
        <v>11.1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12.5</v>
      </c>
      <c r="C287" s="2">
        <v>86</v>
      </c>
      <c r="D287" s="2">
        <v>10.199999999999999</v>
      </c>
      <c r="E287" s="2">
        <v>12.5</v>
      </c>
      <c r="F287" s="2">
        <v>2.2000000000000002</v>
      </c>
      <c r="G287" s="2">
        <v>2.2000000000000002</v>
      </c>
      <c r="H287" s="2">
        <v>1018.1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11</v>
      </c>
      <c r="Q287">
        <v>11.1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12.5</v>
      </c>
      <c r="C288" s="2">
        <v>85</v>
      </c>
      <c r="D288" s="2">
        <v>10</v>
      </c>
      <c r="E288" s="2">
        <v>12.5</v>
      </c>
      <c r="F288" s="2">
        <v>2.2000000000000002</v>
      </c>
      <c r="G288" s="2">
        <v>2.2000000000000002</v>
      </c>
      <c r="H288" s="2">
        <v>1018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11</v>
      </c>
      <c r="Q288">
        <v>11.1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12.5</v>
      </c>
      <c r="C289" s="2">
        <v>86</v>
      </c>
      <c r="D289" s="2">
        <v>10.199999999999999</v>
      </c>
      <c r="E289" s="2">
        <v>12.5</v>
      </c>
      <c r="F289" s="2">
        <v>2.9</v>
      </c>
      <c r="G289" s="2">
        <v>3.6</v>
      </c>
      <c r="H289" s="2">
        <v>1018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11</v>
      </c>
      <c r="Q289">
        <v>11.1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12.5</v>
      </c>
      <c r="C290" s="2">
        <v>86</v>
      </c>
      <c r="D290" s="2">
        <v>10.199999999999999</v>
      </c>
      <c r="E290" s="2">
        <v>12.5</v>
      </c>
      <c r="F290" s="2">
        <v>4</v>
      </c>
      <c r="G290" s="2">
        <v>4.3</v>
      </c>
      <c r="H290" s="2">
        <v>1018.1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11</v>
      </c>
      <c r="Q290">
        <v>11.1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12.5</v>
      </c>
      <c r="C291" s="2">
        <v>86</v>
      </c>
      <c r="D291" s="2">
        <v>10.199999999999999</v>
      </c>
      <c r="E291" s="2">
        <v>12.5</v>
      </c>
      <c r="F291" s="2">
        <v>0</v>
      </c>
      <c r="G291" s="2">
        <v>2.2000000000000002</v>
      </c>
      <c r="H291" s="2">
        <v>1018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11</v>
      </c>
      <c r="Q291">
        <v>11.1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12.5</v>
      </c>
      <c r="C292" s="2">
        <v>86</v>
      </c>
      <c r="D292" s="2">
        <v>10.199999999999999</v>
      </c>
      <c r="E292" s="2">
        <v>12.5</v>
      </c>
      <c r="F292" s="2">
        <v>0</v>
      </c>
      <c r="G292" s="2">
        <v>2.2000000000000002</v>
      </c>
      <c r="H292" s="2">
        <v>1017.8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12.5</v>
      </c>
      <c r="C293" s="2">
        <v>86</v>
      </c>
      <c r="D293" s="2">
        <v>10.199999999999999</v>
      </c>
      <c r="E293" s="2">
        <v>12.5</v>
      </c>
      <c r="F293" s="2">
        <v>0</v>
      </c>
      <c r="G293" s="2">
        <v>0</v>
      </c>
      <c r="H293" s="2">
        <v>1017.9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12.4</v>
      </c>
      <c r="C294" s="2">
        <v>86</v>
      </c>
      <c r="D294" s="2">
        <v>10.1</v>
      </c>
      <c r="E294" s="2">
        <v>12.4</v>
      </c>
      <c r="F294" s="2">
        <v>2.2000000000000002</v>
      </c>
      <c r="G294" s="2">
        <v>2.2000000000000002</v>
      </c>
      <c r="H294" s="2">
        <v>1017.8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11</v>
      </c>
      <c r="Q294">
        <v>11.1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12.4</v>
      </c>
      <c r="C295" s="2">
        <v>86</v>
      </c>
      <c r="D295" s="2">
        <v>10.1</v>
      </c>
      <c r="E295" s="2">
        <v>12.4</v>
      </c>
      <c r="F295" s="2">
        <v>2.2000000000000002</v>
      </c>
      <c r="G295" s="2">
        <v>2.9</v>
      </c>
      <c r="H295" s="2">
        <v>1017.8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12.4</v>
      </c>
      <c r="C296" s="2">
        <v>86</v>
      </c>
      <c r="D296" s="2">
        <v>10.1</v>
      </c>
      <c r="E296" s="2">
        <v>12.4</v>
      </c>
      <c r="F296" s="2">
        <v>3.6</v>
      </c>
      <c r="G296" s="2">
        <v>3.6</v>
      </c>
      <c r="H296" s="2">
        <v>1017.9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12.4</v>
      </c>
      <c r="C297" s="2">
        <v>86</v>
      </c>
      <c r="D297" s="2">
        <v>10.1</v>
      </c>
      <c r="E297" s="2">
        <v>12.4</v>
      </c>
      <c r="F297" s="2">
        <v>0</v>
      </c>
      <c r="G297" s="2">
        <v>2.5</v>
      </c>
      <c r="H297" s="2">
        <v>1017.9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12.4</v>
      </c>
      <c r="C298" s="2">
        <v>86</v>
      </c>
      <c r="D298" s="2">
        <v>10.1</v>
      </c>
      <c r="E298" s="2">
        <v>12.4</v>
      </c>
      <c r="F298" s="2">
        <v>3.2</v>
      </c>
      <c r="G298" s="2">
        <v>3.6</v>
      </c>
      <c r="H298" s="2">
        <v>1017.9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12.3</v>
      </c>
      <c r="C299" s="2">
        <v>86</v>
      </c>
      <c r="D299" s="2">
        <v>10</v>
      </c>
      <c r="E299" s="2">
        <v>12.3</v>
      </c>
      <c r="F299" s="2">
        <v>2.2000000000000002</v>
      </c>
      <c r="G299" s="2">
        <v>3.2</v>
      </c>
      <c r="H299" s="2">
        <v>1017.8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11</v>
      </c>
      <c r="Q299">
        <v>11.1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12.3</v>
      </c>
      <c r="C300" s="2">
        <v>86</v>
      </c>
      <c r="D300" s="2">
        <v>10</v>
      </c>
      <c r="E300" s="2">
        <v>12.3</v>
      </c>
      <c r="F300" s="2">
        <v>2.9</v>
      </c>
      <c r="G300" s="2">
        <v>3.2</v>
      </c>
      <c r="H300" s="2">
        <v>1017.8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12.3</v>
      </c>
      <c r="C301" s="2">
        <v>86</v>
      </c>
      <c r="D301" s="2">
        <v>10</v>
      </c>
      <c r="E301" s="2">
        <v>12.3</v>
      </c>
      <c r="F301" s="2">
        <v>1.8</v>
      </c>
      <c r="G301" s="2">
        <v>2.2000000000000002</v>
      </c>
      <c r="H301" s="2">
        <v>1017.7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12.2</v>
      </c>
      <c r="C302" s="2">
        <v>86</v>
      </c>
      <c r="D302" s="2">
        <v>9.9</v>
      </c>
      <c r="E302" s="2">
        <v>12.2</v>
      </c>
      <c r="F302" s="2">
        <v>2.2000000000000002</v>
      </c>
      <c r="G302" s="2">
        <v>2.9</v>
      </c>
      <c r="H302" s="2">
        <v>1017.8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10.9</v>
      </c>
      <c r="Q302">
        <v>11.1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12.2</v>
      </c>
      <c r="C303" s="2">
        <v>86</v>
      </c>
      <c r="D303" s="2">
        <v>9.9</v>
      </c>
      <c r="E303" s="2">
        <v>12.2</v>
      </c>
      <c r="F303" s="2">
        <v>0</v>
      </c>
      <c r="G303" s="2">
        <v>3.2</v>
      </c>
      <c r="H303" s="2">
        <v>1017.8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11</v>
      </c>
      <c r="Q303">
        <v>11.1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12.1</v>
      </c>
      <c r="C304" s="2">
        <v>86</v>
      </c>
      <c r="D304" s="2">
        <v>9.8000000000000007</v>
      </c>
      <c r="E304" s="2">
        <v>12.1</v>
      </c>
      <c r="F304" s="2">
        <v>2.2000000000000002</v>
      </c>
      <c r="G304" s="2">
        <v>2.5</v>
      </c>
      <c r="H304" s="2">
        <v>1018.2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10.9</v>
      </c>
      <c r="Q304">
        <v>11.1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12.1</v>
      </c>
      <c r="C305" s="2">
        <v>86</v>
      </c>
      <c r="D305" s="2">
        <v>9.8000000000000007</v>
      </c>
      <c r="E305" s="2">
        <v>12.1</v>
      </c>
      <c r="F305" s="2">
        <v>2.5</v>
      </c>
      <c r="G305" s="2">
        <v>3.6</v>
      </c>
      <c r="H305" s="2">
        <v>1018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10.9</v>
      </c>
      <c r="Q305">
        <v>11.1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12.1</v>
      </c>
      <c r="C306" s="2">
        <v>86</v>
      </c>
      <c r="D306" s="2">
        <v>9.8000000000000007</v>
      </c>
      <c r="E306" s="2">
        <v>12.1</v>
      </c>
      <c r="F306" s="2">
        <v>3.2</v>
      </c>
      <c r="G306" s="2">
        <v>4</v>
      </c>
      <c r="H306" s="2">
        <v>1017.8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10.9</v>
      </c>
      <c r="Q306">
        <v>11.1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12.1</v>
      </c>
      <c r="C307" s="2">
        <v>86</v>
      </c>
      <c r="D307" s="2">
        <v>9.8000000000000007</v>
      </c>
      <c r="E307" s="2">
        <v>12.1</v>
      </c>
      <c r="F307" s="2">
        <v>0</v>
      </c>
      <c r="G307" s="2">
        <v>2.9</v>
      </c>
      <c r="H307" s="2">
        <v>1017.8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10.9</v>
      </c>
      <c r="Q307">
        <v>11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12.1</v>
      </c>
      <c r="C308" s="2">
        <v>86</v>
      </c>
      <c r="D308" s="2">
        <v>9.8000000000000007</v>
      </c>
      <c r="E308" s="2">
        <v>12.1</v>
      </c>
      <c r="F308" s="2">
        <v>2.9</v>
      </c>
      <c r="G308" s="2">
        <v>3.2</v>
      </c>
      <c r="H308" s="2">
        <v>1018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10.9</v>
      </c>
      <c r="Q308">
        <v>11.1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12</v>
      </c>
      <c r="C309" s="2">
        <v>86</v>
      </c>
      <c r="D309" s="2">
        <v>9.8000000000000007</v>
      </c>
      <c r="E309" s="2">
        <v>12</v>
      </c>
      <c r="F309" s="2">
        <v>3.6</v>
      </c>
      <c r="G309" s="2">
        <v>4</v>
      </c>
      <c r="H309" s="2">
        <v>1017.8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10.9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12</v>
      </c>
      <c r="C310" s="2">
        <v>86</v>
      </c>
      <c r="D310" s="2">
        <v>9.8000000000000007</v>
      </c>
      <c r="E310" s="2">
        <v>12</v>
      </c>
      <c r="F310" s="2">
        <v>1.8</v>
      </c>
      <c r="G310" s="2">
        <v>2.9</v>
      </c>
      <c r="H310" s="2">
        <v>1017.6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10.9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12</v>
      </c>
      <c r="C311" s="2">
        <v>87</v>
      </c>
      <c r="D311" s="2">
        <v>9.9</v>
      </c>
      <c r="E311" s="2">
        <v>12</v>
      </c>
      <c r="F311" s="2">
        <v>2.9</v>
      </c>
      <c r="G311" s="2">
        <v>3.2</v>
      </c>
      <c r="H311" s="2">
        <v>1017.9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10.9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11.9</v>
      </c>
      <c r="C312" s="2">
        <v>87</v>
      </c>
      <c r="D312" s="2">
        <v>9.8000000000000007</v>
      </c>
      <c r="E312" s="2">
        <v>11.9</v>
      </c>
      <c r="F312" s="2">
        <v>4.3</v>
      </c>
      <c r="G312" s="2">
        <v>4.7</v>
      </c>
      <c r="H312" s="2">
        <v>1017.9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10.9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11.9</v>
      </c>
      <c r="C313" s="2">
        <v>87</v>
      </c>
      <c r="D313" s="2">
        <v>9.8000000000000007</v>
      </c>
      <c r="E313" s="2">
        <v>11.9</v>
      </c>
      <c r="F313" s="2">
        <v>2.5</v>
      </c>
      <c r="G313" s="2">
        <v>2.9</v>
      </c>
      <c r="H313" s="2">
        <v>1017.8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10.9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11.9</v>
      </c>
      <c r="C314" s="2">
        <v>87</v>
      </c>
      <c r="D314" s="2">
        <v>9.8000000000000007</v>
      </c>
      <c r="E314" s="2">
        <v>11.9</v>
      </c>
      <c r="F314" s="2">
        <v>3.2</v>
      </c>
      <c r="G314" s="2">
        <v>3.6</v>
      </c>
      <c r="H314" s="2">
        <v>1017.9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10.8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11.9</v>
      </c>
      <c r="C315" s="2">
        <v>87</v>
      </c>
      <c r="D315" s="2">
        <v>9.8000000000000007</v>
      </c>
      <c r="E315" s="2">
        <v>11.9</v>
      </c>
      <c r="F315" s="2">
        <v>3.2</v>
      </c>
      <c r="G315" s="2">
        <v>3.2</v>
      </c>
      <c r="H315" s="2">
        <v>1017.8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10.8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11.8</v>
      </c>
      <c r="C316" s="2">
        <v>87</v>
      </c>
      <c r="D316" s="2">
        <v>9.6999999999999993</v>
      </c>
      <c r="E316" s="2">
        <v>11.8</v>
      </c>
      <c r="F316" s="2">
        <v>2.9</v>
      </c>
      <c r="G316" s="2">
        <v>2.9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10.8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11.8</v>
      </c>
      <c r="C317" s="2">
        <v>87</v>
      </c>
      <c r="D317" s="2">
        <v>9.6999999999999993</v>
      </c>
      <c r="E317" s="2">
        <v>11.8</v>
      </c>
      <c r="F317" s="2">
        <v>2.2000000000000002</v>
      </c>
      <c r="G317" s="2">
        <v>2.2000000000000002</v>
      </c>
      <c r="H317" s="2">
        <v>1017.9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10.8</v>
      </c>
      <c r="Q317">
        <v>10.9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11.8</v>
      </c>
      <c r="C318" s="2">
        <v>87</v>
      </c>
      <c r="D318" s="2">
        <v>9.6999999999999993</v>
      </c>
      <c r="E318" s="2">
        <v>11.8</v>
      </c>
      <c r="F318" s="2">
        <v>2.5</v>
      </c>
      <c r="G318" s="2">
        <v>3.2</v>
      </c>
      <c r="H318" s="2">
        <v>1017.8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10.9</v>
      </c>
      <c r="Q318">
        <v>10.9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11.8</v>
      </c>
      <c r="C319" s="2">
        <v>87</v>
      </c>
      <c r="D319" s="2">
        <v>9.6999999999999993</v>
      </c>
      <c r="E319" s="2">
        <v>11.8</v>
      </c>
      <c r="F319" s="2">
        <v>4</v>
      </c>
      <c r="G319" s="2">
        <v>4.3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10.9</v>
      </c>
      <c r="Q319">
        <v>10.9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11.7</v>
      </c>
      <c r="C320" s="2">
        <v>87</v>
      </c>
      <c r="D320" s="2">
        <v>9.6</v>
      </c>
      <c r="E320" s="2">
        <v>11.7</v>
      </c>
      <c r="F320" s="2">
        <v>1.8</v>
      </c>
      <c r="G320" s="2">
        <v>2.2000000000000002</v>
      </c>
      <c r="H320" s="2">
        <v>1017.9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10.8</v>
      </c>
      <c r="Q320">
        <v>10.9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11.7</v>
      </c>
      <c r="C321" s="2">
        <v>87</v>
      </c>
      <c r="D321" s="2">
        <v>9.6</v>
      </c>
      <c r="E321" s="2">
        <v>11.7</v>
      </c>
      <c r="F321" s="2">
        <v>2.5</v>
      </c>
      <c r="G321" s="2">
        <v>2.9</v>
      </c>
      <c r="H321" s="2">
        <v>1018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10.8</v>
      </c>
      <c r="Q321">
        <v>10.9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11.7</v>
      </c>
      <c r="C322" s="2">
        <v>87</v>
      </c>
      <c r="D322" s="2">
        <v>9.6</v>
      </c>
      <c r="E322" s="2">
        <v>11.7</v>
      </c>
      <c r="F322" s="2">
        <v>2.2000000000000002</v>
      </c>
      <c r="G322" s="2">
        <v>2.2000000000000002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10.8</v>
      </c>
      <c r="Q322">
        <v>10.9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11.7</v>
      </c>
      <c r="C323" s="2">
        <v>87</v>
      </c>
      <c r="D323" s="2">
        <v>9.6</v>
      </c>
      <c r="E323" s="2">
        <v>11.7</v>
      </c>
      <c r="F323" s="2">
        <v>0</v>
      </c>
      <c r="G323" s="2">
        <v>1.8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10.8</v>
      </c>
      <c r="Q323">
        <v>10.9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11.6</v>
      </c>
      <c r="C324" s="2">
        <v>87</v>
      </c>
      <c r="D324" s="2">
        <v>9.5</v>
      </c>
      <c r="E324" s="2">
        <v>11.6</v>
      </c>
      <c r="F324" s="2">
        <v>0</v>
      </c>
      <c r="G324" s="2">
        <v>0</v>
      </c>
      <c r="H324" s="2">
        <v>1017.7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10.8</v>
      </c>
      <c r="Q324">
        <v>10.9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11.6</v>
      </c>
      <c r="C325" s="2">
        <v>87</v>
      </c>
      <c r="D325" s="2">
        <v>9.5</v>
      </c>
      <c r="E325" s="2">
        <v>11.6</v>
      </c>
      <c r="F325" s="2">
        <v>2.2000000000000002</v>
      </c>
      <c r="G325" s="2">
        <v>2.5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10.8</v>
      </c>
      <c r="Q325">
        <v>10.8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11.6</v>
      </c>
      <c r="C326" s="2">
        <v>87</v>
      </c>
      <c r="D326" s="2">
        <v>9.5</v>
      </c>
      <c r="E326" s="2">
        <v>11.6</v>
      </c>
      <c r="F326" s="2">
        <v>1.8</v>
      </c>
      <c r="G326" s="2">
        <v>2.5</v>
      </c>
      <c r="H326" s="2">
        <v>1017.7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10.7</v>
      </c>
      <c r="Q326">
        <v>10.8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11.6</v>
      </c>
      <c r="C327" s="2">
        <v>87</v>
      </c>
      <c r="D327" s="2">
        <v>9.5</v>
      </c>
      <c r="E327" s="2">
        <v>11.6</v>
      </c>
      <c r="F327" s="2">
        <v>0</v>
      </c>
      <c r="G327" s="2">
        <v>2.2000000000000002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10.7</v>
      </c>
      <c r="Q327">
        <v>10.8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11.6</v>
      </c>
      <c r="C328" s="2">
        <v>87</v>
      </c>
      <c r="D328" s="2">
        <v>9.5</v>
      </c>
      <c r="E328" s="2">
        <v>11.6</v>
      </c>
      <c r="F328" s="2">
        <v>2.2000000000000002</v>
      </c>
      <c r="G328" s="2">
        <v>2.9</v>
      </c>
      <c r="H328" s="2">
        <v>1017.9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10.7</v>
      </c>
      <c r="Q328">
        <v>10.8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11.6</v>
      </c>
      <c r="C329" s="2">
        <v>87</v>
      </c>
      <c r="D329" s="2">
        <v>9.5</v>
      </c>
      <c r="E329" s="2">
        <v>11.6</v>
      </c>
      <c r="F329" s="2">
        <v>0</v>
      </c>
      <c r="G329" s="2">
        <v>1.8</v>
      </c>
      <c r="H329" s="2">
        <v>1017.8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10.7</v>
      </c>
      <c r="Q329">
        <v>10.8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11.6</v>
      </c>
      <c r="C330" s="2">
        <v>87</v>
      </c>
      <c r="D330" s="2">
        <v>9.5</v>
      </c>
      <c r="E330" s="2">
        <v>11.6</v>
      </c>
      <c r="F330" s="2">
        <v>1.8</v>
      </c>
      <c r="G330" s="2">
        <v>2.9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10.6</v>
      </c>
      <c r="Q330">
        <v>10.8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11.6</v>
      </c>
      <c r="C331" s="2">
        <v>87</v>
      </c>
      <c r="D331" s="2">
        <v>9.5</v>
      </c>
      <c r="E331" s="2">
        <v>11.6</v>
      </c>
      <c r="F331" s="2">
        <v>0</v>
      </c>
      <c r="G331" s="2">
        <v>2.2000000000000002</v>
      </c>
      <c r="H331" s="2">
        <v>1018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10.6</v>
      </c>
      <c r="Q331">
        <v>10.7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11.6</v>
      </c>
      <c r="C332" s="2">
        <v>87</v>
      </c>
      <c r="D332" s="2">
        <v>9.5</v>
      </c>
      <c r="E332" s="2">
        <v>11.6</v>
      </c>
      <c r="F332" s="2">
        <v>0</v>
      </c>
      <c r="G332" s="2">
        <v>0</v>
      </c>
      <c r="H332" s="2">
        <v>1017.9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10.6</v>
      </c>
      <c r="Q332">
        <v>10.7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11.6</v>
      </c>
      <c r="C333" s="2">
        <v>87</v>
      </c>
      <c r="D333" s="2">
        <v>9.5</v>
      </c>
      <c r="E333" s="2">
        <v>11.6</v>
      </c>
      <c r="F333" s="2">
        <v>1.8</v>
      </c>
      <c r="G333" s="2">
        <v>2.2000000000000002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10.6</v>
      </c>
      <c r="Q333">
        <v>10.7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11.6</v>
      </c>
      <c r="C334" s="2">
        <v>87</v>
      </c>
      <c r="D334" s="2">
        <v>9.5</v>
      </c>
      <c r="E334" s="2">
        <v>11.6</v>
      </c>
      <c r="F334" s="2">
        <v>2.2000000000000002</v>
      </c>
      <c r="G334" s="2">
        <v>2.5</v>
      </c>
      <c r="H334" s="2">
        <v>1017.8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10.6</v>
      </c>
      <c r="Q334">
        <v>10.7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11.6</v>
      </c>
      <c r="C335" s="2">
        <v>87</v>
      </c>
      <c r="D335" s="2">
        <v>9.5</v>
      </c>
      <c r="E335" s="2">
        <v>11.6</v>
      </c>
      <c r="F335" s="2">
        <v>1.8</v>
      </c>
      <c r="G335" s="2">
        <v>2.2000000000000002</v>
      </c>
      <c r="H335" s="2">
        <v>1017.8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10.6</v>
      </c>
      <c r="Q335">
        <v>10.6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11.5</v>
      </c>
      <c r="C336" s="2">
        <v>87</v>
      </c>
      <c r="D336" s="2">
        <v>9.4</v>
      </c>
      <c r="E336" s="2">
        <v>11.5</v>
      </c>
      <c r="F336" s="2">
        <v>0</v>
      </c>
      <c r="G336" s="2">
        <v>1.8</v>
      </c>
      <c r="H336" s="2">
        <v>1017.9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10.5</v>
      </c>
      <c r="Q336">
        <v>10.7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11.5</v>
      </c>
      <c r="C337" s="2">
        <v>87</v>
      </c>
      <c r="D337" s="2">
        <v>9.4</v>
      </c>
      <c r="E337" s="2">
        <v>11.5</v>
      </c>
      <c r="F337" s="2">
        <v>0</v>
      </c>
      <c r="G337" s="2">
        <v>1.8</v>
      </c>
      <c r="H337" s="2">
        <v>1017.7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10.5</v>
      </c>
      <c r="Q337">
        <v>10.6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11.5</v>
      </c>
      <c r="C338" s="2">
        <v>87</v>
      </c>
      <c r="D338" s="2">
        <v>9.4</v>
      </c>
      <c r="E338" s="2">
        <v>11.5</v>
      </c>
      <c r="F338" s="2">
        <v>1.8</v>
      </c>
      <c r="G338" s="2">
        <v>2.2000000000000002</v>
      </c>
      <c r="H338" s="2">
        <v>1017.8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10.5</v>
      </c>
      <c r="Q338">
        <v>10.6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11.5</v>
      </c>
      <c r="C339" s="2">
        <v>87</v>
      </c>
      <c r="D339" s="2">
        <v>9.4</v>
      </c>
      <c r="E339" s="2">
        <v>11.5</v>
      </c>
      <c r="F339" s="2">
        <v>0</v>
      </c>
      <c r="G339" s="2">
        <v>1.8</v>
      </c>
      <c r="H339" s="2">
        <v>1017.7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10.5</v>
      </c>
      <c r="Q339">
        <v>10.6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11.5</v>
      </c>
      <c r="C340" s="2">
        <v>87</v>
      </c>
      <c r="D340" s="2">
        <v>9.4</v>
      </c>
      <c r="E340" s="2">
        <v>11.5</v>
      </c>
      <c r="F340" s="2">
        <v>0</v>
      </c>
      <c r="G340" s="2">
        <v>1.8</v>
      </c>
      <c r="H340" s="2">
        <v>1017.8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10.5</v>
      </c>
      <c r="Q340">
        <v>10.6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11.5</v>
      </c>
      <c r="C341" s="2">
        <v>87</v>
      </c>
      <c r="D341" s="2">
        <v>9.4</v>
      </c>
      <c r="E341" s="2">
        <v>11.5</v>
      </c>
      <c r="F341" s="2">
        <v>2.2000000000000002</v>
      </c>
      <c r="G341" s="2">
        <v>2.2000000000000002</v>
      </c>
      <c r="H341" s="2">
        <v>1017.8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10.5</v>
      </c>
      <c r="Q341">
        <v>10.6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11.5</v>
      </c>
      <c r="C342" s="2">
        <v>87</v>
      </c>
      <c r="D342" s="2">
        <v>9.4</v>
      </c>
      <c r="E342" s="2">
        <v>11.5</v>
      </c>
      <c r="F342" s="2">
        <v>1.8</v>
      </c>
      <c r="G342" s="2">
        <v>2.2000000000000002</v>
      </c>
      <c r="H342" s="2">
        <v>1017.8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10.4</v>
      </c>
      <c r="Q342">
        <v>10.6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11.5</v>
      </c>
      <c r="C343" s="2">
        <v>87</v>
      </c>
      <c r="D343" s="2">
        <v>9.4</v>
      </c>
      <c r="E343" s="2">
        <v>11.5</v>
      </c>
      <c r="F343" s="2">
        <v>0</v>
      </c>
      <c r="G343" s="2">
        <v>1.8</v>
      </c>
      <c r="H343" s="2">
        <v>1017.8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10.4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11.5</v>
      </c>
      <c r="C344" s="2">
        <v>87</v>
      </c>
      <c r="D344" s="2">
        <v>9.4</v>
      </c>
      <c r="E344" s="2">
        <v>11.5</v>
      </c>
      <c r="F344" s="2">
        <v>0</v>
      </c>
      <c r="G344" s="2">
        <v>0</v>
      </c>
      <c r="H344" s="2">
        <v>1017.6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10.4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11.5</v>
      </c>
      <c r="C345" s="2">
        <v>88</v>
      </c>
      <c r="D345" s="2">
        <v>9.5</v>
      </c>
      <c r="E345" s="2">
        <v>11.5</v>
      </c>
      <c r="F345" s="2">
        <v>0</v>
      </c>
      <c r="G345" s="2">
        <v>0</v>
      </c>
      <c r="H345" s="2">
        <v>1017.7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10.4</v>
      </c>
      <c r="Q345">
        <v>10.6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11.5</v>
      </c>
      <c r="C346" s="2">
        <v>88</v>
      </c>
      <c r="D346" s="2">
        <v>9.5</v>
      </c>
      <c r="E346" s="2">
        <v>11.5</v>
      </c>
      <c r="F346" s="2">
        <v>0</v>
      </c>
      <c r="G346" s="2">
        <v>0</v>
      </c>
      <c r="H346" s="2">
        <v>1017.7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10.4</v>
      </c>
      <c r="Q346">
        <v>10.5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11.5</v>
      </c>
      <c r="C347" s="2">
        <v>88</v>
      </c>
      <c r="D347" s="2">
        <v>9.5</v>
      </c>
      <c r="E347" s="2">
        <v>11.5</v>
      </c>
      <c r="F347" s="2">
        <v>0</v>
      </c>
      <c r="G347" s="2">
        <v>0</v>
      </c>
      <c r="H347" s="2">
        <v>1017.8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10.4</v>
      </c>
      <c r="Q347">
        <v>10.5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11.5</v>
      </c>
      <c r="C348" s="2">
        <v>88</v>
      </c>
      <c r="D348" s="2">
        <v>9.5</v>
      </c>
      <c r="E348" s="2">
        <v>11.5</v>
      </c>
      <c r="F348" s="2">
        <v>0</v>
      </c>
      <c r="G348" s="2">
        <v>1.8</v>
      </c>
      <c r="H348" s="2">
        <v>1017.6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10.4</v>
      </c>
      <c r="Q348">
        <v>10.5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11.5</v>
      </c>
      <c r="C349" s="2">
        <v>88</v>
      </c>
      <c r="D349" s="2">
        <v>9.5</v>
      </c>
      <c r="E349" s="2">
        <v>11.5</v>
      </c>
      <c r="F349" s="2">
        <v>2.2000000000000002</v>
      </c>
      <c r="G349" s="2">
        <v>2.2000000000000002</v>
      </c>
      <c r="H349" s="2">
        <v>1017.7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10.4</v>
      </c>
      <c r="Q349">
        <v>10.5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11.5</v>
      </c>
      <c r="C350" s="2">
        <v>88</v>
      </c>
      <c r="D350" s="2">
        <v>9.5</v>
      </c>
      <c r="E350" s="2">
        <v>11.5</v>
      </c>
      <c r="F350" s="2">
        <v>0</v>
      </c>
      <c r="G350" s="2">
        <v>2.2000000000000002</v>
      </c>
      <c r="H350" s="2">
        <v>1017.7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10.4</v>
      </c>
      <c r="Q350">
        <v>10.5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11.5</v>
      </c>
      <c r="C351" s="2">
        <v>88</v>
      </c>
      <c r="D351" s="2">
        <v>9.5</v>
      </c>
      <c r="E351" s="2">
        <v>11.5</v>
      </c>
      <c r="F351" s="2">
        <v>0</v>
      </c>
      <c r="G351" s="2">
        <v>1.8</v>
      </c>
      <c r="H351" s="2">
        <v>1017.7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10.4</v>
      </c>
      <c r="Q351">
        <v>10.5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11.5</v>
      </c>
      <c r="C352" s="2">
        <v>88</v>
      </c>
      <c r="D352" s="2">
        <v>9.5</v>
      </c>
      <c r="E352" s="2">
        <v>11.5</v>
      </c>
      <c r="F352" s="2">
        <v>0</v>
      </c>
      <c r="G352" s="2">
        <v>0</v>
      </c>
      <c r="H352" s="2">
        <v>1017.6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10.4</v>
      </c>
      <c r="Q352">
        <v>10.5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11.4</v>
      </c>
      <c r="C353" s="2">
        <v>88</v>
      </c>
      <c r="D353" s="2">
        <v>9.4</v>
      </c>
      <c r="E353" s="2">
        <v>11.4</v>
      </c>
      <c r="F353" s="2">
        <v>0</v>
      </c>
      <c r="G353" s="2">
        <v>1.8</v>
      </c>
      <c r="H353" s="2">
        <v>1017.6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10.3</v>
      </c>
      <c r="Q353">
        <v>10.5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11.4</v>
      </c>
      <c r="C354" s="2">
        <v>88</v>
      </c>
      <c r="D354" s="2">
        <v>9.4</v>
      </c>
      <c r="E354" s="2">
        <v>11.4</v>
      </c>
      <c r="F354" s="2">
        <v>0</v>
      </c>
      <c r="G354" s="2">
        <v>0</v>
      </c>
      <c r="H354" s="2">
        <v>1017.7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10.3</v>
      </c>
      <c r="Q354">
        <v>10.5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11.4</v>
      </c>
      <c r="C355" s="2">
        <v>88</v>
      </c>
      <c r="D355" s="2">
        <v>9.4</v>
      </c>
      <c r="E355" s="2">
        <v>11.4</v>
      </c>
      <c r="F355" s="2">
        <v>0</v>
      </c>
      <c r="G355" s="2">
        <v>0</v>
      </c>
      <c r="H355" s="2">
        <v>1017.7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10.3</v>
      </c>
      <c r="Q355">
        <v>10.5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11.3</v>
      </c>
      <c r="C356" s="2">
        <v>88</v>
      </c>
      <c r="D356" s="2">
        <v>9.3000000000000007</v>
      </c>
      <c r="E356" s="2">
        <v>11.3</v>
      </c>
      <c r="F356" s="2">
        <v>0</v>
      </c>
      <c r="G356" s="2">
        <v>0</v>
      </c>
      <c r="H356" s="2">
        <v>1017.7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10.3</v>
      </c>
      <c r="Q356">
        <v>10.4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11.3</v>
      </c>
      <c r="C357" s="2">
        <v>88</v>
      </c>
      <c r="D357" s="2">
        <v>9.3000000000000007</v>
      </c>
      <c r="E357" s="2">
        <v>11.3</v>
      </c>
      <c r="F357" s="2">
        <v>0</v>
      </c>
      <c r="G357" s="2">
        <v>0</v>
      </c>
      <c r="H357" s="2">
        <v>1017.7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10.3</v>
      </c>
      <c r="Q357">
        <v>10.4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11.3</v>
      </c>
      <c r="C358" s="2">
        <v>88</v>
      </c>
      <c r="D358" s="2">
        <v>9.3000000000000007</v>
      </c>
      <c r="E358" s="2">
        <v>11.3</v>
      </c>
      <c r="F358" s="2">
        <v>0</v>
      </c>
      <c r="G358" s="2">
        <v>0</v>
      </c>
      <c r="H358" s="2">
        <v>1017.6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10.3</v>
      </c>
      <c r="Q358">
        <v>10.4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11.2</v>
      </c>
      <c r="C359" s="2">
        <v>88</v>
      </c>
      <c r="D359" s="2">
        <v>9.1999999999999993</v>
      </c>
      <c r="E359" s="2">
        <v>11.2</v>
      </c>
      <c r="F359" s="2">
        <v>0</v>
      </c>
      <c r="G359" s="2">
        <v>0</v>
      </c>
      <c r="H359" s="2">
        <v>1017.6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10.199999999999999</v>
      </c>
      <c r="Q359">
        <v>10.4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11.2</v>
      </c>
      <c r="C360" s="2">
        <v>88</v>
      </c>
      <c r="D360" s="2">
        <v>9.1999999999999993</v>
      </c>
      <c r="E360" s="2">
        <v>11.2</v>
      </c>
      <c r="F360" s="2">
        <v>0</v>
      </c>
      <c r="G360" s="2">
        <v>1.8</v>
      </c>
      <c r="H360" s="2">
        <v>1017.8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10.199999999999999</v>
      </c>
      <c r="Q360">
        <v>10.4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11.2</v>
      </c>
      <c r="C361" s="2">
        <v>88</v>
      </c>
      <c r="D361" s="2">
        <v>9.1999999999999993</v>
      </c>
      <c r="E361" s="2">
        <v>11.2</v>
      </c>
      <c r="F361" s="2">
        <v>0</v>
      </c>
      <c r="G361" s="2">
        <v>0</v>
      </c>
      <c r="H361" s="2">
        <v>1017.8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10.199999999999999</v>
      </c>
      <c r="Q361">
        <v>10.4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11.3</v>
      </c>
      <c r="C362" s="2">
        <v>88</v>
      </c>
      <c r="D362" s="2">
        <v>9.3000000000000007</v>
      </c>
      <c r="E362" s="2">
        <v>11.3</v>
      </c>
      <c r="F362" s="2">
        <v>0</v>
      </c>
      <c r="G362" s="2">
        <v>0</v>
      </c>
      <c r="H362" s="2">
        <v>1017.6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10.199999999999999</v>
      </c>
      <c r="Q362">
        <v>10.4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11.2</v>
      </c>
      <c r="C363" s="2">
        <v>88</v>
      </c>
      <c r="D363" s="2">
        <v>9.1999999999999993</v>
      </c>
      <c r="E363" s="2">
        <v>11.2</v>
      </c>
      <c r="F363" s="2">
        <v>0</v>
      </c>
      <c r="G363" s="2">
        <v>0</v>
      </c>
      <c r="H363" s="2">
        <v>1017.6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10.199999999999999</v>
      </c>
      <c r="Q363">
        <v>10.4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11.2</v>
      </c>
      <c r="C364" s="2">
        <v>88</v>
      </c>
      <c r="D364" s="2">
        <v>9.1999999999999993</v>
      </c>
      <c r="E364" s="2">
        <v>11.2</v>
      </c>
      <c r="F364" s="2">
        <v>0</v>
      </c>
      <c r="G364" s="2">
        <v>0</v>
      </c>
      <c r="H364" s="2">
        <v>1017.6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10.3</v>
      </c>
      <c r="Q364">
        <v>10.4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11.2</v>
      </c>
      <c r="C365" s="2">
        <v>88</v>
      </c>
      <c r="D365" s="2">
        <v>9.1999999999999993</v>
      </c>
      <c r="E365" s="2">
        <v>11.2</v>
      </c>
      <c r="F365" s="2">
        <v>0</v>
      </c>
      <c r="G365" s="2">
        <v>1.8</v>
      </c>
      <c r="H365" s="2">
        <v>1017.7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10.199999999999999</v>
      </c>
      <c r="Q365">
        <v>10.4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11.1</v>
      </c>
      <c r="C366" s="2">
        <v>88</v>
      </c>
      <c r="D366" s="2">
        <v>9.1</v>
      </c>
      <c r="E366" s="2">
        <v>11.1</v>
      </c>
      <c r="F366" s="2">
        <v>0</v>
      </c>
      <c r="G366" s="2">
        <v>0</v>
      </c>
      <c r="H366" s="2">
        <v>1017.6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10.199999999999999</v>
      </c>
      <c r="Q366">
        <v>10.3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11.1</v>
      </c>
      <c r="C367" s="2">
        <v>88</v>
      </c>
      <c r="D367" s="2">
        <v>9.1</v>
      </c>
      <c r="E367" s="2">
        <v>11.1</v>
      </c>
      <c r="F367" s="2">
        <v>0</v>
      </c>
      <c r="G367" s="2">
        <v>0</v>
      </c>
      <c r="H367" s="2">
        <v>1017.6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10.199999999999999</v>
      </c>
      <c r="Q367">
        <v>10.4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11.1</v>
      </c>
      <c r="C368" s="2">
        <v>88</v>
      </c>
      <c r="D368" s="2">
        <v>9.1</v>
      </c>
      <c r="E368" s="2">
        <v>11.1</v>
      </c>
      <c r="F368" s="2">
        <v>1.8</v>
      </c>
      <c r="G368" s="2">
        <v>2.2000000000000002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10.199999999999999</v>
      </c>
      <c r="Q368">
        <v>10.4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11.1</v>
      </c>
      <c r="C369" s="2">
        <v>88</v>
      </c>
      <c r="D369" s="2">
        <v>9.1</v>
      </c>
      <c r="E369" s="2">
        <v>11.1</v>
      </c>
      <c r="F369" s="2">
        <v>0</v>
      </c>
      <c r="G369" s="2">
        <v>0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10.199999999999999</v>
      </c>
      <c r="Q369">
        <v>10.3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11.1</v>
      </c>
      <c r="C370" s="2">
        <v>88</v>
      </c>
      <c r="D370" s="2">
        <v>9.1</v>
      </c>
      <c r="E370" s="2">
        <v>11.1</v>
      </c>
      <c r="F370" s="2">
        <v>0</v>
      </c>
      <c r="G370" s="2">
        <v>2.2000000000000002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10.199999999999999</v>
      </c>
      <c r="Q370">
        <v>10.4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11.2</v>
      </c>
      <c r="C371" s="2">
        <v>88</v>
      </c>
      <c r="D371" s="2">
        <v>9.1999999999999993</v>
      </c>
      <c r="E371" s="2">
        <v>11.2</v>
      </c>
      <c r="F371" s="2">
        <v>2.2000000000000002</v>
      </c>
      <c r="G371" s="2">
        <v>2.9</v>
      </c>
      <c r="H371" s="2">
        <v>1017.5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10.199999999999999</v>
      </c>
      <c r="Q371">
        <v>10.3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11.2</v>
      </c>
      <c r="C372" s="2">
        <v>88</v>
      </c>
      <c r="D372" s="2">
        <v>9.1999999999999993</v>
      </c>
      <c r="E372" s="2">
        <v>11.2</v>
      </c>
      <c r="F372" s="2">
        <v>0</v>
      </c>
      <c r="G372" s="2">
        <v>2.2000000000000002</v>
      </c>
      <c r="H372" s="2">
        <v>1017.3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10.1</v>
      </c>
      <c r="Q372">
        <v>10.3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11.3</v>
      </c>
      <c r="C373" s="2">
        <v>88</v>
      </c>
      <c r="D373" s="2">
        <v>9.3000000000000007</v>
      </c>
      <c r="E373" s="2">
        <v>11.3</v>
      </c>
      <c r="F373" s="2">
        <v>0</v>
      </c>
      <c r="G373" s="2">
        <v>3.2</v>
      </c>
      <c r="H373" s="2">
        <v>1017.3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10.199999999999999</v>
      </c>
      <c r="Q373">
        <v>10.3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11.3</v>
      </c>
      <c r="C374" s="2">
        <v>88</v>
      </c>
      <c r="D374" s="2">
        <v>9.3000000000000007</v>
      </c>
      <c r="E374" s="2">
        <v>11.3</v>
      </c>
      <c r="F374" s="2">
        <v>0</v>
      </c>
      <c r="G374" s="2">
        <v>0</v>
      </c>
      <c r="H374" s="2">
        <v>1017.4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10.1</v>
      </c>
      <c r="Q374">
        <v>10.3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11.3</v>
      </c>
      <c r="C375" s="2">
        <v>88</v>
      </c>
      <c r="D375" s="2">
        <v>9.3000000000000007</v>
      </c>
      <c r="E375" s="2">
        <v>11.3</v>
      </c>
      <c r="F375" s="2">
        <v>1.8</v>
      </c>
      <c r="G375" s="2">
        <v>2.2000000000000002</v>
      </c>
      <c r="H375" s="2">
        <v>1017.4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10.1</v>
      </c>
      <c r="Q375">
        <v>10.3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11.2</v>
      </c>
      <c r="C376" s="2">
        <v>88</v>
      </c>
      <c r="D376" s="2">
        <v>9.1999999999999993</v>
      </c>
      <c r="E376" s="2">
        <v>11.2</v>
      </c>
      <c r="F376" s="2">
        <v>0</v>
      </c>
      <c r="G376" s="2">
        <v>2.2000000000000002</v>
      </c>
      <c r="H376" s="2">
        <v>1017.6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10.1</v>
      </c>
      <c r="Q376">
        <v>10.3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11.2</v>
      </c>
      <c r="C377" s="2">
        <v>88</v>
      </c>
      <c r="D377" s="2">
        <v>9.1999999999999993</v>
      </c>
      <c r="E377" s="2">
        <v>11.2</v>
      </c>
      <c r="F377" s="2">
        <v>0</v>
      </c>
      <c r="G377" s="2">
        <v>0</v>
      </c>
      <c r="H377" s="2">
        <v>1017.4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10.1</v>
      </c>
      <c r="Q377">
        <v>10.3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11.2</v>
      </c>
      <c r="C378" s="2">
        <v>88</v>
      </c>
      <c r="D378" s="2">
        <v>9.1999999999999993</v>
      </c>
      <c r="E378" s="2">
        <v>11.2</v>
      </c>
      <c r="F378" s="2">
        <v>0</v>
      </c>
      <c r="G378" s="2">
        <v>0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10.1</v>
      </c>
      <c r="Q378">
        <v>10.3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11.2</v>
      </c>
      <c r="C379" s="2">
        <v>88</v>
      </c>
      <c r="D379" s="2">
        <v>9.1999999999999993</v>
      </c>
      <c r="E379" s="2">
        <v>11.2</v>
      </c>
      <c r="F379" s="2">
        <v>0</v>
      </c>
      <c r="G379" s="2">
        <v>0</v>
      </c>
      <c r="H379" s="2">
        <v>1017.4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10.1</v>
      </c>
      <c r="Q379">
        <v>10.3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11.3</v>
      </c>
      <c r="C380" s="2">
        <v>88</v>
      </c>
      <c r="D380" s="2">
        <v>9.3000000000000007</v>
      </c>
      <c r="E380" s="2">
        <v>11.3</v>
      </c>
      <c r="F380" s="2">
        <v>0</v>
      </c>
      <c r="G380" s="2">
        <v>0</v>
      </c>
      <c r="H380" s="2">
        <v>1017.5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10.1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11.4</v>
      </c>
      <c r="C381" s="2">
        <v>88</v>
      </c>
      <c r="D381" s="2">
        <v>9.4</v>
      </c>
      <c r="E381" s="2">
        <v>11.4</v>
      </c>
      <c r="F381" s="2">
        <v>0</v>
      </c>
      <c r="G381" s="2">
        <v>0</v>
      </c>
      <c r="H381" s="2">
        <v>1017.6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10.1</v>
      </c>
      <c r="Q381">
        <v>10.3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11.4</v>
      </c>
      <c r="C382" s="2">
        <v>88</v>
      </c>
      <c r="D382" s="2">
        <v>9.4</v>
      </c>
      <c r="E382" s="2">
        <v>11.4</v>
      </c>
      <c r="F382" s="2">
        <v>0</v>
      </c>
      <c r="G382" s="2">
        <v>0</v>
      </c>
      <c r="H382" s="2">
        <v>1017.3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10.1</v>
      </c>
      <c r="Q382">
        <v>10.199999999999999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11.4</v>
      </c>
      <c r="C383" s="2">
        <v>89</v>
      </c>
      <c r="D383" s="2">
        <v>9.6</v>
      </c>
      <c r="E383" s="2">
        <v>11.4</v>
      </c>
      <c r="F383" s="2">
        <v>0</v>
      </c>
      <c r="G383" s="2">
        <v>0</v>
      </c>
      <c r="H383" s="2">
        <v>1017.4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10.1</v>
      </c>
      <c r="Q383">
        <v>10.199999999999999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11.4</v>
      </c>
      <c r="C384" s="2">
        <v>89</v>
      </c>
      <c r="D384" s="2">
        <v>9.6</v>
      </c>
      <c r="E384" s="2">
        <v>11.4</v>
      </c>
      <c r="F384" s="2">
        <v>0</v>
      </c>
      <c r="G384" s="2">
        <v>0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10.1</v>
      </c>
      <c r="Q384">
        <v>10.199999999999999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11.4</v>
      </c>
      <c r="C385" s="2">
        <v>89</v>
      </c>
      <c r="D385" s="2">
        <v>9.6</v>
      </c>
      <c r="E385" s="2">
        <v>11.4</v>
      </c>
      <c r="F385" s="2">
        <v>2.2000000000000002</v>
      </c>
      <c r="G385" s="2">
        <v>2.2000000000000002</v>
      </c>
      <c r="H385" s="2">
        <v>1017.3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10.1</v>
      </c>
      <c r="Q385">
        <v>10.199999999999999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11.4</v>
      </c>
      <c r="C386" s="2">
        <v>89</v>
      </c>
      <c r="D386" s="2">
        <v>9.6</v>
      </c>
      <c r="E386" s="2">
        <v>11.4</v>
      </c>
      <c r="F386" s="2">
        <v>0</v>
      </c>
      <c r="G386" s="2">
        <v>2.2000000000000002</v>
      </c>
      <c r="H386" s="2">
        <v>1017.4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10.1</v>
      </c>
      <c r="Q386">
        <v>10.199999999999999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11.3</v>
      </c>
      <c r="C387" s="2">
        <v>89</v>
      </c>
      <c r="D387" s="2">
        <v>9.5</v>
      </c>
      <c r="E387" s="2">
        <v>11.3</v>
      </c>
      <c r="F387" s="2">
        <v>0</v>
      </c>
      <c r="G387" s="2">
        <v>2.5</v>
      </c>
      <c r="H387" s="2">
        <v>1017.3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10.1</v>
      </c>
      <c r="Q387">
        <v>10.199999999999999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11.3</v>
      </c>
      <c r="C388" s="2">
        <v>88</v>
      </c>
      <c r="D388" s="2">
        <v>9.3000000000000007</v>
      </c>
      <c r="E388" s="2">
        <v>11.3</v>
      </c>
      <c r="F388" s="2">
        <v>0</v>
      </c>
      <c r="G388" s="2">
        <v>2.2000000000000002</v>
      </c>
      <c r="H388" s="2">
        <v>1017.4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10.1</v>
      </c>
      <c r="Q388">
        <v>10.199999999999999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11.2</v>
      </c>
      <c r="C389" s="2">
        <v>89</v>
      </c>
      <c r="D389" s="2">
        <v>9.4</v>
      </c>
      <c r="E389" s="2">
        <v>11.2</v>
      </c>
      <c r="F389" s="2">
        <v>0</v>
      </c>
      <c r="G389" s="2">
        <v>1.8</v>
      </c>
      <c r="H389" s="2">
        <v>1017.4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10.1</v>
      </c>
      <c r="Q389">
        <v>10.199999999999999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11.2</v>
      </c>
      <c r="C390" s="2">
        <v>88</v>
      </c>
      <c r="D390" s="2">
        <v>9.1999999999999993</v>
      </c>
      <c r="E390" s="2">
        <v>11.2</v>
      </c>
      <c r="F390" s="2">
        <v>0</v>
      </c>
      <c r="G390" s="2">
        <v>0</v>
      </c>
      <c r="H390" s="2">
        <v>1017.4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10.1</v>
      </c>
      <c r="Q390">
        <v>10.199999999999999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11.2</v>
      </c>
      <c r="C391" s="2">
        <v>88</v>
      </c>
      <c r="D391" s="2">
        <v>9.1999999999999993</v>
      </c>
      <c r="E391" s="2">
        <v>11.2</v>
      </c>
      <c r="F391" s="2">
        <v>0</v>
      </c>
      <c r="G391" s="2">
        <v>0</v>
      </c>
      <c r="H391" s="2">
        <v>1017.4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10.1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11.2</v>
      </c>
      <c r="C392" s="2">
        <v>88</v>
      </c>
      <c r="D392" s="2">
        <v>9.1999999999999993</v>
      </c>
      <c r="E392" s="2">
        <v>11.2</v>
      </c>
      <c r="F392" s="2">
        <v>0</v>
      </c>
      <c r="G392" s="2">
        <v>0</v>
      </c>
      <c r="H392" s="2">
        <v>1017.4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10.1</v>
      </c>
      <c r="Q392">
        <v>10.199999999999999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11.2</v>
      </c>
      <c r="C393" s="2">
        <v>89</v>
      </c>
      <c r="D393" s="2">
        <v>9.4</v>
      </c>
      <c r="E393" s="2">
        <v>11.2</v>
      </c>
      <c r="F393" s="2">
        <v>0</v>
      </c>
      <c r="G393" s="2">
        <v>0</v>
      </c>
      <c r="H393" s="2">
        <v>1017.2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10.1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11.2</v>
      </c>
      <c r="C394" s="2">
        <v>89</v>
      </c>
      <c r="D394" s="2">
        <v>9.4</v>
      </c>
      <c r="E394" s="2">
        <v>11.2</v>
      </c>
      <c r="F394" s="2">
        <v>0</v>
      </c>
      <c r="G394" s="2">
        <v>0</v>
      </c>
      <c r="H394" s="2">
        <v>1017.4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11.2</v>
      </c>
      <c r="C395" s="2">
        <v>89</v>
      </c>
      <c r="D395" s="2">
        <v>9.4</v>
      </c>
      <c r="E395" s="2">
        <v>11.2</v>
      </c>
      <c r="F395" s="2">
        <v>0</v>
      </c>
      <c r="G395" s="2">
        <v>0</v>
      </c>
      <c r="H395" s="2">
        <v>1017.4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11.2</v>
      </c>
      <c r="C396" s="2">
        <v>89</v>
      </c>
      <c r="D396" s="2">
        <v>9.4</v>
      </c>
      <c r="E396" s="2">
        <v>11.2</v>
      </c>
      <c r="F396" s="2">
        <v>0</v>
      </c>
      <c r="G396" s="2">
        <v>1.8</v>
      </c>
      <c r="H396" s="2">
        <v>1017.2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10.1</v>
      </c>
      <c r="Q396">
        <v>10.199999999999999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11.2</v>
      </c>
      <c r="C397" s="2">
        <v>89</v>
      </c>
      <c r="D397" s="2">
        <v>9.4</v>
      </c>
      <c r="E397" s="2">
        <v>11.2</v>
      </c>
      <c r="F397" s="2">
        <v>0</v>
      </c>
      <c r="G397" s="2">
        <v>0</v>
      </c>
      <c r="H397" s="2">
        <v>1017.3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10.1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11.2</v>
      </c>
      <c r="C398" s="2">
        <v>89</v>
      </c>
      <c r="D398" s="2">
        <v>9.4</v>
      </c>
      <c r="E398" s="2">
        <v>11.2</v>
      </c>
      <c r="F398" s="2">
        <v>1.8</v>
      </c>
      <c r="G398" s="2">
        <v>2.5</v>
      </c>
      <c r="H398" s="2">
        <v>1017.4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10</v>
      </c>
      <c r="Q398">
        <v>10.1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11.1</v>
      </c>
      <c r="C399" s="2">
        <v>89</v>
      </c>
      <c r="D399" s="2">
        <v>9.3000000000000007</v>
      </c>
      <c r="E399" s="2">
        <v>11.1</v>
      </c>
      <c r="F399" s="2">
        <v>0</v>
      </c>
      <c r="G399" s="2">
        <v>2.2000000000000002</v>
      </c>
      <c r="H399" s="2">
        <v>1017.5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10.1</v>
      </c>
      <c r="Q399">
        <v>10.1</v>
      </c>
      <c r="R399" s="5">
        <v>0.27083333333333298</v>
      </c>
      <c r="T399" s="13">
        <f t="shared" ref="T399:T462" si="8">MAX(P399,Q399)</f>
        <v>10.1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11.2</v>
      </c>
      <c r="C400" s="2">
        <v>89</v>
      </c>
      <c r="D400" s="2">
        <v>9.4</v>
      </c>
      <c r="E400" s="2">
        <v>11.2</v>
      </c>
      <c r="F400" s="2">
        <v>0</v>
      </c>
      <c r="G400" s="2">
        <v>1.8</v>
      </c>
      <c r="H400" s="2">
        <v>1017.5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10</v>
      </c>
      <c r="Q400">
        <v>10.1</v>
      </c>
      <c r="R400" s="5">
        <v>0.27152777777777798</v>
      </c>
      <c r="T400" s="13">
        <f t="shared" si="8"/>
        <v>10.1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11.2</v>
      </c>
      <c r="C401" s="2">
        <v>89</v>
      </c>
      <c r="D401" s="2">
        <v>9.4</v>
      </c>
      <c r="E401" s="2">
        <v>11.2</v>
      </c>
      <c r="F401" s="2">
        <v>0</v>
      </c>
      <c r="G401" s="2">
        <v>0</v>
      </c>
      <c r="H401" s="2">
        <v>1017.4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10</v>
      </c>
      <c r="Q401">
        <v>10.1</v>
      </c>
      <c r="R401" s="5">
        <v>0.27222222222222198</v>
      </c>
      <c r="T401" s="13">
        <f t="shared" si="8"/>
        <v>10.1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11.2</v>
      </c>
      <c r="C402" s="2">
        <v>89</v>
      </c>
      <c r="D402" s="2">
        <v>9.4</v>
      </c>
      <c r="E402" s="2">
        <v>11.2</v>
      </c>
      <c r="F402" s="2">
        <v>0</v>
      </c>
      <c r="G402" s="2">
        <v>0</v>
      </c>
      <c r="H402" s="2">
        <v>1017.4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10.1</v>
      </c>
      <c r="Q402">
        <v>10.1</v>
      </c>
      <c r="R402" s="5">
        <v>0.27291666666666697</v>
      </c>
      <c r="T402" s="13">
        <f t="shared" si="8"/>
        <v>10.1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11.2</v>
      </c>
      <c r="C403" s="2">
        <v>89</v>
      </c>
      <c r="D403" s="2">
        <v>9.4</v>
      </c>
      <c r="E403" s="2">
        <v>11.2</v>
      </c>
      <c r="F403" s="2">
        <v>0</v>
      </c>
      <c r="G403" s="2">
        <v>1.8</v>
      </c>
      <c r="H403" s="2">
        <v>1017.2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10</v>
      </c>
      <c r="Q403">
        <v>10.1</v>
      </c>
      <c r="R403" s="5">
        <v>0.27361111111111103</v>
      </c>
      <c r="T403" s="13">
        <f t="shared" si="8"/>
        <v>10.1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11.2</v>
      </c>
      <c r="C404" s="2">
        <v>89</v>
      </c>
      <c r="D404" s="2">
        <v>9.4</v>
      </c>
      <c r="E404" s="2">
        <v>11.2</v>
      </c>
      <c r="F404" s="2">
        <v>0</v>
      </c>
      <c r="G404" s="2">
        <v>0</v>
      </c>
      <c r="H404" s="2">
        <v>1017.5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10.1</v>
      </c>
      <c r="Q404">
        <v>10.1</v>
      </c>
      <c r="R404" s="5">
        <v>0.27430555555555602</v>
      </c>
      <c r="T404" s="13">
        <f t="shared" si="8"/>
        <v>10.1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11.2</v>
      </c>
      <c r="C405" s="2">
        <v>89</v>
      </c>
      <c r="D405" s="2">
        <v>9.4</v>
      </c>
      <c r="E405" s="2">
        <v>11.2</v>
      </c>
      <c r="F405" s="2">
        <v>0</v>
      </c>
      <c r="G405" s="2">
        <v>2.2000000000000002</v>
      </c>
      <c r="H405" s="2">
        <v>1017.3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10</v>
      </c>
      <c r="Q405">
        <v>10.1</v>
      </c>
      <c r="R405" s="5">
        <v>0.27500000000000002</v>
      </c>
      <c r="T405" s="13">
        <f t="shared" si="8"/>
        <v>10.1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11.1</v>
      </c>
      <c r="C406" s="2">
        <v>89</v>
      </c>
      <c r="D406" s="2">
        <v>9.3000000000000007</v>
      </c>
      <c r="E406" s="2">
        <v>11.1</v>
      </c>
      <c r="F406" s="2">
        <v>0</v>
      </c>
      <c r="G406" s="2">
        <v>0</v>
      </c>
      <c r="H406" s="2">
        <v>1017.3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10</v>
      </c>
      <c r="Q406">
        <v>10.1</v>
      </c>
      <c r="R406" s="5">
        <v>0.27569444444444402</v>
      </c>
      <c r="T406" s="13">
        <f t="shared" si="8"/>
        <v>10.1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11.1</v>
      </c>
      <c r="C407" s="2">
        <v>89</v>
      </c>
      <c r="D407" s="2">
        <v>9.3000000000000007</v>
      </c>
      <c r="E407" s="2">
        <v>11.1</v>
      </c>
      <c r="F407" s="2">
        <v>0</v>
      </c>
      <c r="G407" s="2">
        <v>0</v>
      </c>
      <c r="H407" s="2">
        <v>1017.3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10</v>
      </c>
      <c r="Q407">
        <v>10.1</v>
      </c>
      <c r="R407" s="5">
        <v>0.27638888888888902</v>
      </c>
      <c r="T407" s="13">
        <f t="shared" si="8"/>
        <v>10.1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11.1</v>
      </c>
      <c r="C408" s="2">
        <v>89</v>
      </c>
      <c r="D408" s="2">
        <v>9.3000000000000007</v>
      </c>
      <c r="E408" s="2">
        <v>11.1</v>
      </c>
      <c r="F408" s="2">
        <v>1.8</v>
      </c>
      <c r="G408" s="2">
        <v>2.5</v>
      </c>
      <c r="H408" s="2">
        <v>1017.5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10</v>
      </c>
      <c r="Q408">
        <v>10.1</v>
      </c>
      <c r="R408" s="5">
        <v>0.27708333333333302</v>
      </c>
      <c r="T408" s="13">
        <f t="shared" si="8"/>
        <v>10.1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11.1</v>
      </c>
      <c r="C409" s="2">
        <v>89</v>
      </c>
      <c r="D409" s="2">
        <v>9.3000000000000007</v>
      </c>
      <c r="E409" s="2">
        <v>11.1</v>
      </c>
      <c r="F409" s="2">
        <v>0</v>
      </c>
      <c r="G409" s="2">
        <v>2.2000000000000002</v>
      </c>
      <c r="H409" s="2">
        <v>1017.2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10</v>
      </c>
      <c r="Q409">
        <v>10.1</v>
      </c>
      <c r="R409" s="5">
        <v>0.27777777777777801</v>
      </c>
      <c r="T409" s="13">
        <f t="shared" si="8"/>
        <v>10.1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11.1</v>
      </c>
      <c r="C410" s="2">
        <v>89</v>
      </c>
      <c r="D410" s="2">
        <v>9.3000000000000007</v>
      </c>
      <c r="E410" s="2">
        <v>11.1</v>
      </c>
      <c r="F410" s="2">
        <v>0</v>
      </c>
      <c r="G410" s="2">
        <v>1.8</v>
      </c>
      <c r="H410" s="2">
        <v>1017.4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10</v>
      </c>
      <c r="Q410">
        <v>10.1</v>
      </c>
      <c r="R410" s="5">
        <v>0.27847222222222201</v>
      </c>
      <c r="T410" s="13">
        <f t="shared" si="8"/>
        <v>10.1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11.1</v>
      </c>
      <c r="C411" s="2">
        <v>89</v>
      </c>
      <c r="D411" s="2">
        <v>9.3000000000000007</v>
      </c>
      <c r="E411" s="2">
        <v>11.1</v>
      </c>
      <c r="F411" s="2">
        <v>0</v>
      </c>
      <c r="G411" s="2">
        <v>1.8</v>
      </c>
      <c r="H411" s="2">
        <v>1017.4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10</v>
      </c>
      <c r="Q411">
        <v>10.1</v>
      </c>
      <c r="R411" s="5">
        <v>0.27916666666666701</v>
      </c>
      <c r="T411" s="13">
        <f t="shared" si="8"/>
        <v>10.1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11.1</v>
      </c>
      <c r="C412" s="2">
        <v>89</v>
      </c>
      <c r="D412" s="2">
        <v>9.3000000000000007</v>
      </c>
      <c r="E412" s="2">
        <v>11.1</v>
      </c>
      <c r="F412" s="2">
        <v>0</v>
      </c>
      <c r="G412" s="2">
        <v>1.8</v>
      </c>
      <c r="H412" s="2">
        <v>1017.1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10</v>
      </c>
      <c r="Q412">
        <v>10.1</v>
      </c>
      <c r="R412" s="5">
        <v>0.27986111111111101</v>
      </c>
      <c r="T412" s="13">
        <f t="shared" si="8"/>
        <v>10.1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11.1</v>
      </c>
      <c r="C413" s="2">
        <v>89</v>
      </c>
      <c r="D413" s="2">
        <v>9.3000000000000007</v>
      </c>
      <c r="E413" s="2">
        <v>11.1</v>
      </c>
      <c r="F413" s="2">
        <v>1.8</v>
      </c>
      <c r="G413" s="2">
        <v>1.8</v>
      </c>
      <c r="H413" s="2">
        <v>1017.4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10</v>
      </c>
      <c r="Q413">
        <v>10.1</v>
      </c>
      <c r="R413" s="5">
        <v>0.280555555555556</v>
      </c>
      <c r="T413" s="13">
        <f t="shared" si="8"/>
        <v>10.1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11.1</v>
      </c>
      <c r="C414" s="2">
        <v>89</v>
      </c>
      <c r="D414" s="2">
        <v>9.3000000000000007</v>
      </c>
      <c r="E414" s="2">
        <v>11.1</v>
      </c>
      <c r="F414" s="2">
        <v>0</v>
      </c>
      <c r="G414" s="2">
        <v>0</v>
      </c>
      <c r="H414" s="2">
        <v>1017.3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10</v>
      </c>
      <c r="Q414">
        <v>10.1</v>
      </c>
      <c r="R414" s="5">
        <v>0.28125</v>
      </c>
      <c r="T414" s="13">
        <f t="shared" si="8"/>
        <v>10.1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11.1</v>
      </c>
      <c r="C415" s="2">
        <v>89</v>
      </c>
      <c r="D415" s="2">
        <v>9.3000000000000007</v>
      </c>
      <c r="E415" s="2">
        <v>11.1</v>
      </c>
      <c r="F415" s="2">
        <v>0</v>
      </c>
      <c r="G415" s="2">
        <v>1.8</v>
      </c>
      <c r="H415" s="2">
        <v>1017.3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10</v>
      </c>
      <c r="Q415">
        <v>10.1</v>
      </c>
      <c r="R415" s="5">
        <v>0.281944444444444</v>
      </c>
      <c r="T415" s="13">
        <f t="shared" si="8"/>
        <v>10.1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11.2</v>
      </c>
      <c r="C416" s="2">
        <v>89</v>
      </c>
      <c r="D416" s="2">
        <v>9.4</v>
      </c>
      <c r="E416" s="2">
        <v>11.2</v>
      </c>
      <c r="F416" s="2">
        <v>0</v>
      </c>
      <c r="G416" s="2">
        <v>0</v>
      </c>
      <c r="H416" s="2">
        <v>1017.4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10</v>
      </c>
      <c r="Q416">
        <v>10.1</v>
      </c>
      <c r="R416" s="5">
        <v>0.28263888888888899</v>
      </c>
      <c r="T416" s="13">
        <f t="shared" si="8"/>
        <v>10.1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11.1</v>
      </c>
      <c r="C417" s="2">
        <v>89</v>
      </c>
      <c r="D417" s="2">
        <v>9.3000000000000007</v>
      </c>
      <c r="E417" s="2">
        <v>11.1</v>
      </c>
      <c r="F417" s="2">
        <v>0</v>
      </c>
      <c r="G417" s="2">
        <v>0</v>
      </c>
      <c r="H417" s="2">
        <v>1017.4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10</v>
      </c>
      <c r="Q417">
        <v>10.1</v>
      </c>
      <c r="R417" s="5">
        <v>0.28333333333333299</v>
      </c>
      <c r="T417" s="13">
        <f t="shared" si="8"/>
        <v>10.1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11.1</v>
      </c>
      <c r="C418" s="2">
        <v>89</v>
      </c>
      <c r="D418" s="2">
        <v>9.3000000000000007</v>
      </c>
      <c r="E418" s="2">
        <v>11.1</v>
      </c>
      <c r="F418" s="2">
        <v>0</v>
      </c>
      <c r="G418" s="2">
        <v>0</v>
      </c>
      <c r="H418" s="2">
        <v>1017.3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11.1</v>
      </c>
      <c r="C419" s="2">
        <v>89</v>
      </c>
      <c r="D419" s="2">
        <v>9.3000000000000007</v>
      </c>
      <c r="E419" s="2">
        <v>11.1</v>
      </c>
      <c r="F419" s="2">
        <v>0</v>
      </c>
      <c r="G419" s="2">
        <v>0</v>
      </c>
      <c r="H419" s="2">
        <v>1017.4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10.1</v>
      </c>
      <c r="Q419">
        <v>10.1</v>
      </c>
      <c r="R419" s="5">
        <v>0.28472222222222199</v>
      </c>
      <c r="T419" s="13">
        <f t="shared" si="8"/>
        <v>10.1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11.1</v>
      </c>
      <c r="C420" s="2">
        <v>89</v>
      </c>
      <c r="D420" s="2">
        <v>9.3000000000000007</v>
      </c>
      <c r="E420" s="2">
        <v>11.1</v>
      </c>
      <c r="F420" s="2">
        <v>0</v>
      </c>
      <c r="G420" s="2">
        <v>3.2</v>
      </c>
      <c r="H420" s="2">
        <v>1017.4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10</v>
      </c>
      <c r="Q420">
        <v>10.1</v>
      </c>
      <c r="R420" s="5">
        <v>0.28541666666666698</v>
      </c>
      <c r="T420" s="13">
        <f t="shared" si="8"/>
        <v>10.1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11.2</v>
      </c>
      <c r="C421" s="2">
        <v>89</v>
      </c>
      <c r="D421" s="2">
        <v>9.4</v>
      </c>
      <c r="E421" s="2">
        <v>11.2</v>
      </c>
      <c r="F421" s="2">
        <v>2.5</v>
      </c>
      <c r="G421" s="2">
        <v>2.9</v>
      </c>
      <c r="H421" s="2">
        <v>1017.3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10.1</v>
      </c>
      <c r="Q421">
        <v>10.1</v>
      </c>
      <c r="R421" s="5">
        <v>0.28611111111111098</v>
      </c>
      <c r="T421" s="13">
        <f t="shared" si="8"/>
        <v>10.1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11.2</v>
      </c>
      <c r="C422" s="2">
        <v>89</v>
      </c>
      <c r="D422" s="2">
        <v>9.4</v>
      </c>
      <c r="E422" s="2">
        <v>11.2</v>
      </c>
      <c r="F422" s="2">
        <v>0</v>
      </c>
      <c r="G422" s="2">
        <v>3.2</v>
      </c>
      <c r="H422" s="2">
        <v>1017.3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10.1</v>
      </c>
      <c r="Q422">
        <v>10.199999999999999</v>
      </c>
      <c r="R422" s="5">
        <v>0.28680555555555598</v>
      </c>
      <c r="T422" s="13">
        <f t="shared" si="8"/>
        <v>10.199999999999999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11.2</v>
      </c>
      <c r="C423" s="2">
        <v>89</v>
      </c>
      <c r="D423" s="2">
        <v>9.4</v>
      </c>
      <c r="E423" s="2">
        <v>11.2</v>
      </c>
      <c r="F423" s="2">
        <v>0</v>
      </c>
      <c r="G423" s="2">
        <v>0</v>
      </c>
      <c r="H423" s="2">
        <v>1017.4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10.1</v>
      </c>
      <c r="Q423">
        <v>10.1</v>
      </c>
      <c r="R423" s="5">
        <v>0.28749999999999998</v>
      </c>
      <c r="T423" s="13">
        <f t="shared" si="8"/>
        <v>10.1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11.2</v>
      </c>
      <c r="C424" s="2">
        <v>89</v>
      </c>
      <c r="D424" s="2">
        <v>9.4</v>
      </c>
      <c r="E424" s="2">
        <v>11.2</v>
      </c>
      <c r="F424" s="2">
        <v>2.2000000000000002</v>
      </c>
      <c r="G424" s="2">
        <v>2.5</v>
      </c>
      <c r="H424" s="2">
        <v>1017.4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10.1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11.2</v>
      </c>
      <c r="C425" s="2">
        <v>89</v>
      </c>
      <c r="D425" s="2">
        <v>9.4</v>
      </c>
      <c r="E425" s="2">
        <v>11.2</v>
      </c>
      <c r="F425" s="2">
        <v>0</v>
      </c>
      <c r="G425" s="2">
        <v>2.9</v>
      </c>
      <c r="H425" s="2">
        <v>1017.3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10.1</v>
      </c>
      <c r="Q425">
        <v>10.199999999999999</v>
      </c>
      <c r="R425" s="5">
        <v>0.28888888888888897</v>
      </c>
      <c r="T425" s="13">
        <f t="shared" si="8"/>
        <v>10.199999999999999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11.2</v>
      </c>
      <c r="C426" s="2">
        <v>89</v>
      </c>
      <c r="D426" s="2">
        <v>9.4</v>
      </c>
      <c r="E426" s="2">
        <v>11.2</v>
      </c>
      <c r="F426" s="2">
        <v>1.8</v>
      </c>
      <c r="G426" s="2">
        <v>1.8</v>
      </c>
      <c r="H426" s="2">
        <v>1017.5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10.1</v>
      </c>
      <c r="Q426">
        <v>10.199999999999999</v>
      </c>
      <c r="R426" s="5">
        <v>0.28958333333333303</v>
      </c>
      <c r="T426" s="13">
        <f t="shared" si="8"/>
        <v>10.199999999999999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11.2</v>
      </c>
      <c r="C427" s="2">
        <v>89</v>
      </c>
      <c r="D427" s="2">
        <v>9.4</v>
      </c>
      <c r="E427" s="2">
        <v>11.2</v>
      </c>
      <c r="F427" s="2">
        <v>1.8</v>
      </c>
      <c r="G427" s="2">
        <v>2.2000000000000002</v>
      </c>
      <c r="H427" s="2">
        <v>1017.5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10.1</v>
      </c>
      <c r="Q427">
        <v>10.199999999999999</v>
      </c>
      <c r="R427" s="5">
        <v>0.29027777777777802</v>
      </c>
      <c r="T427" s="13">
        <f t="shared" si="8"/>
        <v>10.199999999999999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11.2</v>
      </c>
      <c r="C428" s="2">
        <v>89</v>
      </c>
      <c r="D428" s="2">
        <v>9.4</v>
      </c>
      <c r="E428" s="2">
        <v>11.2</v>
      </c>
      <c r="F428" s="2">
        <v>2.9</v>
      </c>
      <c r="G428" s="2">
        <v>3.2</v>
      </c>
      <c r="H428" s="2">
        <v>1017.4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10.1</v>
      </c>
      <c r="Q428">
        <v>10.199999999999999</v>
      </c>
      <c r="R428" s="5">
        <v>0.29097222222222202</v>
      </c>
      <c r="T428" s="13">
        <f t="shared" si="8"/>
        <v>10.199999999999999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11.2</v>
      </c>
      <c r="C429" s="2">
        <v>89</v>
      </c>
      <c r="D429" s="2">
        <v>9.4</v>
      </c>
      <c r="E429" s="2">
        <v>11.2</v>
      </c>
      <c r="F429" s="2">
        <v>1.8</v>
      </c>
      <c r="G429" s="2">
        <v>3.2</v>
      </c>
      <c r="H429" s="2">
        <v>1017.4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10.1</v>
      </c>
      <c r="Q429">
        <v>10.199999999999999</v>
      </c>
      <c r="R429" s="5">
        <v>0.29166666666666702</v>
      </c>
      <c r="T429" s="13">
        <f t="shared" si="8"/>
        <v>10.199999999999999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11.3</v>
      </c>
      <c r="C430" s="2">
        <v>89</v>
      </c>
      <c r="D430" s="2">
        <v>9.5</v>
      </c>
      <c r="E430" s="2">
        <v>11.3</v>
      </c>
      <c r="F430" s="2">
        <v>2.2000000000000002</v>
      </c>
      <c r="G430" s="2">
        <v>2.2000000000000002</v>
      </c>
      <c r="H430" s="2">
        <v>1017.5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10.1</v>
      </c>
      <c r="Q430">
        <v>10.199999999999999</v>
      </c>
      <c r="R430" s="5">
        <v>0.29236111111111102</v>
      </c>
      <c r="T430" s="13">
        <f t="shared" si="8"/>
        <v>10.199999999999999</v>
      </c>
      <c r="U430" s="13">
        <f t="shared" si="10"/>
        <v>-4.1000000000000014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11.3</v>
      </c>
      <c r="C431" s="2">
        <v>89</v>
      </c>
      <c r="D431" s="2">
        <v>9.5</v>
      </c>
      <c r="E431" s="2">
        <v>11.3</v>
      </c>
      <c r="F431" s="2">
        <v>1.8</v>
      </c>
      <c r="G431" s="2">
        <v>2.5</v>
      </c>
      <c r="H431" s="2">
        <v>1017.5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10.199999999999999</v>
      </c>
      <c r="Q431">
        <v>10.199999999999999</v>
      </c>
      <c r="R431" s="5">
        <v>0.29305555555555601</v>
      </c>
      <c r="T431" s="13">
        <f t="shared" si="8"/>
        <v>10.199999999999999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11.3</v>
      </c>
      <c r="C432" s="2">
        <v>89</v>
      </c>
      <c r="D432" s="2">
        <v>9.5</v>
      </c>
      <c r="E432" s="2">
        <v>11.3</v>
      </c>
      <c r="F432" s="2">
        <v>2.2000000000000002</v>
      </c>
      <c r="G432" s="2">
        <v>2.5</v>
      </c>
      <c r="H432" s="2">
        <v>1017.6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10.199999999999999</v>
      </c>
      <c r="Q432">
        <v>10.199999999999999</v>
      </c>
      <c r="R432" s="5">
        <v>0.29375000000000001</v>
      </c>
      <c r="T432" s="13">
        <f t="shared" si="8"/>
        <v>10.199999999999999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11.3</v>
      </c>
      <c r="C433" s="2">
        <v>89</v>
      </c>
      <c r="D433" s="2">
        <v>9.5</v>
      </c>
      <c r="E433" s="2">
        <v>11.3</v>
      </c>
      <c r="F433" s="2">
        <v>0</v>
      </c>
      <c r="G433" s="2">
        <v>0</v>
      </c>
      <c r="H433" s="2">
        <v>1017.4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10.199999999999999</v>
      </c>
      <c r="Q433">
        <v>10.199999999999999</v>
      </c>
      <c r="R433" s="5">
        <v>0.29444444444444401</v>
      </c>
      <c r="T433" s="13">
        <f t="shared" si="8"/>
        <v>10.199999999999999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11.3</v>
      </c>
      <c r="C434" s="2">
        <v>89</v>
      </c>
      <c r="D434" s="2">
        <v>9.5</v>
      </c>
      <c r="E434" s="2">
        <v>11.3</v>
      </c>
      <c r="F434" s="2">
        <v>1.8</v>
      </c>
      <c r="G434" s="2">
        <v>2.5</v>
      </c>
      <c r="H434" s="2">
        <v>1017.6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10.199999999999999</v>
      </c>
      <c r="Q434">
        <v>10.199999999999999</v>
      </c>
      <c r="R434" s="5">
        <v>0.29513888888888901</v>
      </c>
      <c r="T434" s="13">
        <f t="shared" si="8"/>
        <v>10.199999999999999</v>
      </c>
      <c r="U434" s="13">
        <f t="shared" si="10"/>
        <v>-4.1000000000000014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11.3</v>
      </c>
      <c r="C435" s="2">
        <v>89</v>
      </c>
      <c r="D435" s="2">
        <v>9.5</v>
      </c>
      <c r="E435" s="2">
        <v>11.3</v>
      </c>
      <c r="F435" s="2">
        <v>2.5</v>
      </c>
      <c r="G435" s="2">
        <v>2.9</v>
      </c>
      <c r="H435" s="2">
        <v>1017.5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10.199999999999999</v>
      </c>
      <c r="Q435">
        <v>10.199999999999999</v>
      </c>
      <c r="R435" s="5">
        <v>0.295833333333333</v>
      </c>
      <c r="T435" s="13">
        <f t="shared" si="8"/>
        <v>10.199999999999999</v>
      </c>
      <c r="U435" s="13">
        <f t="shared" si="10"/>
        <v>-4.1000000000000014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11.3</v>
      </c>
      <c r="C436" s="2">
        <v>89</v>
      </c>
      <c r="D436" s="2">
        <v>9.5</v>
      </c>
      <c r="E436" s="2">
        <v>11.3</v>
      </c>
      <c r="F436" s="2">
        <v>2.2000000000000002</v>
      </c>
      <c r="G436" s="2">
        <v>3.6</v>
      </c>
      <c r="H436" s="2">
        <v>1017.4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10.199999999999999</v>
      </c>
      <c r="Q436">
        <v>10.199999999999999</v>
      </c>
      <c r="R436" s="5">
        <v>0.296527777777778</v>
      </c>
      <c r="T436" s="13">
        <f t="shared" si="8"/>
        <v>10.199999999999999</v>
      </c>
      <c r="U436" s="13">
        <f t="shared" si="10"/>
        <v>-4.1000000000000014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11.3</v>
      </c>
      <c r="C437" s="2">
        <v>89</v>
      </c>
      <c r="D437" s="2">
        <v>9.5</v>
      </c>
      <c r="E437" s="2">
        <v>11.3</v>
      </c>
      <c r="F437" s="2">
        <v>0</v>
      </c>
      <c r="G437" s="2">
        <v>2.2000000000000002</v>
      </c>
      <c r="H437" s="2">
        <v>1017.7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10.199999999999999</v>
      </c>
      <c r="Q437">
        <v>10.199999999999999</v>
      </c>
      <c r="R437" s="5">
        <v>0.297222222222222</v>
      </c>
      <c r="T437" s="13">
        <f t="shared" si="8"/>
        <v>10.199999999999999</v>
      </c>
      <c r="U437" s="13">
        <f t="shared" si="10"/>
        <v>-4.1000000000000014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11.3</v>
      </c>
      <c r="C438" s="2">
        <v>89</v>
      </c>
      <c r="D438" s="2">
        <v>9.5</v>
      </c>
      <c r="E438" s="2">
        <v>11.3</v>
      </c>
      <c r="F438" s="2">
        <v>0</v>
      </c>
      <c r="G438" s="2">
        <v>0</v>
      </c>
      <c r="H438" s="2">
        <v>1017.7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10.199999999999999</v>
      </c>
      <c r="Q438">
        <v>10.199999999999999</v>
      </c>
      <c r="R438" s="5">
        <v>0.297916666666667</v>
      </c>
      <c r="T438" s="13">
        <f t="shared" si="8"/>
        <v>10.199999999999999</v>
      </c>
      <c r="U438" s="13">
        <f t="shared" si="10"/>
        <v>-4.1000000000000014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11.3</v>
      </c>
      <c r="C439" s="2">
        <v>89</v>
      </c>
      <c r="D439" s="2">
        <v>9.5</v>
      </c>
      <c r="E439" s="2">
        <v>11.3</v>
      </c>
      <c r="F439" s="2">
        <v>0</v>
      </c>
      <c r="G439" s="2">
        <v>0</v>
      </c>
      <c r="H439" s="2">
        <v>1017.6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10.199999999999999</v>
      </c>
      <c r="Q439">
        <v>10.199999999999999</v>
      </c>
      <c r="R439" s="5">
        <v>0.29861111111111099</v>
      </c>
      <c r="T439" s="13">
        <f t="shared" si="8"/>
        <v>10.199999999999999</v>
      </c>
      <c r="U439" s="13">
        <f t="shared" si="10"/>
        <v>-4.1000000000000014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11.2</v>
      </c>
      <c r="C440" s="2">
        <v>89</v>
      </c>
      <c r="D440" s="2">
        <v>9.4</v>
      </c>
      <c r="E440" s="2">
        <v>11.2</v>
      </c>
      <c r="F440" s="2">
        <v>2.2000000000000002</v>
      </c>
      <c r="G440" s="2">
        <v>2.2000000000000002</v>
      </c>
      <c r="H440" s="2">
        <v>1017.7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10.199999999999999</v>
      </c>
      <c r="Q440">
        <v>10.199999999999999</v>
      </c>
      <c r="R440" s="5">
        <v>0.29930555555555599</v>
      </c>
      <c r="T440" s="13">
        <f t="shared" si="8"/>
        <v>10.199999999999999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11.2</v>
      </c>
      <c r="C441" s="2">
        <v>89</v>
      </c>
      <c r="D441" s="2">
        <v>9.4</v>
      </c>
      <c r="E441" s="2">
        <v>11.2</v>
      </c>
      <c r="F441" s="2">
        <v>0</v>
      </c>
      <c r="G441" s="2">
        <v>1.8</v>
      </c>
      <c r="H441" s="2">
        <v>1017.6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10.199999999999999</v>
      </c>
      <c r="Q441">
        <v>10.199999999999999</v>
      </c>
      <c r="R441" s="5">
        <v>0.3</v>
      </c>
      <c r="T441" s="13">
        <f t="shared" si="8"/>
        <v>10.199999999999999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11.2</v>
      </c>
      <c r="C442" s="2">
        <v>89</v>
      </c>
      <c r="D442" s="2">
        <v>9.4</v>
      </c>
      <c r="E442" s="2">
        <v>11.2</v>
      </c>
      <c r="F442" s="2">
        <v>0</v>
      </c>
      <c r="G442" s="2">
        <v>2.2000000000000002</v>
      </c>
      <c r="H442" s="2">
        <v>1017.5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10.199999999999999</v>
      </c>
      <c r="Q442">
        <v>10.199999999999999</v>
      </c>
      <c r="R442" s="5">
        <v>0.30069444444444399</v>
      </c>
      <c r="T442" s="13">
        <f t="shared" si="8"/>
        <v>10.199999999999999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11.3</v>
      </c>
      <c r="C443" s="2">
        <v>89</v>
      </c>
      <c r="D443" s="2">
        <v>9.5</v>
      </c>
      <c r="E443" s="2">
        <v>11.3</v>
      </c>
      <c r="F443" s="2">
        <v>1.8</v>
      </c>
      <c r="G443" s="2">
        <v>2.2000000000000002</v>
      </c>
      <c r="H443" s="2">
        <v>1017.6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10.199999999999999</v>
      </c>
      <c r="Q443">
        <v>10.199999999999999</v>
      </c>
      <c r="R443" s="5">
        <v>0.30138888888888898</v>
      </c>
      <c r="T443" s="13">
        <f t="shared" si="8"/>
        <v>10.199999999999999</v>
      </c>
      <c r="U443" s="13">
        <f t="shared" si="10"/>
        <v>-4.1000000000000014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11.3</v>
      </c>
      <c r="C444" s="2">
        <v>89</v>
      </c>
      <c r="D444" s="2">
        <v>9.5</v>
      </c>
      <c r="E444" s="2">
        <v>11.3</v>
      </c>
      <c r="F444" s="2">
        <v>1.8</v>
      </c>
      <c r="G444" s="2">
        <v>2.2000000000000002</v>
      </c>
      <c r="H444" s="2">
        <v>1017.8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10.3</v>
      </c>
      <c r="Q444">
        <v>10.199999999999999</v>
      </c>
      <c r="R444" s="5">
        <v>0.30208333333333298</v>
      </c>
      <c r="T444" s="13">
        <f t="shared" si="8"/>
        <v>10.3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11.3</v>
      </c>
      <c r="C445" s="2">
        <v>89</v>
      </c>
      <c r="D445" s="2">
        <v>9.5</v>
      </c>
      <c r="E445" s="2">
        <v>11.3</v>
      </c>
      <c r="F445" s="2">
        <v>0</v>
      </c>
      <c r="G445" s="2">
        <v>0</v>
      </c>
      <c r="H445" s="2">
        <v>1017.8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10.199999999999999</v>
      </c>
      <c r="Q445">
        <v>10.199999999999999</v>
      </c>
      <c r="R445" s="5">
        <v>0.30277777777777798</v>
      </c>
      <c r="T445" s="13">
        <f t="shared" si="8"/>
        <v>10.199999999999999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11.3</v>
      </c>
      <c r="C446" s="2">
        <v>89</v>
      </c>
      <c r="D446" s="2">
        <v>9.5</v>
      </c>
      <c r="E446" s="2">
        <v>11.3</v>
      </c>
      <c r="F446" s="2">
        <v>0</v>
      </c>
      <c r="G446" s="2">
        <v>0</v>
      </c>
      <c r="H446" s="2">
        <v>1017.7</v>
      </c>
      <c r="I446" s="2">
        <v>10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10.199999999999999</v>
      </c>
      <c r="Q446">
        <v>10.199999999999999</v>
      </c>
      <c r="R446" s="5">
        <v>0.30347222222222198</v>
      </c>
      <c r="T446" s="13">
        <f t="shared" si="8"/>
        <v>10.199999999999999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11.3</v>
      </c>
      <c r="C447" s="2">
        <v>89</v>
      </c>
      <c r="D447" s="2">
        <v>9.5</v>
      </c>
      <c r="E447" s="2">
        <v>11.3</v>
      </c>
      <c r="F447" s="2">
        <v>1.8</v>
      </c>
      <c r="G447" s="2">
        <v>2.2000000000000002</v>
      </c>
      <c r="H447" s="2">
        <v>1017.8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10.3</v>
      </c>
      <c r="Q447">
        <v>10.199999999999999</v>
      </c>
      <c r="R447" s="5">
        <v>0.30416666666666697</v>
      </c>
      <c r="T447" s="13">
        <f t="shared" si="8"/>
        <v>10.3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11.3</v>
      </c>
      <c r="C448" s="2">
        <v>89</v>
      </c>
      <c r="D448" s="2">
        <v>9.5</v>
      </c>
      <c r="E448" s="2">
        <v>11.3</v>
      </c>
      <c r="F448" s="2">
        <v>0</v>
      </c>
      <c r="G448" s="2">
        <v>2.2000000000000002</v>
      </c>
      <c r="H448" s="2">
        <v>1017.7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10.3</v>
      </c>
      <c r="Q448">
        <v>10.3</v>
      </c>
      <c r="R448" s="5">
        <v>0.30486111111111103</v>
      </c>
      <c r="T448" s="13">
        <f t="shared" si="8"/>
        <v>10.3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11.3</v>
      </c>
      <c r="C449" s="2">
        <v>89</v>
      </c>
      <c r="D449" s="2">
        <v>9.5</v>
      </c>
      <c r="E449" s="2">
        <v>11.3</v>
      </c>
      <c r="F449" s="2">
        <v>1.8</v>
      </c>
      <c r="G449" s="2">
        <v>1.8</v>
      </c>
      <c r="H449" s="2">
        <v>1017.9</v>
      </c>
      <c r="I449" s="2">
        <v>20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10.3</v>
      </c>
      <c r="Q449">
        <v>10.3</v>
      </c>
      <c r="R449" s="5">
        <v>0.30555555555555602</v>
      </c>
      <c r="T449" s="13">
        <f t="shared" si="8"/>
        <v>10.3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11.3</v>
      </c>
      <c r="C450" s="2">
        <v>89</v>
      </c>
      <c r="D450" s="2">
        <v>9.5</v>
      </c>
      <c r="E450" s="2">
        <v>11.3</v>
      </c>
      <c r="F450" s="2">
        <v>0</v>
      </c>
      <c r="G450" s="2">
        <v>2.5</v>
      </c>
      <c r="H450" s="2">
        <v>1017.5</v>
      </c>
      <c r="I450" s="2">
        <v>20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10.3</v>
      </c>
      <c r="Q450">
        <v>10.3</v>
      </c>
      <c r="R450" s="5">
        <v>0.30625000000000002</v>
      </c>
      <c r="T450" s="13">
        <f t="shared" si="8"/>
        <v>10.3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11.3</v>
      </c>
      <c r="C451" s="2">
        <v>89</v>
      </c>
      <c r="D451" s="2">
        <v>9.5</v>
      </c>
      <c r="E451" s="2">
        <v>11.3</v>
      </c>
      <c r="F451" s="2">
        <v>1.8</v>
      </c>
      <c r="G451" s="2">
        <v>1.8</v>
      </c>
      <c r="H451" s="2">
        <v>1017.8</v>
      </c>
      <c r="I451" s="2">
        <v>30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10.3</v>
      </c>
      <c r="Q451">
        <v>10.3</v>
      </c>
      <c r="R451" s="5">
        <v>0.30694444444444402</v>
      </c>
      <c r="T451" s="13">
        <f t="shared" si="8"/>
        <v>10.3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11.3</v>
      </c>
      <c r="C452" s="2">
        <v>89</v>
      </c>
      <c r="D452" s="2">
        <v>9.5</v>
      </c>
      <c r="E452" s="2">
        <v>11.3</v>
      </c>
      <c r="F452" s="2">
        <v>0</v>
      </c>
      <c r="G452" s="2">
        <v>0</v>
      </c>
      <c r="H452" s="2">
        <v>1017.6</v>
      </c>
      <c r="I452" s="2">
        <v>30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10.3</v>
      </c>
      <c r="Q452">
        <v>10.3</v>
      </c>
      <c r="R452" s="5">
        <v>0.30763888888888902</v>
      </c>
      <c r="T452" s="13">
        <f t="shared" si="8"/>
        <v>10.3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11.3</v>
      </c>
      <c r="C453" s="2">
        <v>89</v>
      </c>
      <c r="D453" s="2">
        <v>9.5</v>
      </c>
      <c r="E453" s="2">
        <v>11.3</v>
      </c>
      <c r="F453" s="2">
        <v>1.8</v>
      </c>
      <c r="G453" s="2">
        <v>2.9</v>
      </c>
      <c r="H453" s="2">
        <v>1017.8</v>
      </c>
      <c r="I453" s="2">
        <v>40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10.3</v>
      </c>
      <c r="Q453">
        <v>10.3</v>
      </c>
      <c r="R453" s="5">
        <v>0.30833333333333302</v>
      </c>
      <c r="T453" s="13">
        <f t="shared" si="8"/>
        <v>10.3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11.3</v>
      </c>
      <c r="C454" s="2">
        <v>89</v>
      </c>
      <c r="D454" s="2">
        <v>9.5</v>
      </c>
      <c r="E454" s="2">
        <v>11.3</v>
      </c>
      <c r="F454" s="2">
        <v>0</v>
      </c>
      <c r="G454" s="2">
        <v>3.2</v>
      </c>
      <c r="H454" s="2">
        <v>1017.7</v>
      </c>
      <c r="I454" s="2">
        <v>50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10.3</v>
      </c>
      <c r="Q454">
        <v>10.3</v>
      </c>
      <c r="R454" s="5">
        <v>0.30902777777777801</v>
      </c>
      <c r="T454" s="13">
        <f t="shared" si="8"/>
        <v>10.3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11.3</v>
      </c>
      <c r="C455" s="2">
        <v>89</v>
      </c>
      <c r="D455" s="2">
        <v>9.5</v>
      </c>
      <c r="E455" s="2">
        <v>11.3</v>
      </c>
      <c r="F455" s="2">
        <v>2.9</v>
      </c>
      <c r="G455" s="2">
        <v>3.6</v>
      </c>
      <c r="H455" s="2">
        <v>1017.8</v>
      </c>
      <c r="I455" s="2">
        <v>60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10.3</v>
      </c>
      <c r="Q455">
        <v>10.3</v>
      </c>
      <c r="R455" s="5">
        <v>0.30972222222222201</v>
      </c>
      <c r="T455" s="13">
        <f t="shared" si="8"/>
        <v>10.3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11.3</v>
      </c>
      <c r="C456" s="2">
        <v>89</v>
      </c>
      <c r="D456" s="2">
        <v>9.5</v>
      </c>
      <c r="E456" s="2">
        <v>11.3</v>
      </c>
      <c r="F456" s="2">
        <v>2.2000000000000002</v>
      </c>
      <c r="G456" s="2">
        <v>2.5</v>
      </c>
      <c r="H456" s="2">
        <v>1017.8</v>
      </c>
      <c r="I456" s="2">
        <v>80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10.3</v>
      </c>
      <c r="Q456">
        <v>10.3</v>
      </c>
      <c r="R456" s="5">
        <v>0.31041666666666701</v>
      </c>
      <c r="T456" s="13">
        <f t="shared" si="8"/>
        <v>10.3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11.3</v>
      </c>
      <c r="C457" s="2">
        <v>89</v>
      </c>
      <c r="D457" s="2">
        <v>9.5</v>
      </c>
      <c r="E457" s="2">
        <v>11.3</v>
      </c>
      <c r="F457" s="2">
        <v>2.9</v>
      </c>
      <c r="G457" s="2">
        <v>3.2</v>
      </c>
      <c r="H457" s="2">
        <v>1017.7</v>
      </c>
      <c r="I457" s="2">
        <v>90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10.3</v>
      </c>
      <c r="Q457">
        <v>10.4</v>
      </c>
      <c r="R457" s="5">
        <v>0.31111111111111101</v>
      </c>
      <c r="T457" s="13">
        <f t="shared" si="8"/>
        <v>10.4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11.3</v>
      </c>
      <c r="C458" s="2">
        <v>89</v>
      </c>
      <c r="D458" s="2">
        <v>9.5</v>
      </c>
      <c r="E458" s="2">
        <v>11.3</v>
      </c>
      <c r="F458" s="2">
        <v>2.2000000000000002</v>
      </c>
      <c r="G458" s="2">
        <v>2.9</v>
      </c>
      <c r="H458" s="2">
        <v>1017.6</v>
      </c>
      <c r="I458" s="2">
        <v>120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10.3</v>
      </c>
      <c r="Q458">
        <v>10.4</v>
      </c>
      <c r="R458" s="5">
        <v>0.311805555555556</v>
      </c>
      <c r="T458" s="13">
        <f t="shared" si="8"/>
        <v>10.4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11.3</v>
      </c>
      <c r="C459" s="2">
        <v>89</v>
      </c>
      <c r="D459" s="2">
        <v>9.5</v>
      </c>
      <c r="E459" s="2">
        <v>11.3</v>
      </c>
      <c r="F459" s="2">
        <v>2.2000000000000002</v>
      </c>
      <c r="G459" s="2">
        <v>2.5</v>
      </c>
      <c r="H459" s="2">
        <v>1017.9</v>
      </c>
      <c r="I459" s="2">
        <v>140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10.3</v>
      </c>
      <c r="Q459">
        <v>10.4</v>
      </c>
      <c r="R459" s="5">
        <v>0.3125</v>
      </c>
      <c r="T459" s="13">
        <f t="shared" si="8"/>
        <v>10.4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11.3</v>
      </c>
      <c r="C460" s="2">
        <v>89</v>
      </c>
      <c r="D460" s="2">
        <v>9.5</v>
      </c>
      <c r="E460" s="2">
        <v>11.3</v>
      </c>
      <c r="F460" s="2">
        <v>0</v>
      </c>
      <c r="G460" s="2">
        <v>2.5</v>
      </c>
      <c r="H460" s="2">
        <v>1017.9</v>
      </c>
      <c r="I460" s="2">
        <v>160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10.3</v>
      </c>
      <c r="Q460">
        <v>10.4</v>
      </c>
      <c r="R460" s="5">
        <v>0.313194444444444</v>
      </c>
      <c r="T460" s="13">
        <f>MAX(P460,Q460)</f>
        <v>10.4</v>
      </c>
      <c r="U460" s="13">
        <f t="shared" si="10"/>
        <v>-3.9000000000000004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11.3</v>
      </c>
      <c r="C461" s="2">
        <v>89</v>
      </c>
      <c r="D461" s="2">
        <v>9.5</v>
      </c>
      <c r="E461" s="2">
        <v>11.3</v>
      </c>
      <c r="F461" s="2">
        <v>0</v>
      </c>
      <c r="G461" s="2">
        <v>0</v>
      </c>
      <c r="H461" s="2">
        <v>1017.9</v>
      </c>
      <c r="I461" s="2">
        <v>190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10.3</v>
      </c>
      <c r="Q461">
        <v>10.4</v>
      </c>
      <c r="R461" s="5">
        <v>0.31388888888888899</v>
      </c>
      <c r="T461" s="13">
        <f>MAX(P461,Q461)</f>
        <v>10.4</v>
      </c>
      <c r="U461" s="13">
        <f t="shared" si="10"/>
        <v>-3.9000000000000004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11.3</v>
      </c>
      <c r="C462" s="2">
        <v>89</v>
      </c>
      <c r="D462" s="2">
        <v>9.5</v>
      </c>
      <c r="E462" s="2">
        <v>11.3</v>
      </c>
      <c r="F462" s="2">
        <v>3.6</v>
      </c>
      <c r="G462" s="2">
        <v>4.7</v>
      </c>
      <c r="H462" s="2">
        <v>1017.9</v>
      </c>
      <c r="I462" s="2">
        <v>220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10.3</v>
      </c>
      <c r="Q462">
        <v>10.5</v>
      </c>
      <c r="R462" s="5">
        <v>0.31458333333333299</v>
      </c>
      <c r="T462" s="13">
        <f t="shared" si="8"/>
        <v>10.5</v>
      </c>
      <c r="U462" s="13">
        <f t="shared" si="10"/>
        <v>-3.8000000000000007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11.3</v>
      </c>
      <c r="C463" s="2">
        <v>89</v>
      </c>
      <c r="D463" s="2">
        <v>9.5</v>
      </c>
      <c r="E463" s="2">
        <v>11.3</v>
      </c>
      <c r="F463" s="2">
        <v>3.2</v>
      </c>
      <c r="G463" s="2">
        <v>3.6</v>
      </c>
      <c r="H463" s="2">
        <v>1018</v>
      </c>
      <c r="I463" s="2">
        <v>250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10.3</v>
      </c>
      <c r="Q463">
        <v>10.5</v>
      </c>
      <c r="R463" s="5">
        <v>0.31527777777777799</v>
      </c>
      <c r="T463" s="13">
        <f t="shared" ref="T463:T526" si="12">MAX(P463,Q463)</f>
        <v>10.5</v>
      </c>
      <c r="U463" s="13">
        <f t="shared" si="10"/>
        <v>-3.8000000000000007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11.3</v>
      </c>
      <c r="C464" s="2">
        <v>89</v>
      </c>
      <c r="D464" s="2">
        <v>9.5</v>
      </c>
      <c r="E464" s="2">
        <v>11.3</v>
      </c>
      <c r="F464" s="2">
        <v>2.2000000000000002</v>
      </c>
      <c r="G464" s="2">
        <v>4</v>
      </c>
      <c r="H464" s="2">
        <v>1017.9</v>
      </c>
      <c r="I464" s="2">
        <v>290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10.4</v>
      </c>
      <c r="Q464">
        <v>10.5</v>
      </c>
      <c r="R464" s="5">
        <v>0.31597222222222199</v>
      </c>
      <c r="T464" s="13">
        <f t="shared" si="12"/>
        <v>10.5</v>
      </c>
      <c r="U464" s="13">
        <f t="shared" ref="U464:U527" si="13">(T464-B464)-3</f>
        <v>-3.8000000000000007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11.3</v>
      </c>
      <c r="C465" s="2">
        <v>89</v>
      </c>
      <c r="D465" s="2">
        <v>9.5</v>
      </c>
      <c r="E465" s="2">
        <v>11.3</v>
      </c>
      <c r="F465" s="2">
        <v>2.9</v>
      </c>
      <c r="G465" s="2">
        <v>3.2</v>
      </c>
      <c r="H465" s="2">
        <v>1017.8</v>
      </c>
      <c r="I465" s="2">
        <v>320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10.4</v>
      </c>
      <c r="Q465">
        <v>10.6</v>
      </c>
      <c r="R465" s="5">
        <v>0.31666666666666698</v>
      </c>
      <c r="T465" s="13">
        <f t="shared" si="12"/>
        <v>10.6</v>
      </c>
      <c r="U465" s="13">
        <f t="shared" si="13"/>
        <v>-3.7000000000000011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11.3</v>
      </c>
      <c r="C466" s="2">
        <v>89</v>
      </c>
      <c r="D466" s="2">
        <v>9.5</v>
      </c>
      <c r="E466" s="2">
        <v>11.3</v>
      </c>
      <c r="F466" s="2">
        <v>2.9</v>
      </c>
      <c r="G466" s="2">
        <v>4</v>
      </c>
      <c r="H466" s="2">
        <v>1017.8</v>
      </c>
      <c r="I466" s="2">
        <v>370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10.4</v>
      </c>
      <c r="Q466">
        <v>10.6</v>
      </c>
      <c r="R466" s="5">
        <v>0.31736111111111098</v>
      </c>
      <c r="T466" s="13">
        <f t="shared" si="12"/>
        <v>10.6</v>
      </c>
      <c r="U466" s="13">
        <f t="shared" si="13"/>
        <v>-3.7000000000000011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11.3</v>
      </c>
      <c r="C467" s="2">
        <v>89</v>
      </c>
      <c r="D467" s="2">
        <v>9.5</v>
      </c>
      <c r="E467" s="2">
        <v>11.3</v>
      </c>
      <c r="F467" s="2">
        <v>2.5</v>
      </c>
      <c r="G467" s="2">
        <v>3.2</v>
      </c>
      <c r="H467" s="2">
        <v>1018</v>
      </c>
      <c r="I467" s="2">
        <v>400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10.4</v>
      </c>
      <c r="Q467">
        <v>10.6</v>
      </c>
      <c r="R467" s="5">
        <v>0.31805555555555598</v>
      </c>
      <c r="T467" s="13">
        <f t="shared" si="12"/>
        <v>10.6</v>
      </c>
      <c r="U467" s="13">
        <f t="shared" si="13"/>
        <v>-3.7000000000000011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11.3</v>
      </c>
      <c r="C468" s="2">
        <v>89</v>
      </c>
      <c r="D468" s="2">
        <v>9.5</v>
      </c>
      <c r="E468" s="2">
        <v>11.3</v>
      </c>
      <c r="F468" s="2">
        <v>1.8</v>
      </c>
      <c r="G468" s="2">
        <v>2.2000000000000002</v>
      </c>
      <c r="H468" s="2">
        <v>1017.7</v>
      </c>
      <c r="I468" s="2">
        <v>450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10.4</v>
      </c>
      <c r="Q468">
        <v>10.6</v>
      </c>
      <c r="R468" s="5">
        <v>0.31874999999999998</v>
      </c>
      <c r="T468" s="13">
        <f t="shared" si="12"/>
        <v>10.6</v>
      </c>
      <c r="U468" s="13">
        <f t="shared" si="13"/>
        <v>-3.7000000000000011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11.3</v>
      </c>
      <c r="C469" s="2">
        <v>89</v>
      </c>
      <c r="D469" s="2">
        <v>9.5</v>
      </c>
      <c r="E469" s="2">
        <v>11.3</v>
      </c>
      <c r="F469" s="2">
        <v>1.8</v>
      </c>
      <c r="G469" s="2">
        <v>2.2000000000000002</v>
      </c>
      <c r="H469" s="2">
        <v>1017.8</v>
      </c>
      <c r="I469" s="2">
        <v>490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10.4</v>
      </c>
      <c r="Q469">
        <v>10.6</v>
      </c>
      <c r="R469" s="5">
        <v>0.31944444444444398</v>
      </c>
      <c r="T469" s="13">
        <f t="shared" si="12"/>
        <v>10.6</v>
      </c>
      <c r="U469" s="13">
        <f t="shared" si="13"/>
        <v>-3.7000000000000011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11.3</v>
      </c>
      <c r="C470" s="2">
        <v>89</v>
      </c>
      <c r="D470" s="2">
        <v>9.5</v>
      </c>
      <c r="E470" s="2">
        <v>11.3</v>
      </c>
      <c r="F470" s="2">
        <v>2.9</v>
      </c>
      <c r="G470" s="2">
        <v>3.2</v>
      </c>
      <c r="H470" s="2">
        <v>1018</v>
      </c>
      <c r="I470" s="2">
        <v>530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10.4</v>
      </c>
      <c r="Q470">
        <v>10.7</v>
      </c>
      <c r="R470" s="5">
        <v>0.32013888888888897</v>
      </c>
      <c r="T470" s="13">
        <f t="shared" si="12"/>
        <v>10.7</v>
      </c>
      <c r="U470" s="13">
        <f t="shared" si="13"/>
        <v>-3.6000000000000014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11.2</v>
      </c>
      <c r="C471" s="2">
        <v>90</v>
      </c>
      <c r="D471" s="2">
        <v>9.6</v>
      </c>
      <c r="E471" s="2">
        <v>11.2</v>
      </c>
      <c r="F471" s="2">
        <v>2.5</v>
      </c>
      <c r="G471" s="2">
        <v>4.3</v>
      </c>
      <c r="H471" s="2">
        <v>1017.9</v>
      </c>
      <c r="I471" s="2">
        <v>560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10.4</v>
      </c>
      <c r="Q471">
        <v>10.7</v>
      </c>
      <c r="R471" s="5">
        <v>0.32083333333333303</v>
      </c>
      <c r="T471" s="13">
        <f t="shared" si="12"/>
        <v>10.7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11.2</v>
      </c>
      <c r="C472" s="2">
        <v>89</v>
      </c>
      <c r="D472" s="2">
        <v>9.4</v>
      </c>
      <c r="E472" s="2">
        <v>11.2</v>
      </c>
      <c r="F472" s="2">
        <v>2.2000000000000002</v>
      </c>
      <c r="G472" s="2">
        <v>2.9</v>
      </c>
      <c r="H472" s="2">
        <v>1018</v>
      </c>
      <c r="I472" s="2">
        <v>590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10.4</v>
      </c>
      <c r="Q472">
        <v>10.7</v>
      </c>
      <c r="R472" s="5">
        <v>0.32152777777777802</v>
      </c>
      <c r="T472" s="13">
        <f t="shared" si="12"/>
        <v>10.7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11.2</v>
      </c>
      <c r="C473" s="2">
        <v>89</v>
      </c>
      <c r="D473" s="2">
        <v>9.4</v>
      </c>
      <c r="E473" s="2">
        <v>11.2</v>
      </c>
      <c r="F473" s="2">
        <v>2.2000000000000002</v>
      </c>
      <c r="G473" s="2">
        <v>2.2000000000000002</v>
      </c>
      <c r="H473" s="2">
        <v>1018</v>
      </c>
      <c r="I473" s="2">
        <v>640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10.4</v>
      </c>
      <c r="Q473">
        <v>10.7</v>
      </c>
      <c r="R473" s="5">
        <v>0.32222222222222202</v>
      </c>
      <c r="T473" s="13">
        <f t="shared" si="12"/>
        <v>10.7</v>
      </c>
      <c r="U473" s="13">
        <f t="shared" si="13"/>
        <v>-3.5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11.2</v>
      </c>
      <c r="C474" s="2">
        <v>90</v>
      </c>
      <c r="D474" s="2">
        <v>9.6</v>
      </c>
      <c r="E474" s="2">
        <v>11.2</v>
      </c>
      <c r="F474" s="2">
        <v>0</v>
      </c>
      <c r="G474" s="2">
        <v>2.2000000000000002</v>
      </c>
      <c r="H474" s="2">
        <v>1017.9</v>
      </c>
      <c r="I474" s="2">
        <v>710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10.4</v>
      </c>
      <c r="Q474">
        <v>10.7</v>
      </c>
      <c r="R474" s="5">
        <v>0.32291666666666702</v>
      </c>
      <c r="T474" s="13">
        <f t="shared" si="12"/>
        <v>10.7</v>
      </c>
      <c r="U474" s="13">
        <f t="shared" si="13"/>
        <v>-3.5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11.2</v>
      </c>
      <c r="C475" s="2">
        <v>90</v>
      </c>
      <c r="D475" s="2">
        <v>9.6</v>
      </c>
      <c r="E475" s="2">
        <v>11.2</v>
      </c>
      <c r="F475" s="2">
        <v>1.8</v>
      </c>
      <c r="G475" s="2">
        <v>2.2000000000000002</v>
      </c>
      <c r="H475" s="2">
        <v>1018.1</v>
      </c>
      <c r="I475" s="2">
        <v>780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10.4</v>
      </c>
      <c r="Q475">
        <v>10.7</v>
      </c>
      <c r="R475" s="5">
        <v>0.32361111111111102</v>
      </c>
      <c r="T475" s="13">
        <f t="shared" si="12"/>
        <v>10.7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11.2</v>
      </c>
      <c r="C476" s="2">
        <v>90</v>
      </c>
      <c r="D476" s="2">
        <v>9.6</v>
      </c>
      <c r="E476" s="2">
        <v>11.2</v>
      </c>
      <c r="F476" s="2">
        <v>0</v>
      </c>
      <c r="G476" s="2">
        <v>1.8</v>
      </c>
      <c r="H476" s="2">
        <v>1017.9</v>
      </c>
      <c r="I476" s="2">
        <v>860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10.4</v>
      </c>
      <c r="Q476">
        <v>10.7</v>
      </c>
      <c r="R476" s="5">
        <v>0.32430555555555601</v>
      </c>
      <c r="T476" s="13">
        <f t="shared" si="12"/>
        <v>10.7</v>
      </c>
      <c r="U476" s="13">
        <f t="shared" si="13"/>
        <v>-3.5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11.2</v>
      </c>
      <c r="C477" s="2">
        <v>90</v>
      </c>
      <c r="D477" s="2">
        <v>9.6</v>
      </c>
      <c r="E477" s="2">
        <v>11.2</v>
      </c>
      <c r="F477" s="2">
        <v>2.5</v>
      </c>
      <c r="G477" s="2">
        <v>3.2</v>
      </c>
      <c r="H477" s="2">
        <v>1018</v>
      </c>
      <c r="I477" s="2">
        <v>960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10.4</v>
      </c>
      <c r="Q477">
        <v>10.7</v>
      </c>
      <c r="R477" s="5">
        <v>0.32500000000000001</v>
      </c>
      <c r="T477" s="13">
        <f t="shared" si="12"/>
        <v>10.7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11.2</v>
      </c>
      <c r="C478" s="2">
        <v>90</v>
      </c>
      <c r="D478" s="2">
        <v>9.6</v>
      </c>
      <c r="E478" s="2">
        <v>11.2</v>
      </c>
      <c r="F478" s="2">
        <v>2.2000000000000002</v>
      </c>
      <c r="G478" s="2">
        <v>2.5</v>
      </c>
      <c r="H478" s="2">
        <v>1018.1</v>
      </c>
      <c r="I478" s="2">
        <v>1050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10.4</v>
      </c>
      <c r="Q478">
        <v>10.7</v>
      </c>
      <c r="R478" s="5">
        <v>0.32569444444444401</v>
      </c>
      <c r="T478" s="13">
        <f t="shared" si="12"/>
        <v>10.7</v>
      </c>
      <c r="U478" s="13">
        <f t="shared" si="13"/>
        <v>-3.5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11.2</v>
      </c>
      <c r="C479" s="2">
        <v>90</v>
      </c>
      <c r="D479" s="2">
        <v>9.6</v>
      </c>
      <c r="E479" s="2">
        <v>11.2</v>
      </c>
      <c r="F479" s="2">
        <v>2.9</v>
      </c>
      <c r="G479" s="2">
        <v>3.2</v>
      </c>
      <c r="H479" s="2">
        <v>1018.3</v>
      </c>
      <c r="I479" s="2">
        <v>1160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10.5</v>
      </c>
      <c r="Q479">
        <v>10.7</v>
      </c>
      <c r="R479" s="5">
        <v>0.32638888888888901</v>
      </c>
      <c r="T479" s="13">
        <f t="shared" si="12"/>
        <v>10.7</v>
      </c>
      <c r="U479" s="13">
        <f t="shared" si="13"/>
        <v>-3.5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11.2</v>
      </c>
      <c r="C480" s="2">
        <v>90</v>
      </c>
      <c r="D480" s="2">
        <v>9.6</v>
      </c>
      <c r="E480" s="2">
        <v>11.2</v>
      </c>
      <c r="F480" s="2">
        <v>2.5</v>
      </c>
      <c r="G480" s="2">
        <v>3.6</v>
      </c>
      <c r="H480" s="2">
        <v>1018.3</v>
      </c>
      <c r="I480" s="2">
        <v>1250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10.5</v>
      </c>
      <c r="Q480">
        <v>10.7</v>
      </c>
      <c r="R480" s="5">
        <v>0.327083333333333</v>
      </c>
      <c r="T480" s="13">
        <f t="shared" si="12"/>
        <v>10.7</v>
      </c>
      <c r="U480" s="13">
        <f t="shared" si="13"/>
        <v>-3.5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11.2</v>
      </c>
      <c r="C481" s="2">
        <v>90</v>
      </c>
      <c r="D481" s="2">
        <v>9.6</v>
      </c>
      <c r="E481" s="2">
        <v>11.2</v>
      </c>
      <c r="F481" s="2">
        <v>0</v>
      </c>
      <c r="G481" s="2">
        <v>2.2000000000000002</v>
      </c>
      <c r="H481" s="2">
        <v>1018.2</v>
      </c>
      <c r="I481" s="2">
        <v>1320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10.5</v>
      </c>
      <c r="Q481">
        <v>10.7</v>
      </c>
      <c r="R481" s="5">
        <v>0.327777777777778</v>
      </c>
      <c r="T481" s="13">
        <f t="shared" si="12"/>
        <v>10.7</v>
      </c>
      <c r="U481" s="13">
        <f t="shared" si="13"/>
        <v>-3.5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11.2</v>
      </c>
      <c r="C482" s="2">
        <v>90</v>
      </c>
      <c r="D482" s="2">
        <v>9.6</v>
      </c>
      <c r="E482" s="2">
        <v>11.2</v>
      </c>
      <c r="F482" s="2">
        <v>2.2000000000000002</v>
      </c>
      <c r="G482" s="2">
        <v>2.5</v>
      </c>
      <c r="H482" s="2">
        <v>1018.2</v>
      </c>
      <c r="I482" s="2">
        <v>1370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10.5</v>
      </c>
      <c r="Q482">
        <v>10.8</v>
      </c>
      <c r="R482" s="5">
        <v>0.328472222222222</v>
      </c>
      <c r="T482" s="13">
        <f t="shared" si="12"/>
        <v>10.8</v>
      </c>
      <c r="U482" s="13">
        <f t="shared" si="13"/>
        <v>-3.3999999999999986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11.2</v>
      </c>
      <c r="C483" s="2">
        <v>90</v>
      </c>
      <c r="D483" s="2">
        <v>9.6</v>
      </c>
      <c r="E483" s="2">
        <v>11.2</v>
      </c>
      <c r="F483" s="2">
        <v>2.9</v>
      </c>
      <c r="G483" s="2">
        <v>2.9</v>
      </c>
      <c r="H483" s="2">
        <v>1018.1</v>
      </c>
      <c r="I483" s="2">
        <v>1420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10.5</v>
      </c>
      <c r="Q483">
        <v>10.8</v>
      </c>
      <c r="R483" s="5">
        <v>0.329166666666667</v>
      </c>
      <c r="T483" s="13">
        <f t="shared" si="12"/>
        <v>10.8</v>
      </c>
      <c r="U483" s="13">
        <f t="shared" si="13"/>
        <v>-3.3999999999999986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11.2</v>
      </c>
      <c r="C484" s="2">
        <v>90</v>
      </c>
      <c r="D484" s="2">
        <v>9.6</v>
      </c>
      <c r="E484" s="2">
        <v>11.2</v>
      </c>
      <c r="F484" s="2">
        <v>2.2000000000000002</v>
      </c>
      <c r="G484" s="2">
        <v>2.9</v>
      </c>
      <c r="H484" s="2">
        <v>1018.2</v>
      </c>
      <c r="I484" s="2">
        <v>1490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10.5</v>
      </c>
      <c r="Q484">
        <v>10.8</v>
      </c>
      <c r="R484" s="5">
        <v>0.32986111111111099</v>
      </c>
      <c r="T484" s="13">
        <f t="shared" si="12"/>
        <v>10.8</v>
      </c>
      <c r="U484" s="13">
        <f t="shared" si="13"/>
        <v>-3.3999999999999986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11.2</v>
      </c>
      <c r="C485" s="2">
        <v>90</v>
      </c>
      <c r="D485" s="2">
        <v>9.6</v>
      </c>
      <c r="E485" s="2">
        <v>11.2</v>
      </c>
      <c r="F485" s="2">
        <v>2.9</v>
      </c>
      <c r="G485" s="2">
        <v>3.2</v>
      </c>
      <c r="H485" s="2">
        <v>1018.3</v>
      </c>
      <c r="I485" s="2">
        <v>1560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10.6</v>
      </c>
      <c r="Q485">
        <v>10.9</v>
      </c>
      <c r="R485" s="5">
        <v>0.33055555555555599</v>
      </c>
      <c r="T485" s="13">
        <f t="shared" si="12"/>
        <v>10.9</v>
      </c>
      <c r="U485" s="13">
        <f t="shared" si="13"/>
        <v>-3.2999999999999989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11.2</v>
      </c>
      <c r="C486" s="2">
        <v>90</v>
      </c>
      <c r="D486" s="2">
        <v>9.6</v>
      </c>
      <c r="E486" s="2">
        <v>11.2</v>
      </c>
      <c r="F486" s="2">
        <v>1.8</v>
      </c>
      <c r="G486" s="2">
        <v>2.2000000000000002</v>
      </c>
      <c r="H486" s="2">
        <v>1018.1</v>
      </c>
      <c r="I486" s="2">
        <v>1630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10.6</v>
      </c>
      <c r="Q486">
        <v>10.9</v>
      </c>
      <c r="R486" s="5">
        <v>0.33124999999999999</v>
      </c>
      <c r="T486" s="13">
        <f t="shared" si="12"/>
        <v>10.9</v>
      </c>
      <c r="U486" s="13">
        <f t="shared" si="13"/>
        <v>-3.2999999999999989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11.2</v>
      </c>
      <c r="C487" s="2">
        <v>90</v>
      </c>
      <c r="D487" s="2">
        <v>9.6</v>
      </c>
      <c r="E487" s="2">
        <v>11.2</v>
      </c>
      <c r="F487" s="2">
        <v>0</v>
      </c>
      <c r="G487" s="2">
        <v>2.5</v>
      </c>
      <c r="H487" s="2">
        <v>1018.4</v>
      </c>
      <c r="I487" s="2">
        <v>1700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10.6</v>
      </c>
      <c r="Q487">
        <v>10.9</v>
      </c>
      <c r="R487" s="5">
        <v>0.33194444444444399</v>
      </c>
      <c r="T487" s="13">
        <f t="shared" si="12"/>
        <v>10.9</v>
      </c>
      <c r="U487" s="13">
        <f t="shared" si="13"/>
        <v>-3.2999999999999989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11.2</v>
      </c>
      <c r="C488" s="2">
        <v>90</v>
      </c>
      <c r="D488" s="2">
        <v>9.6</v>
      </c>
      <c r="E488" s="2">
        <v>11.2</v>
      </c>
      <c r="F488" s="2">
        <v>2.2000000000000002</v>
      </c>
      <c r="G488" s="2">
        <v>2.9</v>
      </c>
      <c r="H488" s="2">
        <v>1018.4</v>
      </c>
      <c r="I488" s="2">
        <v>1780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10.6</v>
      </c>
      <c r="Q488">
        <v>11</v>
      </c>
      <c r="R488" s="5">
        <v>0.33263888888888898</v>
      </c>
      <c r="T488" s="13">
        <f t="shared" si="12"/>
        <v>11</v>
      </c>
      <c r="U488" s="13">
        <f t="shared" si="13"/>
        <v>-3.1999999999999993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11.2</v>
      </c>
      <c r="C489" s="2">
        <v>90</v>
      </c>
      <c r="D489" s="2">
        <v>9.6</v>
      </c>
      <c r="E489" s="2">
        <v>11.2</v>
      </c>
      <c r="F489" s="2">
        <v>0</v>
      </c>
      <c r="G489" s="2">
        <v>1.8</v>
      </c>
      <c r="H489" s="2">
        <v>1018.2</v>
      </c>
      <c r="I489" s="2">
        <v>1850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10.7</v>
      </c>
      <c r="Q489">
        <v>11</v>
      </c>
      <c r="R489" s="5">
        <v>0.33333333333333298</v>
      </c>
      <c r="T489" s="13">
        <f t="shared" si="12"/>
        <v>11</v>
      </c>
      <c r="U489" s="13">
        <f t="shared" si="13"/>
        <v>-3.1999999999999993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11.2</v>
      </c>
      <c r="C490" s="2">
        <v>90</v>
      </c>
      <c r="D490" s="2">
        <v>9.6</v>
      </c>
      <c r="E490" s="2">
        <v>11.2</v>
      </c>
      <c r="F490" s="2">
        <v>0</v>
      </c>
      <c r="G490" s="2">
        <v>2.5</v>
      </c>
      <c r="H490" s="2">
        <v>1018.1</v>
      </c>
      <c r="I490" s="2">
        <v>1940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10.7</v>
      </c>
      <c r="Q490">
        <v>11</v>
      </c>
      <c r="R490" s="5">
        <v>0.33402777777777798</v>
      </c>
      <c r="T490" s="13">
        <f t="shared" si="12"/>
        <v>11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11.2</v>
      </c>
      <c r="C491" s="2">
        <v>90</v>
      </c>
      <c r="D491" s="2">
        <v>9.6</v>
      </c>
      <c r="E491" s="2">
        <v>11.2</v>
      </c>
      <c r="F491" s="2">
        <v>2.2000000000000002</v>
      </c>
      <c r="G491" s="2">
        <v>2.9</v>
      </c>
      <c r="H491" s="2">
        <v>1018.1</v>
      </c>
      <c r="I491" s="2">
        <v>2020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10.7</v>
      </c>
      <c r="Q491">
        <v>11</v>
      </c>
      <c r="R491" s="5">
        <v>0.33472222222222198</v>
      </c>
      <c r="T491" s="13">
        <f t="shared" si="12"/>
        <v>11</v>
      </c>
      <c r="U491" s="13">
        <f t="shared" si="13"/>
        <v>-3.1999999999999993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11.3</v>
      </c>
      <c r="C492" s="2">
        <v>90</v>
      </c>
      <c r="D492" s="2">
        <v>9.6999999999999993</v>
      </c>
      <c r="E492" s="2">
        <v>11.3</v>
      </c>
      <c r="F492" s="2">
        <v>1.8</v>
      </c>
      <c r="G492" s="2">
        <v>2.5</v>
      </c>
      <c r="H492" s="2">
        <v>1018.3</v>
      </c>
      <c r="I492" s="2">
        <v>2110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10.7</v>
      </c>
      <c r="Q492">
        <v>11.1</v>
      </c>
      <c r="R492" s="5">
        <v>0.33541666666666697</v>
      </c>
      <c r="T492" s="13">
        <f t="shared" si="12"/>
        <v>11.1</v>
      </c>
      <c r="U492" s="13">
        <f t="shared" si="13"/>
        <v>-3.2000000000000011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11.3</v>
      </c>
      <c r="C493" s="2">
        <v>90</v>
      </c>
      <c r="D493" s="2">
        <v>9.6999999999999993</v>
      </c>
      <c r="E493" s="2">
        <v>11.3</v>
      </c>
      <c r="F493" s="2">
        <v>0</v>
      </c>
      <c r="G493" s="2">
        <v>1.8</v>
      </c>
      <c r="H493" s="2">
        <v>1018.3</v>
      </c>
      <c r="I493" s="2">
        <v>2200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10.8</v>
      </c>
      <c r="Q493">
        <v>11.1</v>
      </c>
      <c r="R493" s="5">
        <v>0.33611111111111103</v>
      </c>
      <c r="T493" s="13">
        <f t="shared" si="12"/>
        <v>11.1</v>
      </c>
      <c r="U493" s="13">
        <f t="shared" si="13"/>
        <v>-3.2000000000000011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11.2</v>
      </c>
      <c r="C494" s="2">
        <v>90</v>
      </c>
      <c r="D494" s="2">
        <v>9.6</v>
      </c>
      <c r="E494" s="2">
        <v>11.2</v>
      </c>
      <c r="F494" s="2">
        <v>3.2</v>
      </c>
      <c r="G494" s="2">
        <v>3.2</v>
      </c>
      <c r="H494" s="2">
        <v>1018.3</v>
      </c>
      <c r="I494" s="2">
        <v>2270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10.8</v>
      </c>
      <c r="Q494">
        <v>11.1</v>
      </c>
      <c r="R494" s="5">
        <v>0.33680555555555602</v>
      </c>
      <c r="T494" s="13">
        <f t="shared" si="12"/>
        <v>11.1</v>
      </c>
      <c r="U494" s="13">
        <f t="shared" si="13"/>
        <v>-3.0999999999999996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11.2</v>
      </c>
      <c r="C495" s="2">
        <v>90</v>
      </c>
      <c r="D495" s="2">
        <v>9.6</v>
      </c>
      <c r="E495" s="2">
        <v>11.2</v>
      </c>
      <c r="F495" s="2">
        <v>2.2000000000000002</v>
      </c>
      <c r="G495" s="2">
        <v>2.9</v>
      </c>
      <c r="H495" s="2">
        <v>1018.4</v>
      </c>
      <c r="I495" s="2">
        <v>2330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10.8</v>
      </c>
      <c r="Q495">
        <v>11.2</v>
      </c>
      <c r="R495" s="5">
        <v>0.33750000000000002</v>
      </c>
      <c r="T495" s="13">
        <f t="shared" si="12"/>
        <v>11.2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11.2</v>
      </c>
      <c r="C496" s="2">
        <v>90</v>
      </c>
      <c r="D496" s="2">
        <v>9.6</v>
      </c>
      <c r="E496" s="2">
        <v>11.2</v>
      </c>
      <c r="F496" s="2">
        <v>0</v>
      </c>
      <c r="G496" s="2">
        <v>2.9</v>
      </c>
      <c r="H496" s="2">
        <v>1018.2</v>
      </c>
      <c r="I496" s="2">
        <v>2390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10.8</v>
      </c>
      <c r="Q496">
        <v>11.2</v>
      </c>
      <c r="R496" s="5">
        <v>0.33819444444444402</v>
      </c>
      <c r="T496" s="13">
        <f t="shared" si="12"/>
        <v>11.2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11.2</v>
      </c>
      <c r="C497" s="2">
        <v>90</v>
      </c>
      <c r="D497" s="2">
        <v>9.6</v>
      </c>
      <c r="E497" s="2">
        <v>11.2</v>
      </c>
      <c r="F497" s="2">
        <v>2.9</v>
      </c>
      <c r="G497" s="2">
        <v>2.9</v>
      </c>
      <c r="H497" s="2">
        <v>1018.5</v>
      </c>
      <c r="I497" s="2">
        <v>2460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10.8</v>
      </c>
      <c r="Q497">
        <v>11.3</v>
      </c>
      <c r="R497" s="5">
        <v>0.33888888888888902</v>
      </c>
      <c r="T497" s="13">
        <f t="shared" si="12"/>
        <v>11.3</v>
      </c>
      <c r="U497" s="13">
        <f t="shared" si="13"/>
        <v>-2.8999999999999986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11.2</v>
      </c>
      <c r="C498" s="2">
        <v>90</v>
      </c>
      <c r="D498" s="2">
        <v>9.6</v>
      </c>
      <c r="E498" s="2">
        <v>11.2</v>
      </c>
      <c r="F498" s="2">
        <v>1.8</v>
      </c>
      <c r="G498" s="2">
        <v>1.8</v>
      </c>
      <c r="H498" s="2">
        <v>1018.3</v>
      </c>
      <c r="I498" s="2">
        <v>2540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10.9</v>
      </c>
      <c r="Q498">
        <v>11.3</v>
      </c>
      <c r="R498" s="5">
        <v>0.33958333333333302</v>
      </c>
      <c r="T498" s="13">
        <f t="shared" si="12"/>
        <v>11.3</v>
      </c>
      <c r="U498" s="13">
        <f t="shared" si="13"/>
        <v>-2.8999999999999986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11.3</v>
      </c>
      <c r="C499" s="2">
        <v>90</v>
      </c>
      <c r="D499" s="2">
        <v>9.6999999999999993</v>
      </c>
      <c r="E499" s="2">
        <v>11.3</v>
      </c>
      <c r="F499" s="2">
        <v>0</v>
      </c>
      <c r="G499" s="2">
        <v>0</v>
      </c>
      <c r="H499" s="2">
        <v>1018.4</v>
      </c>
      <c r="I499" s="2">
        <v>2610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10.9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11.2</v>
      </c>
      <c r="C500" s="2">
        <v>90</v>
      </c>
      <c r="D500" s="2">
        <v>9.6</v>
      </c>
      <c r="E500" s="2">
        <v>11.2</v>
      </c>
      <c r="F500" s="2">
        <v>0</v>
      </c>
      <c r="G500" s="2">
        <v>1.8</v>
      </c>
      <c r="H500" s="2">
        <v>1018.3</v>
      </c>
      <c r="I500" s="2">
        <v>2670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11</v>
      </c>
      <c r="Q500">
        <v>11.4</v>
      </c>
      <c r="R500" s="5">
        <v>0.34097222222222201</v>
      </c>
      <c r="T500" s="13">
        <f t="shared" si="12"/>
        <v>11.4</v>
      </c>
      <c r="U500" s="13">
        <f t="shared" si="13"/>
        <v>-2.7999999999999989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11.3</v>
      </c>
      <c r="C501" s="2">
        <v>90</v>
      </c>
      <c r="D501" s="2">
        <v>9.6999999999999993</v>
      </c>
      <c r="E501" s="2">
        <v>11.3</v>
      </c>
      <c r="F501" s="2">
        <v>0</v>
      </c>
      <c r="G501" s="2">
        <v>1.8</v>
      </c>
      <c r="H501" s="2">
        <v>1018.3</v>
      </c>
      <c r="I501" s="2">
        <v>2740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11</v>
      </c>
      <c r="Q501">
        <v>11.5</v>
      </c>
      <c r="R501" s="5">
        <v>0.34166666666666701</v>
      </c>
      <c r="T501" s="13">
        <f t="shared" si="12"/>
        <v>11.5</v>
      </c>
      <c r="U501" s="13">
        <f t="shared" si="13"/>
        <v>-2.8000000000000007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11.3</v>
      </c>
      <c r="C502" s="2">
        <v>90</v>
      </c>
      <c r="D502" s="2">
        <v>9.6999999999999993</v>
      </c>
      <c r="E502" s="2">
        <v>11.3</v>
      </c>
      <c r="F502" s="2">
        <v>1.8</v>
      </c>
      <c r="G502" s="2">
        <v>3.2</v>
      </c>
      <c r="H502" s="2">
        <v>1018.4</v>
      </c>
      <c r="I502" s="2">
        <v>2800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11</v>
      </c>
      <c r="Q502">
        <v>11.6</v>
      </c>
      <c r="R502" s="5">
        <v>0.34236111111111101</v>
      </c>
      <c r="T502" s="13">
        <f t="shared" si="12"/>
        <v>11.6</v>
      </c>
      <c r="U502" s="13">
        <f t="shared" si="13"/>
        <v>-2.7000000000000011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11.3</v>
      </c>
      <c r="C503" s="2">
        <v>90</v>
      </c>
      <c r="D503" s="2">
        <v>9.6999999999999993</v>
      </c>
      <c r="E503" s="2">
        <v>11.3</v>
      </c>
      <c r="F503" s="2">
        <v>4</v>
      </c>
      <c r="G503" s="2">
        <v>4</v>
      </c>
      <c r="H503" s="2">
        <v>1018.5</v>
      </c>
      <c r="I503" s="2">
        <v>2840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11</v>
      </c>
      <c r="Q503">
        <v>11.7</v>
      </c>
      <c r="R503" s="5">
        <v>0.343055555555556</v>
      </c>
      <c r="T503" s="13">
        <f t="shared" si="12"/>
        <v>11.7</v>
      </c>
      <c r="U503" s="13">
        <f t="shared" si="13"/>
        <v>-2.6000000000000014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11.3</v>
      </c>
      <c r="C504" s="2">
        <v>90</v>
      </c>
      <c r="D504" s="2">
        <v>9.6999999999999993</v>
      </c>
      <c r="E504" s="2">
        <v>11.3</v>
      </c>
      <c r="F504" s="2">
        <v>4</v>
      </c>
      <c r="G504" s="2">
        <v>4.7</v>
      </c>
      <c r="H504" s="2">
        <v>1018.4</v>
      </c>
      <c r="I504" s="2">
        <v>2880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11.1</v>
      </c>
      <c r="Q504">
        <v>12</v>
      </c>
      <c r="R504" s="5">
        <v>0.34375</v>
      </c>
      <c r="T504" s="13">
        <f t="shared" si="12"/>
        <v>12</v>
      </c>
      <c r="U504" s="13">
        <f t="shared" si="13"/>
        <v>-2.3000000000000007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11.3</v>
      </c>
      <c r="C505" s="2">
        <v>90</v>
      </c>
      <c r="D505" s="2">
        <v>9.6999999999999993</v>
      </c>
      <c r="E505" s="2">
        <v>11.3</v>
      </c>
      <c r="F505" s="2">
        <v>4</v>
      </c>
      <c r="G505" s="2">
        <v>5</v>
      </c>
      <c r="H505" s="2">
        <v>1018.4</v>
      </c>
      <c r="I505" s="2">
        <v>2930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11.1</v>
      </c>
      <c r="Q505">
        <v>12.2</v>
      </c>
      <c r="R505" s="5">
        <v>0.344444444444444</v>
      </c>
      <c r="T505" s="13">
        <f t="shared" si="12"/>
        <v>12.2</v>
      </c>
      <c r="U505" s="13">
        <f t="shared" si="13"/>
        <v>-2.1000000000000014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11.3</v>
      </c>
      <c r="C506" s="2">
        <v>90</v>
      </c>
      <c r="D506" s="2">
        <v>9.6999999999999993</v>
      </c>
      <c r="E506" s="2">
        <v>11.3</v>
      </c>
      <c r="F506" s="2">
        <v>2.2000000000000002</v>
      </c>
      <c r="G506" s="2">
        <v>2.9</v>
      </c>
      <c r="H506" s="2">
        <v>1018.4</v>
      </c>
      <c r="I506" s="2">
        <v>3000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11.1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-1.8000000000000007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11.3</v>
      </c>
      <c r="C507" s="2">
        <v>90</v>
      </c>
      <c r="D507" s="2">
        <v>9.6999999999999993</v>
      </c>
      <c r="E507" s="2">
        <v>11.3</v>
      </c>
      <c r="F507" s="2">
        <v>3.2</v>
      </c>
      <c r="G507" s="2">
        <v>3.2</v>
      </c>
      <c r="H507" s="2">
        <v>1018.5</v>
      </c>
      <c r="I507" s="2">
        <v>3070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11.1</v>
      </c>
      <c r="Q507">
        <v>12.8</v>
      </c>
      <c r="R507" s="5">
        <v>0.34583333333333299</v>
      </c>
      <c r="T507" s="13">
        <f t="shared" si="12"/>
        <v>12.8</v>
      </c>
      <c r="U507" s="13">
        <f t="shared" si="13"/>
        <v>-1.5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11.3</v>
      </c>
      <c r="C508" s="2">
        <v>90</v>
      </c>
      <c r="D508" s="2">
        <v>9.6999999999999993</v>
      </c>
      <c r="E508" s="2">
        <v>11.3</v>
      </c>
      <c r="F508" s="2">
        <v>2.5</v>
      </c>
      <c r="G508" s="2">
        <v>3.2</v>
      </c>
      <c r="H508" s="2">
        <v>1018.4</v>
      </c>
      <c r="I508" s="2">
        <v>3160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11.2</v>
      </c>
      <c r="Q508">
        <v>13</v>
      </c>
      <c r="R508" s="5">
        <v>0.34652777777777799</v>
      </c>
      <c r="T508" s="13">
        <f>MAX(P508,Q508)</f>
        <v>13</v>
      </c>
      <c r="U508" s="13">
        <f t="shared" si="13"/>
        <v>-1.3000000000000007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11.3</v>
      </c>
      <c r="C509" s="2">
        <v>90</v>
      </c>
      <c r="D509" s="2">
        <v>9.6999999999999993</v>
      </c>
      <c r="E509" s="2">
        <v>11.3</v>
      </c>
      <c r="F509" s="2">
        <v>3.2</v>
      </c>
      <c r="G509" s="2">
        <v>3.2</v>
      </c>
      <c r="H509" s="2">
        <v>1018.4</v>
      </c>
      <c r="I509" s="2">
        <v>3260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11.2</v>
      </c>
      <c r="Q509">
        <v>13</v>
      </c>
      <c r="R509" s="5">
        <v>0.34722222222222199</v>
      </c>
      <c r="T509" s="13">
        <f t="shared" si="12"/>
        <v>13</v>
      </c>
      <c r="U509" s="13">
        <f t="shared" si="13"/>
        <v>-1.3000000000000007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11.3</v>
      </c>
      <c r="C510" s="2">
        <v>90</v>
      </c>
      <c r="D510" s="2">
        <v>9.6999999999999993</v>
      </c>
      <c r="E510" s="2">
        <v>11.3</v>
      </c>
      <c r="F510" s="2">
        <v>2.2000000000000002</v>
      </c>
      <c r="G510" s="2">
        <v>3.6</v>
      </c>
      <c r="H510" s="2">
        <v>1018.4</v>
      </c>
      <c r="I510" s="2">
        <v>3370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11.2</v>
      </c>
      <c r="Q510">
        <v>13.3</v>
      </c>
      <c r="R510" s="5">
        <v>0.34791666666666698</v>
      </c>
      <c r="T510" s="13">
        <f t="shared" si="12"/>
        <v>13.3</v>
      </c>
      <c r="U510" s="13">
        <f t="shared" si="13"/>
        <v>-1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11.3</v>
      </c>
      <c r="C511" s="2">
        <v>90</v>
      </c>
      <c r="D511" s="2">
        <v>9.6999999999999993</v>
      </c>
      <c r="E511" s="2">
        <v>11.3</v>
      </c>
      <c r="F511" s="2">
        <v>2.2000000000000002</v>
      </c>
      <c r="G511" s="2">
        <v>3.6</v>
      </c>
      <c r="H511" s="2">
        <v>1018.4</v>
      </c>
      <c r="I511" s="2">
        <v>3500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11.3</v>
      </c>
      <c r="Q511">
        <v>13.6</v>
      </c>
      <c r="R511" s="5">
        <v>0.34861111111111098</v>
      </c>
      <c r="T511" s="13">
        <f t="shared" si="12"/>
        <v>13.6</v>
      </c>
      <c r="U511" s="13">
        <f t="shared" si="13"/>
        <v>-0.70000000000000107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11.3</v>
      </c>
      <c r="C512" s="2">
        <v>90</v>
      </c>
      <c r="D512" s="2">
        <v>9.6999999999999993</v>
      </c>
      <c r="E512" s="2">
        <v>11.3</v>
      </c>
      <c r="F512" s="2">
        <v>3.2</v>
      </c>
      <c r="G512" s="2">
        <v>3.2</v>
      </c>
      <c r="H512" s="2">
        <v>1018.4</v>
      </c>
      <c r="I512" s="2">
        <v>3610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11.3</v>
      </c>
      <c r="Q512">
        <v>13.8</v>
      </c>
      <c r="R512" s="5">
        <v>0.34930555555555598</v>
      </c>
      <c r="T512" s="13">
        <f t="shared" si="12"/>
        <v>13.8</v>
      </c>
      <c r="U512" s="13">
        <f t="shared" si="13"/>
        <v>-0.5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11.4</v>
      </c>
      <c r="C513" s="2">
        <v>90</v>
      </c>
      <c r="D513" s="2">
        <v>9.8000000000000007</v>
      </c>
      <c r="E513" s="2">
        <v>11.4</v>
      </c>
      <c r="F513" s="2">
        <v>2.5</v>
      </c>
      <c r="G513" s="2">
        <v>3.6</v>
      </c>
      <c r="H513" s="2">
        <v>1018.4</v>
      </c>
      <c r="I513" s="2">
        <v>3690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11.3</v>
      </c>
      <c r="Q513">
        <v>14.1</v>
      </c>
      <c r="R513" s="5">
        <v>0.35</v>
      </c>
      <c r="T513" s="13">
        <f t="shared" si="12"/>
        <v>14.1</v>
      </c>
      <c r="U513" s="13">
        <f t="shared" si="13"/>
        <v>-0.30000000000000071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11.4</v>
      </c>
      <c r="C514" s="2">
        <v>90</v>
      </c>
      <c r="D514" s="2">
        <v>9.8000000000000007</v>
      </c>
      <c r="E514" s="2">
        <v>11.4</v>
      </c>
      <c r="F514" s="2">
        <v>2.9</v>
      </c>
      <c r="G514" s="2">
        <v>3.6</v>
      </c>
      <c r="H514" s="2">
        <v>1018.6</v>
      </c>
      <c r="I514" s="2">
        <v>3770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11.4</v>
      </c>
      <c r="Q514">
        <v>14.3</v>
      </c>
      <c r="R514" s="5">
        <v>0.35069444444444398</v>
      </c>
      <c r="T514" s="13">
        <f t="shared" si="12"/>
        <v>14.3</v>
      </c>
      <c r="U514" s="13">
        <f t="shared" si="13"/>
        <v>-9.9999999999999645E-2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11.4</v>
      </c>
      <c r="C515" s="2">
        <v>90</v>
      </c>
      <c r="D515" s="2">
        <v>9.8000000000000007</v>
      </c>
      <c r="E515" s="2">
        <v>11.4</v>
      </c>
      <c r="F515" s="2">
        <v>2.5</v>
      </c>
      <c r="G515" s="2">
        <v>3.2</v>
      </c>
      <c r="H515" s="2">
        <v>1018.3</v>
      </c>
      <c r="I515" s="2">
        <v>3820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11.4</v>
      </c>
      <c r="Q515">
        <v>14.5</v>
      </c>
      <c r="R515" s="5">
        <v>0.35138888888888897</v>
      </c>
      <c r="T515" s="13">
        <f t="shared" si="12"/>
        <v>14.5</v>
      </c>
      <c r="U515" s="13">
        <f t="shared" si="13"/>
        <v>9.9999999999999645E-2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11.5</v>
      </c>
      <c r="C516" s="2">
        <v>90</v>
      </c>
      <c r="D516" s="2">
        <v>9.9</v>
      </c>
      <c r="E516" s="2">
        <v>11.5</v>
      </c>
      <c r="F516" s="2">
        <v>1.8</v>
      </c>
      <c r="G516" s="2">
        <v>3.6</v>
      </c>
      <c r="H516" s="2">
        <v>1018.3</v>
      </c>
      <c r="I516" s="2">
        <v>3860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11.5</v>
      </c>
      <c r="Q516">
        <v>14.8</v>
      </c>
      <c r="R516" s="5">
        <v>0.35208333333333303</v>
      </c>
      <c r="T516" s="13">
        <f t="shared" si="12"/>
        <v>14.8</v>
      </c>
      <c r="U516" s="13">
        <f t="shared" si="13"/>
        <v>0.30000000000000071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11.5</v>
      </c>
      <c r="C517" s="2">
        <v>90</v>
      </c>
      <c r="D517" s="2">
        <v>9.9</v>
      </c>
      <c r="E517" s="2">
        <v>11.5</v>
      </c>
      <c r="F517" s="2">
        <v>1.8</v>
      </c>
      <c r="G517" s="2">
        <v>2.5</v>
      </c>
      <c r="H517" s="2">
        <v>1018.3</v>
      </c>
      <c r="I517" s="2">
        <v>3940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11.5</v>
      </c>
      <c r="Q517">
        <v>15.2</v>
      </c>
      <c r="R517" s="5">
        <v>0.35277777777777802</v>
      </c>
      <c r="T517" s="13">
        <f t="shared" si="12"/>
        <v>15.2</v>
      </c>
      <c r="U517" s="13">
        <f t="shared" si="13"/>
        <v>0.69999999999999929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11.6</v>
      </c>
      <c r="C518" s="2">
        <v>90</v>
      </c>
      <c r="D518" s="2">
        <v>10</v>
      </c>
      <c r="E518" s="2">
        <v>11.6</v>
      </c>
      <c r="F518" s="2">
        <v>1.8</v>
      </c>
      <c r="G518" s="2">
        <v>2.9</v>
      </c>
      <c r="H518" s="2">
        <v>1018.5</v>
      </c>
      <c r="I518" s="2">
        <v>4020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11.6</v>
      </c>
      <c r="Q518">
        <v>15.6</v>
      </c>
      <c r="R518" s="5">
        <v>0.35347222222222202</v>
      </c>
      <c r="T518" s="13">
        <f t="shared" si="12"/>
        <v>15.6</v>
      </c>
      <c r="U518" s="13">
        <f t="shared" si="13"/>
        <v>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11.6</v>
      </c>
      <c r="C519" s="2">
        <v>90</v>
      </c>
      <c r="D519" s="2">
        <v>10</v>
      </c>
      <c r="E519" s="2">
        <v>11.6</v>
      </c>
      <c r="F519" s="2">
        <v>0</v>
      </c>
      <c r="G519" s="2">
        <v>2.2000000000000002</v>
      </c>
      <c r="H519" s="2">
        <v>1018.3</v>
      </c>
      <c r="I519" s="2">
        <v>4090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11.7</v>
      </c>
      <c r="Q519">
        <v>16</v>
      </c>
      <c r="R519" s="5">
        <v>0.35416666666666702</v>
      </c>
      <c r="T519" s="13">
        <f t="shared" si="12"/>
        <v>16</v>
      </c>
      <c r="U519" s="13">
        <f t="shared" si="13"/>
        <v>1.4000000000000004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11.6</v>
      </c>
      <c r="C520" s="2">
        <v>90</v>
      </c>
      <c r="D520" s="2">
        <v>10</v>
      </c>
      <c r="E520" s="2">
        <v>11.6</v>
      </c>
      <c r="F520" s="2">
        <v>2.2000000000000002</v>
      </c>
      <c r="G520" s="2">
        <v>2.2000000000000002</v>
      </c>
      <c r="H520" s="2">
        <v>1018.4</v>
      </c>
      <c r="I520" s="2">
        <v>4170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11.7</v>
      </c>
      <c r="Q520">
        <v>16.399999999999999</v>
      </c>
      <c r="R520" s="5">
        <v>0.35486111111111102</v>
      </c>
      <c r="T520" s="13">
        <f t="shared" si="12"/>
        <v>16.399999999999999</v>
      </c>
      <c r="U520" s="13">
        <f t="shared" si="13"/>
        <v>1.7999999999999989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11.6</v>
      </c>
      <c r="C521" s="2">
        <v>90</v>
      </c>
      <c r="D521" s="2">
        <v>10</v>
      </c>
      <c r="E521" s="2">
        <v>11.6</v>
      </c>
      <c r="F521" s="2">
        <v>3.2</v>
      </c>
      <c r="G521" s="2">
        <v>3.2</v>
      </c>
      <c r="H521" s="2">
        <v>1018.1</v>
      </c>
      <c r="I521" s="2">
        <v>4250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11.7</v>
      </c>
      <c r="Q521">
        <v>16.600000000000001</v>
      </c>
      <c r="R521" s="5">
        <v>0.35555555555555601</v>
      </c>
      <c r="T521" s="13">
        <f t="shared" si="12"/>
        <v>16.600000000000001</v>
      </c>
      <c r="U521" s="13">
        <f t="shared" si="13"/>
        <v>2.0000000000000018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11.6</v>
      </c>
      <c r="C522" s="2">
        <v>90</v>
      </c>
      <c r="D522" s="2">
        <v>10</v>
      </c>
      <c r="E522" s="2">
        <v>11.6</v>
      </c>
      <c r="F522" s="2">
        <v>2.5</v>
      </c>
      <c r="G522" s="2">
        <v>3.6</v>
      </c>
      <c r="H522" s="2">
        <v>1018.3</v>
      </c>
      <c r="I522" s="2">
        <v>4340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11.8</v>
      </c>
      <c r="Q522">
        <v>16.600000000000001</v>
      </c>
      <c r="R522" s="5">
        <v>0.35625000000000001</v>
      </c>
      <c r="T522" s="13">
        <f t="shared" si="12"/>
        <v>16.600000000000001</v>
      </c>
      <c r="U522" s="13">
        <f t="shared" si="13"/>
        <v>2.0000000000000018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11.6</v>
      </c>
      <c r="C523" s="2">
        <v>90</v>
      </c>
      <c r="D523" s="2">
        <v>10</v>
      </c>
      <c r="E523" s="2">
        <v>11.6</v>
      </c>
      <c r="F523" s="2">
        <v>4.3</v>
      </c>
      <c r="G523" s="2">
        <v>4.3</v>
      </c>
      <c r="H523" s="2">
        <v>1018.4</v>
      </c>
      <c r="I523" s="2">
        <v>4430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11.8</v>
      </c>
      <c r="Q523">
        <v>16.899999999999999</v>
      </c>
      <c r="R523" s="5">
        <v>0.35694444444444401</v>
      </c>
      <c r="T523" s="13">
        <f t="shared" si="12"/>
        <v>16.899999999999999</v>
      </c>
      <c r="U523" s="13">
        <f t="shared" si="13"/>
        <v>2.2999999999999989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11.6</v>
      </c>
      <c r="C524" s="2">
        <v>90</v>
      </c>
      <c r="D524" s="2">
        <v>10</v>
      </c>
      <c r="E524" s="2">
        <v>11.6</v>
      </c>
      <c r="F524" s="2">
        <v>2.2000000000000002</v>
      </c>
      <c r="G524" s="2">
        <v>2.5</v>
      </c>
      <c r="H524" s="2">
        <v>1018.4</v>
      </c>
      <c r="I524" s="2">
        <v>4530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11.9</v>
      </c>
      <c r="Q524">
        <v>16.899999999999999</v>
      </c>
      <c r="R524" s="5">
        <v>0.35763888888888901</v>
      </c>
      <c r="T524" s="13">
        <f t="shared" si="12"/>
        <v>16.899999999999999</v>
      </c>
      <c r="U524" s="13">
        <f t="shared" si="13"/>
        <v>2.2999999999999989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11.6</v>
      </c>
      <c r="C525" s="2">
        <v>90</v>
      </c>
      <c r="D525" s="2">
        <v>10</v>
      </c>
      <c r="E525" s="2">
        <v>11.6</v>
      </c>
      <c r="F525" s="2">
        <v>2.9</v>
      </c>
      <c r="G525" s="2">
        <v>3.6</v>
      </c>
      <c r="H525" s="2">
        <v>1018.6</v>
      </c>
      <c r="I525" s="2">
        <v>4620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11.9</v>
      </c>
      <c r="Q525">
        <v>16.8</v>
      </c>
      <c r="R525" s="5">
        <v>0.358333333333333</v>
      </c>
      <c r="T525" s="13">
        <f t="shared" si="12"/>
        <v>16.8</v>
      </c>
      <c r="U525" s="13">
        <f t="shared" si="13"/>
        <v>2.2000000000000011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11.6</v>
      </c>
      <c r="C526" s="2">
        <v>90</v>
      </c>
      <c r="D526" s="2">
        <v>10</v>
      </c>
      <c r="E526" s="2">
        <v>11.6</v>
      </c>
      <c r="F526" s="2">
        <v>0</v>
      </c>
      <c r="G526" s="2">
        <v>2.9</v>
      </c>
      <c r="H526" s="2">
        <v>1018.5</v>
      </c>
      <c r="I526" s="2">
        <v>4710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11.9</v>
      </c>
      <c r="Q526">
        <v>16.8</v>
      </c>
      <c r="R526" s="5">
        <v>0.359027777777778</v>
      </c>
      <c r="T526" s="13">
        <f t="shared" si="12"/>
        <v>16.8</v>
      </c>
      <c r="U526" s="13">
        <f t="shared" si="13"/>
        <v>2.2000000000000011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11.6</v>
      </c>
      <c r="C527" s="2">
        <v>90</v>
      </c>
      <c r="D527" s="2">
        <v>10</v>
      </c>
      <c r="E527" s="2">
        <v>11.6</v>
      </c>
      <c r="F527" s="2">
        <v>0</v>
      </c>
      <c r="G527" s="2">
        <v>3.6</v>
      </c>
      <c r="H527" s="2">
        <v>1018.5</v>
      </c>
      <c r="I527" s="2">
        <v>4790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12</v>
      </c>
      <c r="Q527">
        <v>16.7</v>
      </c>
      <c r="R527" s="5">
        <v>0.359722222222222</v>
      </c>
      <c r="T527" s="13">
        <f t="shared" ref="T527:T590" si="16">MAX(P527,Q527)</f>
        <v>16.7</v>
      </c>
      <c r="U527" s="13">
        <f t="shared" si="13"/>
        <v>2.0999999999999996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11.6</v>
      </c>
      <c r="C528" s="2">
        <v>90</v>
      </c>
      <c r="D528" s="2">
        <v>10</v>
      </c>
      <c r="E528" s="2">
        <v>11.6</v>
      </c>
      <c r="F528" s="2">
        <v>0</v>
      </c>
      <c r="G528" s="2">
        <v>2.5</v>
      </c>
      <c r="H528" s="2">
        <v>1018.4</v>
      </c>
      <c r="I528" s="2">
        <v>4890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12</v>
      </c>
      <c r="Q528">
        <v>16.600000000000001</v>
      </c>
      <c r="R528" s="5">
        <v>0.360416666666667</v>
      </c>
      <c r="T528" s="13">
        <f t="shared" si="16"/>
        <v>16.600000000000001</v>
      </c>
      <c r="U528" s="13">
        <f t="shared" ref="U528:U591" si="17">(T528-B528)-3</f>
        <v>2.0000000000000018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11.6</v>
      </c>
      <c r="C529" s="2">
        <v>90</v>
      </c>
      <c r="D529" s="2">
        <v>10</v>
      </c>
      <c r="E529" s="2">
        <v>11.6</v>
      </c>
      <c r="F529" s="2">
        <v>2.2000000000000002</v>
      </c>
      <c r="G529" s="2">
        <v>2.9</v>
      </c>
      <c r="H529" s="2">
        <v>1018.5</v>
      </c>
      <c r="I529" s="2">
        <v>4950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12</v>
      </c>
      <c r="Q529">
        <v>16.600000000000001</v>
      </c>
      <c r="R529" s="5">
        <v>0.36111111111111099</v>
      </c>
      <c r="T529" s="13">
        <f t="shared" si="16"/>
        <v>16.600000000000001</v>
      </c>
      <c r="U529" s="13">
        <f t="shared" si="17"/>
        <v>2.0000000000000018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11.6</v>
      </c>
      <c r="C530" s="2">
        <v>90</v>
      </c>
      <c r="D530" s="2">
        <v>10</v>
      </c>
      <c r="E530" s="2">
        <v>11.6</v>
      </c>
      <c r="F530" s="2">
        <v>1.8</v>
      </c>
      <c r="G530" s="2">
        <v>1.8</v>
      </c>
      <c r="H530" s="2">
        <v>1018.5</v>
      </c>
      <c r="I530" s="2">
        <v>4960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12.1</v>
      </c>
      <c r="Q530">
        <v>16.600000000000001</v>
      </c>
      <c r="R530" s="5">
        <v>0.36180555555555599</v>
      </c>
      <c r="T530" s="13">
        <f t="shared" si="16"/>
        <v>16.600000000000001</v>
      </c>
      <c r="U530" s="13">
        <f t="shared" si="17"/>
        <v>2.0000000000000018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11.7</v>
      </c>
      <c r="C531" s="2">
        <v>89</v>
      </c>
      <c r="D531" s="2">
        <v>9.9</v>
      </c>
      <c r="E531" s="2">
        <v>11.7</v>
      </c>
      <c r="F531" s="2">
        <v>1.8</v>
      </c>
      <c r="G531" s="2">
        <v>3.2</v>
      </c>
      <c r="H531" s="2">
        <v>1018.3</v>
      </c>
      <c r="I531" s="2">
        <v>5040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12.1</v>
      </c>
      <c r="Q531">
        <v>16.7</v>
      </c>
      <c r="R531" s="5">
        <v>0.36249999999999999</v>
      </c>
      <c r="T531" s="13">
        <f t="shared" si="16"/>
        <v>16.7</v>
      </c>
      <c r="U531" s="13">
        <f t="shared" si="17"/>
        <v>2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11.7</v>
      </c>
      <c r="C532" s="2">
        <v>89</v>
      </c>
      <c r="D532" s="2">
        <v>9.9</v>
      </c>
      <c r="E532" s="2">
        <v>11.7</v>
      </c>
      <c r="F532" s="2">
        <v>2.9</v>
      </c>
      <c r="G532" s="2">
        <v>4.7</v>
      </c>
      <c r="H532" s="2">
        <v>1018.4</v>
      </c>
      <c r="I532" s="2">
        <v>5070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12.2</v>
      </c>
      <c r="Q532">
        <v>16.899999999999999</v>
      </c>
      <c r="R532" s="5">
        <v>0.36319444444444399</v>
      </c>
      <c r="T532" s="13">
        <f t="shared" si="16"/>
        <v>16.899999999999999</v>
      </c>
      <c r="U532" s="13">
        <f t="shared" si="17"/>
        <v>2.1999999999999993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11.7</v>
      </c>
      <c r="C533" s="2">
        <v>89</v>
      </c>
      <c r="D533" s="2">
        <v>9.9</v>
      </c>
      <c r="E533" s="2">
        <v>11.7</v>
      </c>
      <c r="F533" s="2">
        <v>2.2000000000000002</v>
      </c>
      <c r="G533" s="2">
        <v>2.9</v>
      </c>
      <c r="H533" s="2">
        <v>1018.4</v>
      </c>
      <c r="I533" s="2">
        <v>5080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12.2</v>
      </c>
      <c r="Q533">
        <v>17.2</v>
      </c>
      <c r="R533" s="5">
        <v>0.36388888888888898</v>
      </c>
      <c r="T533" s="13">
        <f t="shared" si="16"/>
        <v>17.2</v>
      </c>
      <c r="U533" s="13">
        <f t="shared" si="17"/>
        <v>2.5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11.7</v>
      </c>
      <c r="C534" s="2">
        <v>89</v>
      </c>
      <c r="D534" s="2">
        <v>9.9</v>
      </c>
      <c r="E534" s="2">
        <v>11.7</v>
      </c>
      <c r="F534" s="2">
        <v>0</v>
      </c>
      <c r="G534" s="2">
        <v>2.2000000000000002</v>
      </c>
      <c r="H534" s="2">
        <v>1018.5</v>
      </c>
      <c r="I534" s="2">
        <v>5070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12.3</v>
      </c>
      <c r="Q534">
        <v>17.5</v>
      </c>
      <c r="R534" s="5">
        <v>0.36458333333333298</v>
      </c>
      <c r="T534" s="13">
        <f t="shared" si="16"/>
        <v>17.5</v>
      </c>
      <c r="U534" s="13">
        <f t="shared" si="17"/>
        <v>2.8000000000000007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11.7</v>
      </c>
      <c r="C535" s="2">
        <v>89</v>
      </c>
      <c r="D535" s="2">
        <v>9.9</v>
      </c>
      <c r="E535" s="2">
        <v>11.7</v>
      </c>
      <c r="F535" s="2">
        <v>3.6</v>
      </c>
      <c r="G535" s="2">
        <v>3.6</v>
      </c>
      <c r="H535" s="2">
        <v>1018.3</v>
      </c>
      <c r="I535" s="2">
        <v>5080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12.4</v>
      </c>
      <c r="Q535">
        <v>17.899999999999999</v>
      </c>
      <c r="R535" s="5">
        <v>0.36527777777777798</v>
      </c>
      <c r="T535" s="13">
        <f t="shared" si="16"/>
        <v>17.899999999999999</v>
      </c>
      <c r="U535" s="13">
        <f t="shared" si="17"/>
        <v>3.1999999999999993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11.7</v>
      </c>
      <c r="C536" s="2">
        <v>89</v>
      </c>
      <c r="D536" s="2">
        <v>9.9</v>
      </c>
      <c r="E536" s="2">
        <v>11.7</v>
      </c>
      <c r="F536" s="2">
        <v>2.9</v>
      </c>
      <c r="G536" s="2">
        <v>2.9</v>
      </c>
      <c r="H536" s="2">
        <v>1018.4</v>
      </c>
      <c r="I536" s="2">
        <v>5130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12.4</v>
      </c>
      <c r="Q536">
        <v>18.3</v>
      </c>
      <c r="R536" s="5">
        <v>0.36597222222222198</v>
      </c>
      <c r="T536" s="13">
        <f t="shared" si="16"/>
        <v>18.3</v>
      </c>
      <c r="U536" s="13">
        <f t="shared" si="17"/>
        <v>3.6000000000000014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11.8</v>
      </c>
      <c r="C537" s="2">
        <v>89</v>
      </c>
      <c r="D537" s="2">
        <v>10</v>
      </c>
      <c r="E537" s="2">
        <v>11.8</v>
      </c>
      <c r="F537" s="2">
        <v>2.2000000000000002</v>
      </c>
      <c r="G537" s="2">
        <v>4.7</v>
      </c>
      <c r="H537" s="2">
        <v>1018.4</v>
      </c>
      <c r="I537" s="2">
        <v>5210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12.5</v>
      </c>
      <c r="Q537">
        <v>18.5</v>
      </c>
      <c r="R537" s="5">
        <v>0.36666666666666697</v>
      </c>
      <c r="T537" s="13">
        <f t="shared" si="16"/>
        <v>18.5</v>
      </c>
      <c r="U537" s="13">
        <f t="shared" si="17"/>
        <v>3.6999999999999993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11.8</v>
      </c>
      <c r="C538" s="2">
        <v>89</v>
      </c>
      <c r="D538" s="2">
        <v>10</v>
      </c>
      <c r="E538" s="2">
        <v>11.8</v>
      </c>
      <c r="F538" s="2">
        <v>4</v>
      </c>
      <c r="G538" s="2">
        <v>4.3</v>
      </c>
      <c r="H538" s="2">
        <v>1018.6</v>
      </c>
      <c r="I538" s="2">
        <v>5310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12.6</v>
      </c>
      <c r="Q538">
        <v>18.7</v>
      </c>
      <c r="R538" s="5">
        <v>0.36736111111111103</v>
      </c>
      <c r="T538" s="13">
        <f t="shared" si="16"/>
        <v>18.7</v>
      </c>
      <c r="U538" s="13">
        <f t="shared" si="17"/>
        <v>3.8999999999999986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11.8</v>
      </c>
      <c r="C539" s="2">
        <v>89</v>
      </c>
      <c r="D539" s="2">
        <v>10</v>
      </c>
      <c r="E539" s="2">
        <v>11.8</v>
      </c>
      <c r="F539" s="2">
        <v>2.5</v>
      </c>
      <c r="G539" s="2">
        <v>2.5</v>
      </c>
      <c r="H539" s="2">
        <v>1018.6</v>
      </c>
      <c r="I539" s="2">
        <v>5410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12.6</v>
      </c>
      <c r="Q539">
        <v>18.8</v>
      </c>
      <c r="R539" s="5">
        <v>0.36805555555555602</v>
      </c>
      <c r="T539" s="13">
        <f t="shared" si="16"/>
        <v>18.8</v>
      </c>
      <c r="U539" s="13">
        <f t="shared" si="17"/>
        <v>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11.8</v>
      </c>
      <c r="C540" s="2">
        <v>89</v>
      </c>
      <c r="D540" s="2">
        <v>10</v>
      </c>
      <c r="E540" s="2">
        <v>11.8</v>
      </c>
      <c r="F540" s="2">
        <v>2.2000000000000002</v>
      </c>
      <c r="G540" s="2">
        <v>2.9</v>
      </c>
      <c r="H540" s="2">
        <v>1018.3</v>
      </c>
      <c r="I540" s="2">
        <v>5510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12.7</v>
      </c>
      <c r="Q540">
        <v>18.8</v>
      </c>
      <c r="R540" s="5">
        <v>0.36875000000000002</v>
      </c>
      <c r="T540" s="13">
        <f t="shared" si="16"/>
        <v>18.8</v>
      </c>
      <c r="U540" s="13">
        <f t="shared" si="17"/>
        <v>4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11.9</v>
      </c>
      <c r="C541" s="2">
        <v>89</v>
      </c>
      <c r="D541" s="2">
        <v>10.1</v>
      </c>
      <c r="E541" s="2">
        <v>11.9</v>
      </c>
      <c r="F541" s="2">
        <v>2.5</v>
      </c>
      <c r="G541" s="2">
        <v>2.5</v>
      </c>
      <c r="H541" s="2">
        <v>1018.3</v>
      </c>
      <c r="I541" s="2">
        <v>5630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12.7</v>
      </c>
      <c r="Q541">
        <v>18.7</v>
      </c>
      <c r="R541" s="5">
        <v>0.36944444444444402</v>
      </c>
      <c r="T541" s="13">
        <f t="shared" si="16"/>
        <v>18.7</v>
      </c>
      <c r="U541" s="13">
        <f t="shared" si="17"/>
        <v>3.7999999999999989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11.9</v>
      </c>
      <c r="C542" s="2">
        <v>89</v>
      </c>
      <c r="D542" s="2">
        <v>10.1</v>
      </c>
      <c r="E542" s="2">
        <v>11.9</v>
      </c>
      <c r="F542" s="2">
        <v>3.2</v>
      </c>
      <c r="G542" s="2">
        <v>3.6</v>
      </c>
      <c r="H542" s="2">
        <v>1018.3</v>
      </c>
      <c r="I542" s="2">
        <v>5760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12.8</v>
      </c>
      <c r="Q542">
        <v>18.600000000000001</v>
      </c>
      <c r="R542" s="5">
        <v>0.37013888888888902</v>
      </c>
      <c r="T542" s="13">
        <f t="shared" si="16"/>
        <v>18.600000000000001</v>
      </c>
      <c r="U542" s="13">
        <f t="shared" si="17"/>
        <v>3.7000000000000011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11.9</v>
      </c>
      <c r="C543" s="2">
        <v>89</v>
      </c>
      <c r="D543" s="2">
        <v>10.1</v>
      </c>
      <c r="E543" s="2">
        <v>11.9</v>
      </c>
      <c r="F543" s="2">
        <v>2.9</v>
      </c>
      <c r="G543" s="2">
        <v>3.6</v>
      </c>
      <c r="H543" s="2">
        <v>1018.3</v>
      </c>
      <c r="I543" s="2">
        <v>5910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12.8</v>
      </c>
      <c r="Q543">
        <v>18.600000000000001</v>
      </c>
      <c r="R543" s="5">
        <v>0.37083333333333302</v>
      </c>
      <c r="T543" s="13">
        <f t="shared" si="16"/>
        <v>18.600000000000001</v>
      </c>
      <c r="U543" s="13">
        <f t="shared" si="17"/>
        <v>3.7000000000000011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12</v>
      </c>
      <c r="C544" s="2">
        <v>89</v>
      </c>
      <c r="D544" s="2">
        <v>10.199999999999999</v>
      </c>
      <c r="E544" s="2">
        <v>12</v>
      </c>
      <c r="F544" s="2">
        <v>2.5</v>
      </c>
      <c r="G544" s="2">
        <v>2.9</v>
      </c>
      <c r="H544" s="2">
        <v>1018.3</v>
      </c>
      <c r="I544" s="2">
        <v>6080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12.9</v>
      </c>
      <c r="Q544">
        <v>18.3</v>
      </c>
      <c r="R544" s="5">
        <v>0.37152777777777801</v>
      </c>
      <c r="T544" s="13">
        <f t="shared" si="16"/>
        <v>18.3</v>
      </c>
      <c r="U544" s="13">
        <f t="shared" si="17"/>
        <v>3.3000000000000007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12</v>
      </c>
      <c r="C545" s="2">
        <v>89</v>
      </c>
      <c r="D545" s="2">
        <v>10.199999999999999</v>
      </c>
      <c r="E545" s="2">
        <v>12</v>
      </c>
      <c r="F545" s="2">
        <v>0</v>
      </c>
      <c r="G545" s="2">
        <v>4</v>
      </c>
      <c r="H545" s="2">
        <v>1018.7</v>
      </c>
      <c r="I545" s="2">
        <v>6220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12.9</v>
      </c>
      <c r="Q545">
        <v>18.100000000000001</v>
      </c>
      <c r="R545" s="5">
        <v>0.37222222222222201</v>
      </c>
      <c r="T545" s="13">
        <f t="shared" si="16"/>
        <v>18.100000000000001</v>
      </c>
      <c r="U545" s="13">
        <f t="shared" si="17"/>
        <v>3.1000000000000014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12</v>
      </c>
      <c r="C546" s="2">
        <v>89</v>
      </c>
      <c r="D546" s="2">
        <v>10.199999999999999</v>
      </c>
      <c r="E546" s="2">
        <v>12</v>
      </c>
      <c r="F546" s="2">
        <v>0</v>
      </c>
      <c r="G546" s="2">
        <v>1.8</v>
      </c>
      <c r="H546" s="2">
        <v>1018.5</v>
      </c>
      <c r="I546" s="2">
        <v>6380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13</v>
      </c>
      <c r="Q546">
        <v>17.899999999999999</v>
      </c>
      <c r="R546" s="5">
        <v>0.37291666666666701</v>
      </c>
      <c r="T546" s="13">
        <f t="shared" si="16"/>
        <v>17.899999999999999</v>
      </c>
      <c r="U546" s="13">
        <f t="shared" si="17"/>
        <v>2.8999999999999986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12.1</v>
      </c>
      <c r="C547" s="2">
        <v>89</v>
      </c>
      <c r="D547" s="2">
        <v>10.3</v>
      </c>
      <c r="E547" s="2">
        <v>12.1</v>
      </c>
      <c r="F547" s="2">
        <v>0</v>
      </c>
      <c r="G547" s="2">
        <v>0</v>
      </c>
      <c r="H547" s="2">
        <v>1018.5</v>
      </c>
      <c r="I547" s="2">
        <v>6540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13.1</v>
      </c>
      <c r="Q547">
        <v>17.899999999999999</v>
      </c>
      <c r="R547" s="5">
        <v>0.37361111111111101</v>
      </c>
      <c r="T547" s="13">
        <f t="shared" si="16"/>
        <v>17.899999999999999</v>
      </c>
      <c r="U547" s="13">
        <f t="shared" si="17"/>
        <v>2.7999999999999989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12.1</v>
      </c>
      <c r="C548" s="2">
        <v>89</v>
      </c>
      <c r="D548" s="2">
        <v>10.3</v>
      </c>
      <c r="E548" s="2">
        <v>12.1</v>
      </c>
      <c r="F548" s="2">
        <v>0</v>
      </c>
      <c r="G548" s="2">
        <v>0</v>
      </c>
      <c r="H548" s="2">
        <v>1018.5</v>
      </c>
      <c r="I548" s="2">
        <v>6690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13.1</v>
      </c>
      <c r="Q548">
        <v>17.5</v>
      </c>
      <c r="R548" s="5">
        <v>0.374305555555556</v>
      </c>
      <c r="T548" s="13">
        <f t="shared" si="16"/>
        <v>17.5</v>
      </c>
      <c r="U548" s="13">
        <f t="shared" si="17"/>
        <v>2.4000000000000004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12.2</v>
      </c>
      <c r="C549" s="2">
        <v>89</v>
      </c>
      <c r="D549" s="2">
        <v>10.4</v>
      </c>
      <c r="E549" s="2">
        <v>12.2</v>
      </c>
      <c r="F549" s="2">
        <v>0</v>
      </c>
      <c r="G549" s="2">
        <v>1.8</v>
      </c>
      <c r="H549" s="2">
        <v>1018.4</v>
      </c>
      <c r="I549" s="2">
        <v>6860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13.2</v>
      </c>
      <c r="Q549">
        <v>17.5</v>
      </c>
      <c r="R549" s="5">
        <v>0.375</v>
      </c>
      <c r="T549" s="13">
        <f t="shared" si="16"/>
        <v>17.5</v>
      </c>
      <c r="U549" s="13">
        <f t="shared" si="17"/>
        <v>2.3000000000000007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12.2</v>
      </c>
      <c r="C550" s="2">
        <v>89</v>
      </c>
      <c r="D550" s="2">
        <v>10.4</v>
      </c>
      <c r="E550" s="2">
        <v>12.2</v>
      </c>
      <c r="F550" s="2">
        <v>0</v>
      </c>
      <c r="G550" s="2">
        <v>0</v>
      </c>
      <c r="H550" s="2">
        <v>1018.4</v>
      </c>
      <c r="I550" s="2">
        <v>7020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13.3</v>
      </c>
      <c r="Q550">
        <v>17.100000000000001</v>
      </c>
      <c r="R550" s="5">
        <v>0.375694444444444</v>
      </c>
      <c r="T550" s="13">
        <f t="shared" si="16"/>
        <v>17.100000000000001</v>
      </c>
      <c r="U550" s="13">
        <f t="shared" si="17"/>
        <v>1.9000000000000021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12.3</v>
      </c>
      <c r="C551" s="2">
        <v>89</v>
      </c>
      <c r="D551" s="2">
        <v>10.5</v>
      </c>
      <c r="E551" s="2">
        <v>12.3</v>
      </c>
      <c r="F551" s="2">
        <v>1.8</v>
      </c>
      <c r="G551" s="2">
        <v>1.8</v>
      </c>
      <c r="H551" s="2">
        <v>1018.4</v>
      </c>
      <c r="I551" s="2">
        <v>7160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13.4</v>
      </c>
      <c r="Q551">
        <v>16.899999999999999</v>
      </c>
      <c r="R551" s="5">
        <v>0.37638888888888899</v>
      </c>
      <c r="T551" s="13">
        <f t="shared" si="16"/>
        <v>16.899999999999999</v>
      </c>
      <c r="U551" s="13">
        <f t="shared" si="17"/>
        <v>1.5999999999999979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12.3</v>
      </c>
      <c r="C552" s="2">
        <v>89</v>
      </c>
      <c r="D552" s="2">
        <v>10.5</v>
      </c>
      <c r="E552" s="2">
        <v>12.3</v>
      </c>
      <c r="F552" s="2">
        <v>1.8</v>
      </c>
      <c r="G552" s="2">
        <v>2.2000000000000002</v>
      </c>
      <c r="H552" s="2">
        <v>1018.4</v>
      </c>
      <c r="I552" s="2">
        <v>7320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13.5</v>
      </c>
      <c r="Q552">
        <v>16.8</v>
      </c>
      <c r="R552" s="5">
        <v>0.37708333333333299</v>
      </c>
      <c r="T552" s="13">
        <f t="shared" si="16"/>
        <v>16.8</v>
      </c>
      <c r="U552" s="13">
        <f t="shared" si="17"/>
        <v>1.5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12.3</v>
      </c>
      <c r="C553" s="2">
        <v>89</v>
      </c>
      <c r="D553" s="2">
        <v>10.5</v>
      </c>
      <c r="E553" s="2">
        <v>12.3</v>
      </c>
      <c r="F553" s="2">
        <v>2.5</v>
      </c>
      <c r="G553" s="2">
        <v>2.5</v>
      </c>
      <c r="H553" s="2">
        <v>1018.4</v>
      </c>
      <c r="I553" s="2">
        <v>7470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13.6</v>
      </c>
      <c r="Q553">
        <v>16.7</v>
      </c>
      <c r="R553" s="5">
        <v>0.37777777777777799</v>
      </c>
      <c r="T553" s="13">
        <f t="shared" si="16"/>
        <v>16.7</v>
      </c>
      <c r="U553" s="13">
        <f t="shared" si="17"/>
        <v>1.3999999999999986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12.3</v>
      </c>
      <c r="C554" s="2">
        <v>89</v>
      </c>
      <c r="D554" s="2">
        <v>10.5</v>
      </c>
      <c r="E554" s="2">
        <v>12.3</v>
      </c>
      <c r="F554" s="2">
        <v>1.8</v>
      </c>
      <c r="G554" s="2">
        <v>2.9</v>
      </c>
      <c r="H554" s="2">
        <v>1018.4</v>
      </c>
      <c r="I554" s="2">
        <v>7630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13.7</v>
      </c>
      <c r="Q554">
        <v>16.600000000000001</v>
      </c>
      <c r="R554" s="5">
        <v>0.37847222222222199</v>
      </c>
      <c r="T554" s="13">
        <f t="shared" si="16"/>
        <v>16.600000000000001</v>
      </c>
      <c r="U554" s="13">
        <f t="shared" si="17"/>
        <v>1.3000000000000007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12.3</v>
      </c>
      <c r="C555" s="2">
        <v>89</v>
      </c>
      <c r="D555" s="2">
        <v>10.5</v>
      </c>
      <c r="E555" s="2">
        <v>12.3</v>
      </c>
      <c r="F555" s="2">
        <v>0</v>
      </c>
      <c r="G555" s="2">
        <v>2.2000000000000002</v>
      </c>
      <c r="H555" s="2">
        <v>1018.5</v>
      </c>
      <c r="I555" s="2">
        <v>7780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13.7</v>
      </c>
      <c r="Q555">
        <v>16.399999999999999</v>
      </c>
      <c r="R555" s="5">
        <v>0.37916666666666698</v>
      </c>
      <c r="T555" s="13">
        <f t="shared" si="16"/>
        <v>16.399999999999999</v>
      </c>
      <c r="U555" s="13">
        <f t="shared" si="17"/>
        <v>1.0999999999999979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12.3</v>
      </c>
      <c r="C556" s="2">
        <v>89</v>
      </c>
      <c r="D556" s="2">
        <v>10.5</v>
      </c>
      <c r="E556" s="2">
        <v>12.3</v>
      </c>
      <c r="F556" s="2">
        <v>2.2000000000000002</v>
      </c>
      <c r="G556" s="2">
        <v>3.6</v>
      </c>
      <c r="H556" s="2">
        <v>1018.5</v>
      </c>
      <c r="I556" s="2">
        <v>7920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13.8</v>
      </c>
      <c r="Q556">
        <v>16.399999999999999</v>
      </c>
      <c r="R556" s="5">
        <v>0.37986111111111098</v>
      </c>
      <c r="T556" s="13">
        <f t="shared" si="16"/>
        <v>16.399999999999999</v>
      </c>
      <c r="U556" s="13">
        <f t="shared" si="17"/>
        <v>1.0999999999999979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12.3</v>
      </c>
      <c r="C557" s="2">
        <v>89</v>
      </c>
      <c r="D557" s="2">
        <v>10.5</v>
      </c>
      <c r="E557" s="2">
        <v>12.3</v>
      </c>
      <c r="F557" s="2">
        <v>2.5</v>
      </c>
      <c r="G557" s="2">
        <v>2.9</v>
      </c>
      <c r="H557" s="2">
        <v>1018.5</v>
      </c>
      <c r="I557" s="2">
        <v>8070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13.9</v>
      </c>
      <c r="Q557">
        <v>16.3</v>
      </c>
      <c r="R557" s="5">
        <v>0.38055555555555598</v>
      </c>
      <c r="T557" s="13">
        <f t="shared" si="16"/>
        <v>16.3</v>
      </c>
      <c r="U557" s="13">
        <f t="shared" si="17"/>
        <v>1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12.3</v>
      </c>
      <c r="C558" s="2">
        <v>89</v>
      </c>
      <c r="D558" s="2">
        <v>10.5</v>
      </c>
      <c r="E558" s="2">
        <v>12.3</v>
      </c>
      <c r="F558" s="2">
        <v>2.2000000000000002</v>
      </c>
      <c r="G558" s="2">
        <v>2.5</v>
      </c>
      <c r="H558" s="2">
        <v>1018.6</v>
      </c>
      <c r="I558" s="2">
        <v>8220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14</v>
      </c>
      <c r="Q558">
        <v>16.2</v>
      </c>
      <c r="R558" s="5">
        <v>0.38124999999999998</v>
      </c>
      <c r="T558" s="13">
        <f t="shared" si="16"/>
        <v>16.2</v>
      </c>
      <c r="U558" s="13">
        <f t="shared" si="17"/>
        <v>0.89999999999999858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12.3</v>
      </c>
      <c r="C559" s="2">
        <v>88</v>
      </c>
      <c r="D559" s="2">
        <v>10.3</v>
      </c>
      <c r="E559" s="2">
        <v>12.3</v>
      </c>
      <c r="F559" s="2">
        <v>2.2000000000000002</v>
      </c>
      <c r="G559" s="2">
        <v>2.5</v>
      </c>
      <c r="H559" s="2">
        <v>1018.6</v>
      </c>
      <c r="I559" s="2">
        <v>8320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14</v>
      </c>
      <c r="Q559">
        <v>16.2</v>
      </c>
      <c r="R559" s="5">
        <v>0.38194444444444398</v>
      </c>
      <c r="T559" s="13">
        <f t="shared" si="16"/>
        <v>16.2</v>
      </c>
      <c r="U559" s="13">
        <f t="shared" si="17"/>
        <v>0.89999999999999858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12.4</v>
      </c>
      <c r="C560" s="2">
        <v>88</v>
      </c>
      <c r="D560" s="2">
        <v>10.4</v>
      </c>
      <c r="E560" s="2">
        <v>12.4</v>
      </c>
      <c r="F560" s="2">
        <v>2.5</v>
      </c>
      <c r="G560" s="2">
        <v>3.2</v>
      </c>
      <c r="H560" s="2">
        <v>1018.5</v>
      </c>
      <c r="I560" s="2">
        <v>8430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14.1</v>
      </c>
      <c r="Q560">
        <v>16.2</v>
      </c>
      <c r="R560" s="5">
        <v>0.38263888888888897</v>
      </c>
      <c r="T560" s="13">
        <f t="shared" si="16"/>
        <v>16.2</v>
      </c>
      <c r="U560" s="13">
        <f t="shared" si="17"/>
        <v>0.79999999999999893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12.4</v>
      </c>
      <c r="C561" s="2">
        <v>88</v>
      </c>
      <c r="D561" s="2">
        <v>10.4</v>
      </c>
      <c r="E561" s="2">
        <v>12.4</v>
      </c>
      <c r="F561" s="2">
        <v>2.5</v>
      </c>
      <c r="G561" s="2">
        <v>2.5</v>
      </c>
      <c r="H561" s="2">
        <v>1018.5</v>
      </c>
      <c r="I561" s="2">
        <v>8630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14.2</v>
      </c>
      <c r="Q561">
        <v>16.100000000000001</v>
      </c>
      <c r="R561" s="5">
        <v>0.38333333333333303</v>
      </c>
      <c r="T561" s="13">
        <f t="shared" si="16"/>
        <v>16.100000000000001</v>
      </c>
      <c r="U561" s="13">
        <f t="shared" si="17"/>
        <v>0.70000000000000107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12.4</v>
      </c>
      <c r="C562" s="2">
        <v>88</v>
      </c>
      <c r="D562" s="2">
        <v>10.4</v>
      </c>
      <c r="E562" s="2">
        <v>12.4</v>
      </c>
      <c r="F562" s="2">
        <v>3.6</v>
      </c>
      <c r="G562" s="2">
        <v>4</v>
      </c>
      <c r="H562" s="2">
        <v>1018.5</v>
      </c>
      <c r="I562" s="2">
        <v>8860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14.3</v>
      </c>
      <c r="Q562">
        <v>16.100000000000001</v>
      </c>
      <c r="R562" s="5">
        <v>0.38402777777777802</v>
      </c>
      <c r="T562" s="13">
        <f t="shared" si="16"/>
        <v>16.100000000000001</v>
      </c>
      <c r="U562" s="13">
        <f t="shared" si="17"/>
        <v>0.70000000000000107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12.5</v>
      </c>
      <c r="C563" s="2">
        <v>88</v>
      </c>
      <c r="D563" s="2">
        <v>10.5</v>
      </c>
      <c r="E563" s="2">
        <v>12.5</v>
      </c>
      <c r="F563" s="2">
        <v>2.2000000000000002</v>
      </c>
      <c r="G563" s="2">
        <v>3.6</v>
      </c>
      <c r="H563" s="2">
        <v>1018.5</v>
      </c>
      <c r="I563" s="2">
        <v>9170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14.3</v>
      </c>
      <c r="Q563">
        <v>16.100000000000001</v>
      </c>
      <c r="R563" s="5">
        <v>0.38472222222222202</v>
      </c>
      <c r="T563" s="13">
        <f t="shared" si="16"/>
        <v>16.100000000000001</v>
      </c>
      <c r="U563" s="13">
        <f t="shared" si="17"/>
        <v>0.60000000000000142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12.5</v>
      </c>
      <c r="C564" s="2">
        <v>88</v>
      </c>
      <c r="D564" s="2">
        <v>10.5</v>
      </c>
      <c r="E564" s="2">
        <v>12.5</v>
      </c>
      <c r="F564" s="2">
        <v>3.2</v>
      </c>
      <c r="G564" s="2">
        <v>3.2</v>
      </c>
      <c r="H564" s="2">
        <v>1018.6</v>
      </c>
      <c r="I564" s="2">
        <v>9520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14.3</v>
      </c>
      <c r="Q564">
        <v>16</v>
      </c>
      <c r="R564" s="5">
        <v>0.38541666666666702</v>
      </c>
      <c r="T564" s="13">
        <f t="shared" si="16"/>
        <v>16</v>
      </c>
      <c r="U564" s="13">
        <f t="shared" si="17"/>
        <v>0.5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12.5</v>
      </c>
      <c r="C565" s="2">
        <v>88</v>
      </c>
      <c r="D565" s="2">
        <v>10.5</v>
      </c>
      <c r="E565" s="2">
        <v>12.5</v>
      </c>
      <c r="F565" s="2">
        <v>3.2</v>
      </c>
      <c r="G565" s="2">
        <v>4</v>
      </c>
      <c r="H565" s="2">
        <v>1018.4</v>
      </c>
      <c r="I565" s="2">
        <v>9860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14.4</v>
      </c>
      <c r="Q565">
        <v>16</v>
      </c>
      <c r="R565" s="5">
        <v>0.38611111111111102</v>
      </c>
      <c r="T565" s="13">
        <f t="shared" si="16"/>
        <v>16</v>
      </c>
      <c r="U565" s="13">
        <f t="shared" si="17"/>
        <v>0.5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12.6</v>
      </c>
      <c r="C566" s="2">
        <v>88</v>
      </c>
      <c r="D566" s="2">
        <v>10.6</v>
      </c>
      <c r="E566" s="2">
        <v>12.6</v>
      </c>
      <c r="F566" s="2">
        <v>3.6</v>
      </c>
      <c r="G566" s="2">
        <v>3.6</v>
      </c>
      <c r="H566" s="2">
        <v>1018.5</v>
      </c>
      <c r="I566" s="2">
        <v>10240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14.5</v>
      </c>
      <c r="Q566">
        <v>16.100000000000001</v>
      </c>
      <c r="R566" s="5">
        <v>0.38680555555555601</v>
      </c>
      <c r="T566" s="13">
        <f t="shared" si="16"/>
        <v>16.100000000000001</v>
      </c>
      <c r="U566" s="13">
        <f t="shared" si="17"/>
        <v>0.50000000000000178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12.6</v>
      </c>
      <c r="C567" s="2">
        <v>88</v>
      </c>
      <c r="D567" s="2">
        <v>10.6</v>
      </c>
      <c r="E567" s="2">
        <v>12.6</v>
      </c>
      <c r="F567" s="2">
        <v>2.5</v>
      </c>
      <c r="G567" s="2">
        <v>3.6</v>
      </c>
      <c r="H567" s="2">
        <v>1018.5</v>
      </c>
      <c r="I567" s="2">
        <v>10600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14.5</v>
      </c>
      <c r="Q567">
        <v>16.100000000000001</v>
      </c>
      <c r="R567" s="5">
        <v>0.38750000000000001</v>
      </c>
      <c r="T567" s="13">
        <f t="shared" si="16"/>
        <v>16.100000000000001</v>
      </c>
      <c r="U567" s="13">
        <f t="shared" si="17"/>
        <v>0.50000000000000178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12.6</v>
      </c>
      <c r="C568" s="2">
        <v>88</v>
      </c>
      <c r="D568" s="2">
        <v>10.6</v>
      </c>
      <c r="E568" s="2">
        <v>12.6</v>
      </c>
      <c r="F568" s="2">
        <v>2.2000000000000002</v>
      </c>
      <c r="G568" s="2">
        <v>2.5</v>
      </c>
      <c r="H568" s="2">
        <v>1018.6</v>
      </c>
      <c r="I568" s="2">
        <v>10950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14.6</v>
      </c>
      <c r="Q568">
        <v>16.100000000000001</v>
      </c>
      <c r="R568" s="5">
        <v>0.38819444444444401</v>
      </c>
      <c r="T568" s="13">
        <f t="shared" si="16"/>
        <v>16.100000000000001</v>
      </c>
      <c r="U568" s="13">
        <f t="shared" si="17"/>
        <v>0.50000000000000178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12.7</v>
      </c>
      <c r="C569" s="2">
        <v>88</v>
      </c>
      <c r="D569" s="2">
        <v>10.7</v>
      </c>
      <c r="E569" s="2">
        <v>12.7</v>
      </c>
      <c r="F569" s="2">
        <v>2.9</v>
      </c>
      <c r="G569" s="2">
        <v>3.2</v>
      </c>
      <c r="H569" s="2">
        <v>1018.5</v>
      </c>
      <c r="I569" s="2">
        <v>11250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14.7</v>
      </c>
      <c r="Q569">
        <v>16.100000000000001</v>
      </c>
      <c r="R569" s="5">
        <v>0.38888888888888901</v>
      </c>
      <c r="T569" s="13">
        <f t="shared" si="16"/>
        <v>16.100000000000001</v>
      </c>
      <c r="U569" s="13">
        <f t="shared" si="17"/>
        <v>0.40000000000000213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12.7</v>
      </c>
      <c r="C570" s="2">
        <v>88</v>
      </c>
      <c r="D570" s="2">
        <v>10.7</v>
      </c>
      <c r="E570" s="2">
        <v>12.7</v>
      </c>
      <c r="F570" s="2">
        <v>4</v>
      </c>
      <c r="G570" s="2">
        <v>4</v>
      </c>
      <c r="H570" s="2">
        <v>1018.6</v>
      </c>
      <c r="I570" s="2">
        <v>11530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14.8</v>
      </c>
      <c r="Q570">
        <v>16.2</v>
      </c>
      <c r="R570" s="5">
        <v>0.389583333333333</v>
      </c>
      <c r="T570" s="13">
        <f t="shared" si="16"/>
        <v>16.2</v>
      </c>
      <c r="U570" s="13">
        <f t="shared" si="17"/>
        <v>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12.7</v>
      </c>
      <c r="C571" s="2">
        <v>88</v>
      </c>
      <c r="D571" s="2">
        <v>10.7</v>
      </c>
      <c r="E571" s="2">
        <v>12.7</v>
      </c>
      <c r="F571" s="2">
        <v>2.2000000000000002</v>
      </c>
      <c r="G571" s="2">
        <v>2.9</v>
      </c>
      <c r="H571" s="2">
        <v>1018.5</v>
      </c>
      <c r="I571" s="2">
        <v>11850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14.9</v>
      </c>
      <c r="Q571">
        <v>16.2</v>
      </c>
      <c r="R571" s="5">
        <v>0.390277777777778</v>
      </c>
      <c r="T571" s="13">
        <f t="shared" si="16"/>
        <v>16.2</v>
      </c>
      <c r="U571" s="13">
        <f t="shared" si="17"/>
        <v>0.5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12.8</v>
      </c>
      <c r="C572" s="2">
        <v>88</v>
      </c>
      <c r="D572" s="2">
        <v>10.8</v>
      </c>
      <c r="E572" s="2">
        <v>12.8</v>
      </c>
      <c r="F572" s="2">
        <v>3.2</v>
      </c>
      <c r="G572" s="2">
        <v>4</v>
      </c>
      <c r="H572" s="2">
        <v>1018.5</v>
      </c>
      <c r="I572" s="2">
        <v>12160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15</v>
      </c>
      <c r="Q572">
        <v>16.3</v>
      </c>
      <c r="R572" s="5">
        <v>0.390972222222222</v>
      </c>
      <c r="T572" s="13">
        <f t="shared" si="16"/>
        <v>16.3</v>
      </c>
      <c r="U572" s="13">
        <f t="shared" si="17"/>
        <v>0.5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12.8</v>
      </c>
      <c r="C573" s="2">
        <v>88</v>
      </c>
      <c r="D573" s="2">
        <v>10.8</v>
      </c>
      <c r="E573" s="2">
        <v>12.8</v>
      </c>
      <c r="F573" s="2">
        <v>3.6</v>
      </c>
      <c r="G573" s="2">
        <v>3.6</v>
      </c>
      <c r="H573" s="2">
        <v>1018.5</v>
      </c>
      <c r="I573" s="2">
        <v>12420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15.1</v>
      </c>
      <c r="Q573">
        <v>16.399999999999999</v>
      </c>
      <c r="R573" s="5">
        <v>0.391666666666667</v>
      </c>
      <c r="T573" s="13">
        <f t="shared" si="16"/>
        <v>16.399999999999999</v>
      </c>
      <c r="U573" s="13">
        <f t="shared" si="17"/>
        <v>0.59999999999999787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12.8</v>
      </c>
      <c r="C574" s="2">
        <v>87</v>
      </c>
      <c r="D574" s="2">
        <v>10.7</v>
      </c>
      <c r="E574" s="2">
        <v>12.8</v>
      </c>
      <c r="F574" s="2">
        <v>2.5</v>
      </c>
      <c r="G574" s="2">
        <v>3.6</v>
      </c>
      <c r="H574" s="2">
        <v>1018.5</v>
      </c>
      <c r="I574" s="2">
        <v>12630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15.2</v>
      </c>
      <c r="Q574">
        <v>16.5</v>
      </c>
      <c r="R574" s="5">
        <v>0.39236111111111099</v>
      </c>
      <c r="T574" s="13">
        <f t="shared" si="16"/>
        <v>16.5</v>
      </c>
      <c r="U574" s="13">
        <f t="shared" si="17"/>
        <v>0.69999999999999929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12.9</v>
      </c>
      <c r="C575" s="2">
        <v>87</v>
      </c>
      <c r="D575" s="2">
        <v>10.8</v>
      </c>
      <c r="E575" s="2">
        <v>12.9</v>
      </c>
      <c r="F575" s="2">
        <v>0</v>
      </c>
      <c r="G575" s="2">
        <v>2.5</v>
      </c>
      <c r="H575" s="2">
        <v>1018.5</v>
      </c>
      <c r="I575" s="2">
        <v>12820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15.3</v>
      </c>
      <c r="Q575">
        <v>16.600000000000001</v>
      </c>
      <c r="R575" s="5">
        <v>0.39305555555555599</v>
      </c>
      <c r="T575" s="13">
        <f t="shared" si="16"/>
        <v>16.600000000000001</v>
      </c>
      <c r="U575" s="13">
        <f t="shared" si="17"/>
        <v>0.70000000000000107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13</v>
      </c>
      <c r="C576" s="2">
        <v>87</v>
      </c>
      <c r="D576" s="2">
        <v>10.9</v>
      </c>
      <c r="E576" s="2">
        <v>13</v>
      </c>
      <c r="F576" s="2">
        <v>0</v>
      </c>
      <c r="G576" s="2">
        <v>1.8</v>
      </c>
      <c r="H576" s="2">
        <v>1018.7</v>
      </c>
      <c r="I576" s="2">
        <v>12940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15.4</v>
      </c>
      <c r="Q576">
        <v>16.600000000000001</v>
      </c>
      <c r="R576" s="5">
        <v>0.39374999999999999</v>
      </c>
      <c r="T576" s="13">
        <f t="shared" si="16"/>
        <v>16.600000000000001</v>
      </c>
      <c r="U576" s="13">
        <f t="shared" si="17"/>
        <v>0.60000000000000142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13</v>
      </c>
      <c r="C577" s="2">
        <v>87</v>
      </c>
      <c r="D577" s="2">
        <v>10.9</v>
      </c>
      <c r="E577" s="2">
        <v>13</v>
      </c>
      <c r="F577" s="2">
        <v>3.2</v>
      </c>
      <c r="G577" s="2">
        <v>3.2</v>
      </c>
      <c r="H577" s="2">
        <v>1018.5</v>
      </c>
      <c r="I577" s="2">
        <v>13010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15.5</v>
      </c>
      <c r="Q577">
        <v>16.7</v>
      </c>
      <c r="R577" s="5">
        <v>0.39444444444444399</v>
      </c>
      <c r="T577" s="13">
        <f t="shared" si="16"/>
        <v>16.7</v>
      </c>
      <c r="U577" s="13">
        <f t="shared" si="17"/>
        <v>0.69999999999999929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13</v>
      </c>
      <c r="C578" s="2">
        <v>87</v>
      </c>
      <c r="D578" s="2">
        <v>10.9</v>
      </c>
      <c r="E578" s="2">
        <v>13</v>
      </c>
      <c r="F578" s="2">
        <v>1.8</v>
      </c>
      <c r="G578" s="2">
        <v>3.6</v>
      </c>
      <c r="H578" s="2">
        <v>1018.6</v>
      </c>
      <c r="I578" s="2">
        <v>12990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15.7</v>
      </c>
      <c r="Q578">
        <v>16.8</v>
      </c>
      <c r="R578" s="5">
        <v>0.39513888888888898</v>
      </c>
      <c r="T578" s="13">
        <f t="shared" si="16"/>
        <v>16.8</v>
      </c>
      <c r="U578" s="13">
        <f t="shared" si="17"/>
        <v>0.80000000000000071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13.1</v>
      </c>
      <c r="C579" s="2">
        <v>87</v>
      </c>
      <c r="D579" s="2">
        <v>11</v>
      </c>
      <c r="E579" s="2">
        <v>13.1</v>
      </c>
      <c r="F579" s="2">
        <v>0</v>
      </c>
      <c r="G579" s="2">
        <v>2.5</v>
      </c>
      <c r="H579" s="2">
        <v>1018.4</v>
      </c>
      <c r="I579" s="2">
        <v>12870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15.8</v>
      </c>
      <c r="Q579">
        <v>17</v>
      </c>
      <c r="R579" s="5">
        <v>0.39583333333333298</v>
      </c>
      <c r="T579" s="13">
        <f t="shared" si="16"/>
        <v>17</v>
      </c>
      <c r="U579" s="13">
        <f t="shared" si="17"/>
        <v>0.90000000000000036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13.2</v>
      </c>
      <c r="C580" s="2">
        <v>87</v>
      </c>
      <c r="D580" s="2">
        <v>11.1</v>
      </c>
      <c r="E580" s="2">
        <v>13.2</v>
      </c>
      <c r="F580" s="2">
        <v>2.2000000000000002</v>
      </c>
      <c r="G580" s="2">
        <v>2.5</v>
      </c>
      <c r="H580" s="2">
        <v>1018.4</v>
      </c>
      <c r="I580" s="2">
        <v>12730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15.9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0.90000000000000213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13.2</v>
      </c>
      <c r="C581" s="2">
        <v>87</v>
      </c>
      <c r="D581" s="2">
        <v>11.1</v>
      </c>
      <c r="E581" s="2">
        <v>13.2</v>
      </c>
      <c r="F581" s="2">
        <v>0</v>
      </c>
      <c r="G581" s="2">
        <v>0</v>
      </c>
      <c r="H581" s="2">
        <v>1018.6</v>
      </c>
      <c r="I581" s="2">
        <v>12600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16.100000000000001</v>
      </c>
      <c r="Q581">
        <v>17.2</v>
      </c>
      <c r="R581" s="5">
        <v>0.39722222222222198</v>
      </c>
      <c r="T581" s="13">
        <f t="shared" si="16"/>
        <v>17.2</v>
      </c>
      <c r="U581" s="13">
        <f t="shared" si="17"/>
        <v>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13.2</v>
      </c>
      <c r="C582" s="2">
        <v>87</v>
      </c>
      <c r="D582" s="2">
        <v>11.1</v>
      </c>
      <c r="E582" s="2">
        <v>13.2</v>
      </c>
      <c r="F582" s="2">
        <v>0</v>
      </c>
      <c r="G582" s="2">
        <v>2.5</v>
      </c>
      <c r="H582" s="2">
        <v>1018.6</v>
      </c>
      <c r="I582" s="2">
        <v>12470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16.2</v>
      </c>
      <c r="Q582">
        <v>17.3</v>
      </c>
      <c r="R582" s="5">
        <v>0.39791666666666697</v>
      </c>
      <c r="T582" s="13">
        <f t="shared" si="16"/>
        <v>17.3</v>
      </c>
      <c r="U582" s="13">
        <f t="shared" si="17"/>
        <v>1.1000000000000014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13.3</v>
      </c>
      <c r="C583" s="2">
        <v>86</v>
      </c>
      <c r="D583" s="2">
        <v>11</v>
      </c>
      <c r="E583" s="2">
        <v>13.3</v>
      </c>
      <c r="F583" s="2">
        <v>0</v>
      </c>
      <c r="G583" s="2">
        <v>1.8</v>
      </c>
      <c r="H583" s="2">
        <v>1018.7</v>
      </c>
      <c r="I583" s="2">
        <v>12330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16.3</v>
      </c>
      <c r="Q583">
        <v>17.5</v>
      </c>
      <c r="R583" s="5">
        <v>0.39861111111111103</v>
      </c>
      <c r="T583" s="13">
        <f t="shared" si="16"/>
        <v>17.5</v>
      </c>
      <c r="U583" s="13">
        <f t="shared" si="17"/>
        <v>1.1999999999999993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13.3</v>
      </c>
      <c r="C584" s="2">
        <v>86</v>
      </c>
      <c r="D584" s="2">
        <v>11</v>
      </c>
      <c r="E584" s="2">
        <v>13.3</v>
      </c>
      <c r="F584" s="2">
        <v>2.5</v>
      </c>
      <c r="G584" s="2">
        <v>3.2</v>
      </c>
      <c r="H584" s="2">
        <v>1018.7</v>
      </c>
      <c r="I584" s="2">
        <v>12200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16.399999999999999</v>
      </c>
      <c r="Q584">
        <v>17.600000000000001</v>
      </c>
      <c r="R584" s="5">
        <v>0.39930555555555602</v>
      </c>
      <c r="T584" s="13">
        <f t="shared" si="16"/>
        <v>17.600000000000001</v>
      </c>
      <c r="U584" s="13">
        <f t="shared" si="17"/>
        <v>1.3000000000000007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13.4</v>
      </c>
      <c r="C585" s="2">
        <v>86</v>
      </c>
      <c r="D585" s="2">
        <v>11.1</v>
      </c>
      <c r="E585" s="2">
        <v>13.4</v>
      </c>
      <c r="F585" s="2">
        <v>1.8</v>
      </c>
      <c r="G585" s="2">
        <v>2.2000000000000002</v>
      </c>
      <c r="H585" s="2">
        <v>1018.5</v>
      </c>
      <c r="I585" s="2">
        <v>12060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16.600000000000001</v>
      </c>
      <c r="Q585">
        <v>17.7</v>
      </c>
      <c r="R585" s="5">
        <v>0.4</v>
      </c>
      <c r="T585" s="13">
        <f t="shared" si="16"/>
        <v>17.7</v>
      </c>
      <c r="U585" s="13">
        <f t="shared" si="17"/>
        <v>1.2999999999999989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13.4</v>
      </c>
      <c r="C586" s="2">
        <v>86</v>
      </c>
      <c r="D586" s="2">
        <v>11.1</v>
      </c>
      <c r="E586" s="2">
        <v>13.4</v>
      </c>
      <c r="F586" s="2">
        <v>0</v>
      </c>
      <c r="G586" s="2">
        <v>1.8</v>
      </c>
      <c r="H586" s="2">
        <v>1018.6</v>
      </c>
      <c r="I586" s="2">
        <v>11930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16.7</v>
      </c>
      <c r="Q586">
        <v>17.8</v>
      </c>
      <c r="R586" s="5">
        <v>0.40069444444444402</v>
      </c>
      <c r="T586" s="13">
        <f t="shared" si="16"/>
        <v>17.8</v>
      </c>
      <c r="U586" s="13">
        <f t="shared" si="17"/>
        <v>1.4000000000000004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13.5</v>
      </c>
      <c r="C587" s="2">
        <v>86</v>
      </c>
      <c r="D587" s="2">
        <v>11.2</v>
      </c>
      <c r="E587" s="2">
        <v>13.5</v>
      </c>
      <c r="F587" s="2">
        <v>0</v>
      </c>
      <c r="G587" s="2">
        <v>1.8</v>
      </c>
      <c r="H587" s="2">
        <v>1018.7</v>
      </c>
      <c r="I587" s="2">
        <v>11820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16.7</v>
      </c>
      <c r="Q587">
        <v>17.899999999999999</v>
      </c>
      <c r="R587" s="5">
        <v>0.40138888888888902</v>
      </c>
      <c r="T587" s="13">
        <f t="shared" si="16"/>
        <v>17.899999999999999</v>
      </c>
      <c r="U587" s="13">
        <f t="shared" si="17"/>
        <v>1.3999999999999986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13.6</v>
      </c>
      <c r="C588" s="2">
        <v>86</v>
      </c>
      <c r="D588" s="2">
        <v>11.3</v>
      </c>
      <c r="E588" s="2">
        <v>13.6</v>
      </c>
      <c r="F588" s="2">
        <v>0</v>
      </c>
      <c r="G588" s="2">
        <v>1.8</v>
      </c>
      <c r="H588" s="2">
        <v>1018.8</v>
      </c>
      <c r="I588" s="2">
        <v>11750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16.8</v>
      </c>
      <c r="Q588">
        <v>17.899999999999999</v>
      </c>
      <c r="R588" s="5">
        <v>0.40208333333333302</v>
      </c>
      <c r="T588" s="13">
        <f t="shared" si="16"/>
        <v>17.899999999999999</v>
      </c>
      <c r="U588" s="13">
        <f t="shared" si="17"/>
        <v>1.2999999999999989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13.6</v>
      </c>
      <c r="C589" s="2">
        <v>86</v>
      </c>
      <c r="D589" s="2">
        <v>11.3</v>
      </c>
      <c r="E589" s="2">
        <v>13.6</v>
      </c>
      <c r="F589" s="2">
        <v>1.8</v>
      </c>
      <c r="G589" s="2">
        <v>2.2000000000000002</v>
      </c>
      <c r="H589" s="2">
        <v>1018.8</v>
      </c>
      <c r="I589" s="2">
        <v>11700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16.899999999999999</v>
      </c>
      <c r="Q589">
        <v>18</v>
      </c>
      <c r="R589" s="5">
        <v>0.40277777777777801</v>
      </c>
      <c r="T589" s="13">
        <f t="shared" si="16"/>
        <v>18</v>
      </c>
      <c r="U589" s="13">
        <f t="shared" si="17"/>
        <v>1.4000000000000004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13.7</v>
      </c>
      <c r="C590" s="2">
        <v>86</v>
      </c>
      <c r="D590" s="2">
        <v>11.4</v>
      </c>
      <c r="E590" s="2">
        <v>13.7</v>
      </c>
      <c r="F590" s="2">
        <v>0</v>
      </c>
      <c r="G590" s="2">
        <v>2.2000000000000002</v>
      </c>
      <c r="H590" s="2">
        <v>1018.6</v>
      </c>
      <c r="I590" s="2">
        <v>11710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17</v>
      </c>
      <c r="Q590">
        <v>18.100000000000001</v>
      </c>
      <c r="R590" s="5">
        <v>0.40347222222222201</v>
      </c>
      <c r="T590" s="13">
        <f t="shared" si="16"/>
        <v>18.100000000000001</v>
      </c>
      <c r="U590" s="13">
        <f t="shared" si="17"/>
        <v>1.4000000000000021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13.7</v>
      </c>
      <c r="C591" s="2">
        <v>86</v>
      </c>
      <c r="D591" s="2">
        <v>11.4</v>
      </c>
      <c r="E591" s="2">
        <v>13.7</v>
      </c>
      <c r="F591" s="2">
        <v>0</v>
      </c>
      <c r="G591" s="2">
        <v>1.8</v>
      </c>
      <c r="H591" s="2">
        <v>1018.7</v>
      </c>
      <c r="I591" s="2">
        <v>11740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17.100000000000001</v>
      </c>
      <c r="Q591">
        <v>18.100000000000001</v>
      </c>
      <c r="R591" s="5">
        <v>0.40416666666666701</v>
      </c>
      <c r="T591" s="13">
        <f t="shared" ref="T591:T654" si="20">MAX(P591,Q591)</f>
        <v>18.100000000000001</v>
      </c>
      <c r="U591" s="13">
        <f t="shared" si="17"/>
        <v>1.4000000000000021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13.8</v>
      </c>
      <c r="C592" s="2">
        <v>86</v>
      </c>
      <c r="D592" s="2">
        <v>11.5</v>
      </c>
      <c r="E592" s="2">
        <v>13.8</v>
      </c>
      <c r="F592" s="2">
        <v>1.8</v>
      </c>
      <c r="G592" s="2">
        <v>2.5</v>
      </c>
      <c r="H592" s="2">
        <v>1018.6</v>
      </c>
      <c r="I592" s="2">
        <v>11810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17.2</v>
      </c>
      <c r="Q592">
        <v>18.2</v>
      </c>
      <c r="R592" s="5">
        <v>0.40486111111111101</v>
      </c>
      <c r="T592" s="13">
        <f t="shared" si="20"/>
        <v>18.2</v>
      </c>
      <c r="U592" s="13">
        <f t="shared" ref="U592:U655" si="21">(T592-B592)-3</f>
        <v>1.3999999999999986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13.8</v>
      </c>
      <c r="C593" s="2">
        <v>85</v>
      </c>
      <c r="D593" s="2">
        <v>11.3</v>
      </c>
      <c r="E593" s="2">
        <v>13.8</v>
      </c>
      <c r="F593" s="2">
        <v>2.5</v>
      </c>
      <c r="G593" s="2">
        <v>2.5</v>
      </c>
      <c r="H593" s="2">
        <v>1018.7</v>
      </c>
      <c r="I593" s="2">
        <v>11900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17.2</v>
      </c>
      <c r="Q593">
        <v>18.2</v>
      </c>
      <c r="R593" s="5">
        <v>0.405555555555556</v>
      </c>
      <c r="T593" s="13">
        <f t="shared" si="20"/>
        <v>18.2</v>
      </c>
      <c r="U593" s="13">
        <f t="shared" si="21"/>
        <v>1.3999999999999986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13.8</v>
      </c>
      <c r="C594" s="2">
        <v>85</v>
      </c>
      <c r="D594" s="2">
        <v>11.3</v>
      </c>
      <c r="E594" s="2">
        <v>13.8</v>
      </c>
      <c r="F594" s="2">
        <v>2.2000000000000002</v>
      </c>
      <c r="G594" s="2">
        <v>2.2000000000000002</v>
      </c>
      <c r="H594" s="2">
        <v>1018.7</v>
      </c>
      <c r="I594" s="2">
        <v>12010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17.3</v>
      </c>
      <c r="Q594">
        <v>18.2</v>
      </c>
      <c r="R594" s="5">
        <v>0.40625</v>
      </c>
      <c r="T594" s="13">
        <f t="shared" si="20"/>
        <v>18.2</v>
      </c>
      <c r="U594" s="13">
        <f t="shared" si="21"/>
        <v>1.3999999999999986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13.8</v>
      </c>
      <c r="C595" s="2">
        <v>85</v>
      </c>
      <c r="D595" s="2">
        <v>11.3</v>
      </c>
      <c r="E595" s="2">
        <v>13.8</v>
      </c>
      <c r="F595" s="2">
        <v>2.9</v>
      </c>
      <c r="G595" s="2">
        <v>2.9</v>
      </c>
      <c r="H595" s="2">
        <v>1018.6</v>
      </c>
      <c r="I595" s="2">
        <v>12150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17.3</v>
      </c>
      <c r="Q595">
        <v>18.2</v>
      </c>
      <c r="R595" s="5">
        <v>0.406944444444444</v>
      </c>
      <c r="T595" s="13">
        <f t="shared" si="20"/>
        <v>18.2</v>
      </c>
      <c r="U595" s="13">
        <f t="shared" si="21"/>
        <v>1.3999999999999986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13.8</v>
      </c>
      <c r="C596" s="2">
        <v>85</v>
      </c>
      <c r="D596" s="2">
        <v>11.3</v>
      </c>
      <c r="E596" s="2">
        <v>13.8</v>
      </c>
      <c r="F596" s="2">
        <v>0</v>
      </c>
      <c r="G596" s="2">
        <v>2.9</v>
      </c>
      <c r="H596" s="2">
        <v>1018.7</v>
      </c>
      <c r="I596" s="2">
        <v>12300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17.3</v>
      </c>
      <c r="Q596">
        <v>18.2</v>
      </c>
      <c r="R596" s="5">
        <v>0.40763888888888899</v>
      </c>
      <c r="T596" s="13">
        <f t="shared" si="20"/>
        <v>18.2</v>
      </c>
      <c r="U596" s="13">
        <f t="shared" si="21"/>
        <v>1.3999999999999986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13.9</v>
      </c>
      <c r="C597" s="2">
        <v>85</v>
      </c>
      <c r="D597" s="2">
        <v>11.4</v>
      </c>
      <c r="E597" s="2">
        <v>13.9</v>
      </c>
      <c r="F597" s="2">
        <v>1.8</v>
      </c>
      <c r="G597" s="2">
        <v>2.2000000000000002</v>
      </c>
      <c r="H597" s="2">
        <v>1018.6</v>
      </c>
      <c r="I597" s="2">
        <v>12450</v>
      </c>
      <c r="J597" s="2">
        <v>0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17.3</v>
      </c>
      <c r="Q597">
        <v>18.3</v>
      </c>
      <c r="R597" s="5">
        <v>0.40833333333333299</v>
      </c>
      <c r="T597" s="13">
        <f t="shared" si="20"/>
        <v>18.3</v>
      </c>
      <c r="U597" s="13">
        <f t="shared" si="21"/>
        <v>1.4000000000000004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13.9</v>
      </c>
      <c r="C598" s="2">
        <v>85</v>
      </c>
      <c r="D598" s="2">
        <v>11.4</v>
      </c>
      <c r="E598" s="2">
        <v>13.9</v>
      </c>
      <c r="F598" s="2">
        <v>0</v>
      </c>
      <c r="G598" s="2">
        <v>0</v>
      </c>
      <c r="H598" s="2">
        <v>1018.6</v>
      </c>
      <c r="I598" s="2">
        <v>12610</v>
      </c>
      <c r="J598" s="2">
        <v>0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17.399999999999999</v>
      </c>
      <c r="Q598">
        <v>18.3</v>
      </c>
      <c r="R598" s="5">
        <v>0.40902777777777799</v>
      </c>
      <c r="T598" s="13">
        <f t="shared" si="20"/>
        <v>18.3</v>
      </c>
      <c r="U598" s="13">
        <f t="shared" si="21"/>
        <v>1.4000000000000004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14</v>
      </c>
      <c r="C599" s="2">
        <v>85</v>
      </c>
      <c r="D599" s="2">
        <v>11.5</v>
      </c>
      <c r="E599" s="2">
        <v>14</v>
      </c>
      <c r="F599" s="2">
        <v>1.8</v>
      </c>
      <c r="G599" s="2">
        <v>2.2000000000000002</v>
      </c>
      <c r="H599" s="2">
        <v>1018.6</v>
      </c>
      <c r="I599" s="2">
        <v>12830</v>
      </c>
      <c r="J599" s="2">
        <v>0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17.399999999999999</v>
      </c>
      <c r="Q599">
        <v>18.3</v>
      </c>
      <c r="R599" s="5">
        <v>0.40972222222222199</v>
      </c>
      <c r="T599" s="13">
        <f t="shared" si="20"/>
        <v>18.3</v>
      </c>
      <c r="U599" s="13">
        <f t="shared" si="21"/>
        <v>1.3000000000000007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14</v>
      </c>
      <c r="C600" s="2">
        <v>84</v>
      </c>
      <c r="D600" s="2">
        <v>11.3</v>
      </c>
      <c r="E600" s="2">
        <v>14</v>
      </c>
      <c r="F600" s="2">
        <v>2.5</v>
      </c>
      <c r="G600" s="2">
        <v>2.9</v>
      </c>
      <c r="H600" s="2">
        <v>1018.7</v>
      </c>
      <c r="I600" s="2">
        <v>13050</v>
      </c>
      <c r="J600" s="2">
        <v>0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17.5</v>
      </c>
      <c r="Q600">
        <v>18.399999999999999</v>
      </c>
      <c r="R600" s="5">
        <v>0.41041666666666698</v>
      </c>
      <c r="T600" s="13">
        <f t="shared" si="20"/>
        <v>18.399999999999999</v>
      </c>
      <c r="U600" s="13">
        <f t="shared" si="21"/>
        <v>1.3999999999999986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14</v>
      </c>
      <c r="C601" s="2">
        <v>83</v>
      </c>
      <c r="D601" s="2">
        <v>11.2</v>
      </c>
      <c r="E601" s="2">
        <v>14</v>
      </c>
      <c r="F601" s="2">
        <v>2.9</v>
      </c>
      <c r="G601" s="2">
        <v>2.9</v>
      </c>
      <c r="H601" s="2">
        <v>1018.7</v>
      </c>
      <c r="I601" s="2">
        <v>13350</v>
      </c>
      <c r="J601" s="2">
        <v>0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17.5</v>
      </c>
      <c r="Q601">
        <v>18.399999999999999</v>
      </c>
      <c r="R601" s="5">
        <v>0.41111111111111098</v>
      </c>
      <c r="T601" s="13">
        <f t="shared" si="20"/>
        <v>18.399999999999999</v>
      </c>
      <c r="U601" s="13">
        <f t="shared" si="21"/>
        <v>1.3999999999999986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13.9</v>
      </c>
      <c r="C602" s="2">
        <v>83</v>
      </c>
      <c r="D602" s="2">
        <v>11.1</v>
      </c>
      <c r="E602" s="2">
        <v>13.9</v>
      </c>
      <c r="F602" s="2">
        <v>3.2</v>
      </c>
      <c r="G602" s="2">
        <v>4.3</v>
      </c>
      <c r="H602" s="2">
        <v>1018.8</v>
      </c>
      <c r="I602" s="2">
        <v>13670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17.5</v>
      </c>
      <c r="Q602">
        <v>18.399999999999999</v>
      </c>
      <c r="R602" s="5">
        <v>0.41180555555555598</v>
      </c>
      <c r="T602" s="13">
        <f t="shared" si="20"/>
        <v>18.399999999999999</v>
      </c>
      <c r="U602" s="13">
        <f t="shared" si="21"/>
        <v>1.4999999999999982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13.9</v>
      </c>
      <c r="C603" s="2">
        <v>83</v>
      </c>
      <c r="D603" s="2">
        <v>11.1</v>
      </c>
      <c r="E603" s="2">
        <v>13.9</v>
      </c>
      <c r="F603" s="2">
        <v>2.2000000000000002</v>
      </c>
      <c r="G603" s="2">
        <v>3.6</v>
      </c>
      <c r="H603" s="2">
        <v>1018.7</v>
      </c>
      <c r="I603" s="2">
        <v>14040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17.600000000000001</v>
      </c>
      <c r="Q603">
        <v>18.399999999999999</v>
      </c>
      <c r="R603" s="5">
        <v>0.41249999999999998</v>
      </c>
      <c r="T603" s="13">
        <f t="shared" si="20"/>
        <v>18.399999999999999</v>
      </c>
      <c r="U603" s="13">
        <f t="shared" si="21"/>
        <v>1.4999999999999982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14</v>
      </c>
      <c r="C604" s="2">
        <v>83</v>
      </c>
      <c r="D604" s="2">
        <v>11.2</v>
      </c>
      <c r="E604" s="2">
        <v>14</v>
      </c>
      <c r="F604" s="2">
        <v>2.5</v>
      </c>
      <c r="G604" s="2">
        <v>2.5</v>
      </c>
      <c r="H604" s="2">
        <v>1018.7</v>
      </c>
      <c r="I604" s="2">
        <v>14470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17.600000000000001</v>
      </c>
      <c r="Q604">
        <v>18.399999999999999</v>
      </c>
      <c r="R604" s="5">
        <v>0.41319444444444398</v>
      </c>
      <c r="T604" s="13">
        <f t="shared" si="20"/>
        <v>18.399999999999999</v>
      </c>
      <c r="U604" s="13">
        <f t="shared" si="21"/>
        <v>1.3999999999999986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14</v>
      </c>
      <c r="C605" s="2">
        <v>82</v>
      </c>
      <c r="D605" s="2">
        <v>11</v>
      </c>
      <c r="E605" s="2">
        <v>14</v>
      </c>
      <c r="F605" s="2">
        <v>2.9</v>
      </c>
      <c r="G605" s="2">
        <v>3.2</v>
      </c>
      <c r="H605" s="2">
        <v>1018.8</v>
      </c>
      <c r="I605" s="2">
        <v>14890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17.600000000000001</v>
      </c>
      <c r="Q605">
        <v>18.5</v>
      </c>
      <c r="R605" s="5">
        <v>0.41388888888888897</v>
      </c>
      <c r="T605" s="13">
        <f t="shared" si="20"/>
        <v>18.5</v>
      </c>
      <c r="U605" s="13">
        <f t="shared" si="21"/>
        <v>1.5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14.1</v>
      </c>
      <c r="C606" s="2">
        <v>82</v>
      </c>
      <c r="D606" s="2">
        <v>11.1</v>
      </c>
      <c r="E606" s="2">
        <v>14.1</v>
      </c>
      <c r="F606" s="2">
        <v>1.8</v>
      </c>
      <c r="G606" s="2">
        <v>2.2000000000000002</v>
      </c>
      <c r="H606" s="2">
        <v>1018.6</v>
      </c>
      <c r="I606" s="2">
        <v>15220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17.600000000000001</v>
      </c>
      <c r="Q606">
        <v>18.5</v>
      </c>
      <c r="R606" s="5">
        <v>0.41458333333333303</v>
      </c>
      <c r="T606" s="13">
        <f t="shared" si="20"/>
        <v>18.5</v>
      </c>
      <c r="U606" s="13">
        <f t="shared" si="21"/>
        <v>1.4000000000000004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14.2</v>
      </c>
      <c r="C607" s="2">
        <v>82</v>
      </c>
      <c r="D607" s="2">
        <v>11.2</v>
      </c>
      <c r="E607" s="2">
        <v>14.2</v>
      </c>
      <c r="F607" s="2">
        <v>0</v>
      </c>
      <c r="G607" s="2">
        <v>2.2000000000000002</v>
      </c>
      <c r="H607" s="2">
        <v>1018.5</v>
      </c>
      <c r="I607" s="2">
        <v>15480</v>
      </c>
      <c r="J607" s="2">
        <v>1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17.7</v>
      </c>
      <c r="Q607">
        <v>18.5</v>
      </c>
      <c r="R607" s="5">
        <v>0.41527777777777802</v>
      </c>
      <c r="T607" s="13">
        <f t="shared" si="20"/>
        <v>18.5</v>
      </c>
      <c r="U607" s="13">
        <f t="shared" si="21"/>
        <v>1.3000000000000007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14.3</v>
      </c>
      <c r="C608" s="2">
        <v>82</v>
      </c>
      <c r="D608" s="2">
        <v>11.3</v>
      </c>
      <c r="E608" s="2">
        <v>14.3</v>
      </c>
      <c r="F608" s="2">
        <v>2.2000000000000002</v>
      </c>
      <c r="G608" s="2">
        <v>2.2000000000000002</v>
      </c>
      <c r="H608" s="2">
        <v>1018.8</v>
      </c>
      <c r="I608" s="2">
        <v>15620</v>
      </c>
      <c r="J608" s="2">
        <v>1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17.8</v>
      </c>
      <c r="Q608">
        <v>18.600000000000001</v>
      </c>
      <c r="R608" s="5">
        <v>0.41597222222222202</v>
      </c>
      <c r="T608" s="13">
        <f t="shared" si="20"/>
        <v>18.600000000000001</v>
      </c>
      <c r="U608" s="13">
        <f t="shared" si="21"/>
        <v>1.3000000000000007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14.4</v>
      </c>
      <c r="C609" s="2">
        <v>82</v>
      </c>
      <c r="D609" s="2">
        <v>11.4</v>
      </c>
      <c r="E609" s="2">
        <v>14.4</v>
      </c>
      <c r="F609" s="2">
        <v>0</v>
      </c>
      <c r="G609" s="2">
        <v>2.5</v>
      </c>
      <c r="H609" s="2">
        <v>1018.6</v>
      </c>
      <c r="I609" s="2">
        <v>15670</v>
      </c>
      <c r="J609" s="2">
        <v>1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17.8</v>
      </c>
      <c r="Q609">
        <v>18.7</v>
      </c>
      <c r="R609" s="5">
        <v>0.41666666666666702</v>
      </c>
      <c r="T609" s="13">
        <f t="shared" si="20"/>
        <v>18.7</v>
      </c>
      <c r="U609" s="13">
        <f t="shared" si="21"/>
        <v>1.2999999999999989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14.4</v>
      </c>
      <c r="C610" s="2">
        <v>82</v>
      </c>
      <c r="D610" s="2">
        <v>11.4</v>
      </c>
      <c r="E610" s="2">
        <v>14.4</v>
      </c>
      <c r="F610" s="2">
        <v>0</v>
      </c>
      <c r="G610" s="2">
        <v>2.2000000000000002</v>
      </c>
      <c r="H610" s="2">
        <v>1018.5</v>
      </c>
      <c r="I610" s="2">
        <v>15630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17.899999999999999</v>
      </c>
      <c r="Q610">
        <v>18.8</v>
      </c>
      <c r="R610" s="5">
        <v>0.41736111111111102</v>
      </c>
      <c r="T610" s="13">
        <f t="shared" si="20"/>
        <v>18.8</v>
      </c>
      <c r="U610" s="13">
        <f t="shared" si="21"/>
        <v>1.4000000000000004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14.5</v>
      </c>
      <c r="C611" s="2">
        <v>82</v>
      </c>
      <c r="D611" s="2">
        <v>11.5</v>
      </c>
      <c r="E611" s="2">
        <v>14.5</v>
      </c>
      <c r="F611" s="2">
        <v>1.8</v>
      </c>
      <c r="G611" s="2">
        <v>2.2000000000000002</v>
      </c>
      <c r="H611" s="2">
        <v>1018.6</v>
      </c>
      <c r="I611" s="2">
        <v>15510</v>
      </c>
      <c r="J611" s="2">
        <v>1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18</v>
      </c>
      <c r="Q611">
        <v>18.899999999999999</v>
      </c>
      <c r="R611" s="5">
        <v>0.41805555555555601</v>
      </c>
      <c r="T611" s="13">
        <f t="shared" si="20"/>
        <v>18.899999999999999</v>
      </c>
      <c r="U611" s="13">
        <f t="shared" si="21"/>
        <v>1.3999999999999986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14.6</v>
      </c>
      <c r="C612" s="2">
        <v>82</v>
      </c>
      <c r="D612" s="2">
        <v>11.6</v>
      </c>
      <c r="E612" s="2">
        <v>14.6</v>
      </c>
      <c r="F612" s="2">
        <v>0</v>
      </c>
      <c r="G612" s="2">
        <v>1.8</v>
      </c>
      <c r="H612" s="2">
        <v>1018.7</v>
      </c>
      <c r="I612" s="2">
        <v>15350</v>
      </c>
      <c r="J612" s="2">
        <v>1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18.100000000000001</v>
      </c>
      <c r="Q612">
        <v>19</v>
      </c>
      <c r="R612" s="5">
        <v>0.41875000000000001</v>
      </c>
      <c r="T612" s="13">
        <f t="shared" si="20"/>
        <v>19</v>
      </c>
      <c r="U612" s="13">
        <f t="shared" si="21"/>
        <v>1.4000000000000004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98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71" activePane="bottomLeft" state="frozen"/>
      <selection activeCell="G49" sqref="G49"/>
      <selection pane="bottomLeft" activeCell="BP89" sqref="BP8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8.6</v>
      </c>
      <c r="AB3" s="303"/>
      <c r="AC3" s="303"/>
      <c r="AD3" s="302"/>
      <c r="AE3" s="216"/>
      <c r="AF3" s="464"/>
      <c r="AG3" s="671" t="str">
        <f>$C$5</f>
        <v>Septembre_2026</v>
      </c>
      <c r="AH3" s="672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411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73" t="str">
        <f>C5</f>
        <v>Septembre_2026</v>
      </c>
      <c r="Y5" s="674"/>
      <c r="Z5" s="451"/>
      <c r="AA5" s="675">
        <f ca="1">NOW()</f>
        <v>46275.422160069444</v>
      </c>
      <c r="AB5" s="676"/>
      <c r="AC5" s="677"/>
      <c r="AD5" s="491"/>
      <c r="AE5" s="216"/>
      <c r="AF5" s="465"/>
      <c r="AG5" s="669" t="s">
        <v>132</v>
      </c>
      <c r="AH5" s="670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4.1847222222222218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5">
        <f ca="1">TODAY()</f>
        <v>46275</v>
      </c>
      <c r="AH7" s="656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5">
        <f ca="1">TODAY()</f>
        <v>46275</v>
      </c>
      <c r="AY7" s="656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67"/>
      <c r="D9" s="668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91.617361111111094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/>
      </c>
      <c r="K29" s="447"/>
      <c r="L29" s="448"/>
      <c r="M29" s="447"/>
      <c r="N29" s="441"/>
      <c r="O29" s="447"/>
      <c r="P29" s="446" t="str">
        <f>IF(OR(R27="",R29=""),"",IF(R29&gt;R27,"»",IF(R29&lt;R27,"¼","¹º")))</f>
        <v/>
      </c>
      <c r="Q29" s="447"/>
      <c r="R29" s="448"/>
      <c r="S29" s="447"/>
      <c r="T29" s="441"/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/>
      <c r="AB29" s="440"/>
      <c r="AC29" s="441"/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/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91.617361111111094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409</v>
      </c>
      <c r="BI88" s="193">
        <v>11.4</v>
      </c>
      <c r="BJ88" s="189" t="s">
        <v>409</v>
      </c>
      <c r="BK88" s="193">
        <v>33.799999999999997</v>
      </c>
      <c r="BL88" s="189" t="s">
        <v>409</v>
      </c>
      <c r="BM88" s="191">
        <v>38.200000000000003</v>
      </c>
      <c r="BN88" s="189" t="s">
        <v>409</v>
      </c>
      <c r="BO88" s="190">
        <v>24.999999999999996</v>
      </c>
      <c r="BP88" s="188">
        <v>1.01875</v>
      </c>
      <c r="BQ88" s="189" t="s">
        <v>409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434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4.1847222222222218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1" priority="20" operator="equal">
      <formula>"»"</formula>
    </cfRule>
    <cfRule type="cellIs" dxfId="10" priority="21" operator="equal">
      <formula>"¼"</formula>
    </cfRule>
    <cfRule type="cellIs" dxfId="9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8" priority="17">
      <formula>OR($C11="Samedi",$C11="Dimanche")</formula>
    </cfRule>
  </conditionalFormatting>
  <conditionalFormatting sqref="R11:R73 L11:L73">
    <cfRule type="cellIs" dxfId="7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6" priority="14" operator="between">
      <formula>23</formula>
      <formula>26.9</formula>
    </cfRule>
  </conditionalFormatting>
  <conditionalFormatting sqref="L11:L69 R11:R69">
    <cfRule type="cellIs" dxfId="5" priority="11" operator="between">
      <formula>20</formula>
      <formula>22.9</formula>
    </cfRule>
    <cfRule type="cellIs" dxfId="4" priority="12" operator="greaterThan">
      <formula>27</formula>
    </cfRule>
  </conditionalFormatting>
  <conditionalFormatting sqref="X50:Y50 AG50:AH50 AX50:AY50 C50:D50">
    <cfRule type="expression" dxfId="3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2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1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0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434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05h05</v>
      </c>
      <c r="U2" s="522" t="str">
        <f ca="1">OFFSET($S$1,$W$2+MATCH("Basse",INDIRECT("S" &amp; $W$2 &amp;":S" &amp; $W$2+5),0)-1,0)</f>
        <v>10h52</v>
      </c>
      <c r="V2" s="524">
        <f ca="1">IF(ISNUMBER(OFFSET($S$1,$W$2+7,0)),OFFSET($S$1,$W$2+7,0),"-")</f>
        <v>90</v>
      </c>
      <c r="W2" s="551">
        <f>MATCH(TEXT(DATEVALUE($S$4&amp;$W$1&amp;$S$1),"jjjj j"),S5:S455,0)+3</f>
        <v>135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829</v>
      </c>
      <c r="AH2" t="s">
        <v>330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17h21</v>
      </c>
      <c r="U3" s="522" t="str">
        <f ca="1">IFERROR(OFFSET($S$1,$W$2+8+MATCH("Basse",INDIRECT("S" &amp; $W$2+8 &amp;":S" &amp; $W$3),0)-1,0),"*****")</f>
        <v>23h22</v>
      </c>
      <c r="V3" s="524">
        <f ca="1">IF(ISNUMBER(OFFSET($S$1,$W$3-1,0)),OFFSET($S$1,$W$3-1,0),"*****")</f>
        <v>95</v>
      </c>
      <c r="W3" s="518">
        <f>IFERROR(MATCH(TEXT(DATEVALUE($S$4&amp;$W$1&amp;$S$1)+1,"jjjj j"),S5:S519,0)+3,COUNTA(S:S))</f>
        <v>150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828</v>
      </c>
      <c r="AD3" s="403"/>
      <c r="AH3" t="s">
        <v>235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1">
        <v>10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606" t="s">
        <v>435</v>
      </c>
      <c r="T5" s="637"/>
      <c r="V5" s="547"/>
      <c r="W5" s="547"/>
      <c r="X5" s="388">
        <v>2.5</v>
      </c>
      <c r="Z5" s="586" t="s">
        <v>177</v>
      </c>
      <c r="AA5" s="588">
        <f>LOOKUP(9^9,Relevés!B:B)</f>
        <v>14.6</v>
      </c>
      <c r="AB5" s="379" t="s">
        <v>202</v>
      </c>
      <c r="AH5" t="s">
        <v>331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/>
      <c r="V6" s="615"/>
      <c r="X6" s="617">
        <f>X3-X4-X5</f>
        <v>95.6</v>
      </c>
      <c r="Z6" s="587" t="s">
        <v>166</v>
      </c>
      <c r="AA6" s="591">
        <f>LOOKUP(9^9,Relevés!C:C)/100</f>
        <v>0.82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436</v>
      </c>
      <c r="T7" s="637"/>
      <c r="V7" s="18"/>
      <c r="W7" s="18"/>
      <c r="X7" s="210"/>
      <c r="Z7" s="401" t="s">
        <v>176</v>
      </c>
      <c r="AA7" s="589">
        <f>LOOKUP(9^9,Relevés!F:G)</f>
        <v>1.8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437</v>
      </c>
      <c r="T8" s="637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637"/>
      <c r="W9" s="616"/>
      <c r="X9" s="388">
        <v>160</v>
      </c>
      <c r="Z9" s="399" t="s">
        <v>175</v>
      </c>
      <c r="AA9" s="400">
        <f>LOOKUP(9^9,Relevés!D:D)</f>
        <v>11.6</v>
      </c>
      <c r="AB9" s="397" t="s">
        <v>174</v>
      </c>
      <c r="AC9" t="s">
        <v>232</v>
      </c>
      <c r="AH9" s="352" t="s">
        <v>332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438</v>
      </c>
      <c r="T10" s="637"/>
      <c r="W10" s="548"/>
      <c r="X10" s="618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11.561076265461518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439</v>
      </c>
      <c r="T11" s="637"/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637"/>
      <c r="W12" s="548"/>
      <c r="X12" s="617">
        <f>X9-X10-X11</f>
        <v>123.2</v>
      </c>
      <c r="AH12" s="352" t="s">
        <v>333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0.31805555555555554</v>
      </c>
      <c r="Q13" s="541"/>
      <c r="R13" s="556" t="str">
        <v>5.96m</v>
      </c>
      <c r="S13" s="607" t="s">
        <v>192</v>
      </c>
      <c r="T13" s="637"/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233</v>
      </c>
      <c r="F14" s="629">
        <f>AA9</f>
        <v>11.6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0.85277777777777775</v>
      </c>
      <c r="Q14" s="542"/>
      <c r="R14" s="4" t="str">
        <v>Basse</v>
      </c>
      <c r="S14" s="640" t="s">
        <v>440</v>
      </c>
      <c r="T14" s="637"/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14.6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30" t="s">
        <v>388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0.53472222222222221</v>
      </c>
      <c r="Q15" s="365"/>
      <c r="R15" s="577" t="str">
        <v>11h21</v>
      </c>
      <c r="S15" s="609" t="s">
        <v>441</v>
      </c>
      <c r="T15" s="637"/>
      <c r="W15" s="616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637"/>
      <c r="X16" s="620">
        <f>Septembre_2026!AA3</f>
        <v>8.6</v>
      </c>
      <c r="Z16" s="394" t="s">
        <v>35</v>
      </c>
      <c r="AA16" s="393">
        <v>24</v>
      </c>
      <c r="AH16" t="s">
        <v>334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442</v>
      </c>
      <c r="T17" s="637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46" t="s">
        <v>410</v>
      </c>
      <c r="E18" s="646"/>
      <c r="F18" s="646"/>
      <c r="G18" s="371"/>
      <c r="H18" s="648" t="s">
        <v>207</v>
      </c>
      <c r="I18" s="649"/>
      <c r="J18" s="649"/>
      <c r="K18" s="649"/>
      <c r="L18" s="582"/>
      <c r="M18" s="646" t="s">
        <v>410</v>
      </c>
      <c r="N18" s="646"/>
      <c r="O18" s="646"/>
      <c r="P18" s="583"/>
      <c r="Q18" s="541"/>
      <c r="R18" s="631" t="s">
        <v>389</v>
      </c>
      <c r="S18" s="638" t="s">
        <v>443</v>
      </c>
      <c r="T18" s="637"/>
      <c r="W18" s="548"/>
      <c r="X18" s="617">
        <f>X15-X16-X17</f>
        <v>146.4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31" t="s">
        <v>390</v>
      </c>
      <c r="S19" s="639">
        <v>85</v>
      </c>
      <c r="T19" s="637"/>
      <c r="V19" s="616"/>
      <c r="W19" s="616"/>
      <c r="Z19" s="13" t="s">
        <v>169</v>
      </c>
      <c r="AA19" s="385">
        <v>2</v>
      </c>
      <c r="AD19" s="321"/>
      <c r="AH19" t="s">
        <v>335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391</v>
      </c>
      <c r="S20" s="394" t="s">
        <v>444</v>
      </c>
      <c r="T20" s="18"/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392</v>
      </c>
      <c r="S21" s="606" t="s">
        <v>192</v>
      </c>
      <c r="T21" s="18"/>
      <c r="V21" s="616"/>
      <c r="X21" s="622">
        <v>1030</v>
      </c>
      <c r="Z21" s="13" t="s">
        <v>166</v>
      </c>
      <c r="AA21" s="383">
        <f>AA6</f>
        <v>0.82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445</v>
      </c>
      <c r="T22" s="18"/>
      <c r="V22" s="548"/>
      <c r="W22" s="548"/>
      <c r="X22" s="623">
        <f>AA23</f>
        <v>98</v>
      </c>
      <c r="Z22" s="382" t="s">
        <v>18</v>
      </c>
      <c r="AA22" s="381">
        <f>AA23</f>
        <v>98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428</v>
      </c>
      <c r="T23" s="18"/>
      <c r="V23" s="616"/>
      <c r="X23" s="622">
        <v>30</v>
      </c>
      <c r="Z23" s="370" t="s">
        <v>18</v>
      </c>
      <c r="AA23" s="380">
        <f>Relevés!$X$4</f>
        <v>98</v>
      </c>
      <c r="AB23" s="379" t="s">
        <v>206</v>
      </c>
      <c r="AC23" s="321"/>
      <c r="AD23" s="321"/>
      <c r="AH23" t="s">
        <v>336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/>
      <c r="V24" s="548"/>
      <c r="X24" s="624">
        <f>X21-X22-X23</f>
        <v>902</v>
      </c>
      <c r="AA24" s="378">
        <f>AA23/60/24</f>
        <v>6.805555555555555E-2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416</v>
      </c>
      <c r="T25" s="18"/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446</v>
      </c>
      <c r="T26" s="18"/>
      <c r="V26" s="548"/>
      <c r="W26" s="548"/>
      <c r="X26" s="625" t="s">
        <v>166</v>
      </c>
      <c r="AD26" s="321"/>
      <c r="AH26" t="s">
        <v>337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/>
      <c r="V27" s="616"/>
      <c r="X27" s="626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/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447</v>
      </c>
      <c r="T29" s="18"/>
      <c r="V29" s="616"/>
      <c r="W29" s="616"/>
      <c r="X29" s="627">
        <f>AA6*100</f>
        <v>82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448</v>
      </c>
      <c r="T30" s="18"/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338</v>
      </c>
    </row>
    <row r="31" spans="1:34" ht="16.5" thickBot="1">
      <c r="A31" s="213"/>
      <c r="B31" s="373"/>
      <c r="C31" s="371"/>
      <c r="D31" s="544" t="str">
        <f ca="1">T2</f>
        <v>05h05</v>
      </c>
      <c r="E31" s="540">
        <f ca="1">V2</f>
        <v>90</v>
      </c>
      <c r="F31" s="544" t="str">
        <f ca="1">T3</f>
        <v>17h21</v>
      </c>
      <c r="G31" s="552"/>
      <c r="H31" s="553">
        <f>Relevés!R5+Relevés!V5</f>
        <v>0</v>
      </c>
      <c r="I31" s="650">
        <f>Septembre_2026!AL5+Relevés!R5</f>
        <v>3.8194444444444441E-2</v>
      </c>
      <c r="J31" s="650"/>
      <c r="K31" s="529">
        <f>Septembre_2026!BP79+Relevés!R5</f>
        <v>6.5888888888888895</v>
      </c>
      <c r="L31" s="371"/>
      <c r="M31" s="544" t="str">
        <f ca="1">U2</f>
        <v>10h52</v>
      </c>
      <c r="N31" s="540">
        <f ca="1">V3</f>
        <v>95</v>
      </c>
      <c r="O31" s="544" t="str">
        <f ca="1">U3</f>
        <v>23h22</v>
      </c>
      <c r="P31" s="371"/>
      <c r="Q31" s="541"/>
      <c r="S31" s="611" t="s">
        <v>193</v>
      </c>
      <c r="T31" s="18"/>
      <c r="V31" s="547"/>
      <c r="X31" s="624">
        <f>X27-X29-X30</f>
        <v>46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399</v>
      </c>
      <c r="T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449</v>
      </c>
      <c r="T33" s="18"/>
      <c r="V33" s="547"/>
      <c r="W33" s="547"/>
      <c r="X33" s="625" t="s">
        <v>101</v>
      </c>
      <c r="Y33"/>
      <c r="AD33" s="321"/>
      <c r="AH33" t="s">
        <v>339</v>
      </c>
    </row>
    <row r="34" spans="1:34" ht="19.5">
      <c r="A34" s="362">
        <v>0.79166666666666663</v>
      </c>
      <c r="B34" s="651">
        <f ca="1">NOW()</f>
        <v>46275.422160069444</v>
      </c>
      <c r="C34" s="651"/>
      <c r="D34" s="651"/>
      <c r="E34" s="651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75</v>
      </c>
      <c r="T34" s="18"/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47" t="str">
        <f ca="1">REPT("À demain",AND(NOW()-TODAY()&gt;A34,A34&lt;&gt;""))</f>
        <v/>
      </c>
      <c r="B35" s="647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450</v>
      </c>
      <c r="T35" s="18"/>
      <c r="V35" s="547"/>
      <c r="W35" s="547"/>
      <c r="X35" s="627">
        <f>Relevés!H5</f>
        <v>15.2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/>
      <c r="V36" s="548"/>
      <c r="W36" s="548"/>
      <c r="X36" s="622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451</v>
      </c>
      <c r="T37" s="18"/>
      <c r="V37" s="547"/>
      <c r="W37" s="547"/>
      <c r="X37" s="624">
        <f>X34-X35-X36</f>
        <v>43.3</v>
      </c>
      <c r="Z37" t="s">
        <v>152</v>
      </c>
      <c r="AA37" s="346"/>
      <c r="AH37" t="s">
        <v>340</v>
      </c>
    </row>
    <row r="38" spans="1:34" ht="15" customHeight="1" thickBot="1">
      <c r="S38" s="610" t="s">
        <v>429</v>
      </c>
      <c r="T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/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452</v>
      </c>
      <c r="T40" s="18"/>
      <c r="V40" s="548"/>
      <c r="W40" s="548"/>
      <c r="X40" s="626">
        <v>60</v>
      </c>
      <c r="AH40" t="s">
        <v>341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453</v>
      </c>
      <c r="T41" s="18"/>
      <c r="V41" s="547"/>
      <c r="W41" s="547"/>
      <c r="X41" s="627">
        <f>Relevés!E5</f>
        <v>11.1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/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/>
      <c r="V43" s="547"/>
      <c r="W43" s="547"/>
      <c r="X43" s="624">
        <f>X40-X41-X42</f>
        <v>47.4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454</v>
      </c>
      <c r="T44" s="18"/>
      <c r="V44" s="548"/>
      <c r="W44" s="548"/>
      <c r="AH44" t="s">
        <v>342</v>
      </c>
    </row>
    <row r="45" spans="1:34" ht="15.75">
      <c r="S45" s="609" t="s">
        <v>455</v>
      </c>
      <c r="T45" s="18"/>
      <c r="V45" s="547"/>
      <c r="W45" s="547"/>
      <c r="AH45" t="s">
        <v>253</v>
      </c>
    </row>
    <row r="46" spans="1:34" ht="15.75">
      <c r="S46" s="606" t="s">
        <v>193</v>
      </c>
      <c r="T46" s="18"/>
      <c r="V46" s="548"/>
      <c r="W46" s="548"/>
      <c r="AH46">
        <v>50</v>
      </c>
    </row>
    <row r="47" spans="1:34">
      <c r="S47" s="606" t="s">
        <v>456</v>
      </c>
      <c r="T47" s="18"/>
      <c r="V47" s="547"/>
      <c r="W47" s="547"/>
      <c r="AH47" t="s">
        <v>343</v>
      </c>
    </row>
    <row r="48" spans="1:34" ht="15.75">
      <c r="C48" s="195" t="s">
        <v>97</v>
      </c>
      <c r="S48" s="610" t="s">
        <v>415</v>
      </c>
      <c r="T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2">
        <v>62</v>
      </c>
      <c r="T49" s="18"/>
      <c r="V49" s="547"/>
      <c r="W49" s="547"/>
      <c r="AH49">
        <v>48</v>
      </c>
    </row>
    <row r="50" spans="1:34" ht="15.75">
      <c r="A50" s="2"/>
      <c r="B50" s="2"/>
      <c r="C50" s="194"/>
      <c r="S50" s="613" t="s">
        <v>457</v>
      </c>
      <c r="T50" s="18"/>
      <c r="V50" s="548"/>
      <c r="W50" s="548"/>
      <c r="AH50" t="s">
        <v>255</v>
      </c>
    </row>
    <row r="51" spans="1:34">
      <c r="S51" s="606" t="s">
        <v>192</v>
      </c>
      <c r="T51" s="18"/>
      <c r="V51" s="547"/>
      <c r="W51" s="547"/>
      <c r="AH51" t="s">
        <v>344</v>
      </c>
    </row>
    <row r="52" spans="1:34" ht="15.75">
      <c r="C52" s="195"/>
      <c r="S52" s="609" t="s">
        <v>458</v>
      </c>
      <c r="T52" s="18"/>
      <c r="V52" s="548"/>
      <c r="W52" s="548"/>
      <c r="AH52" t="s">
        <v>256</v>
      </c>
    </row>
    <row r="53" spans="1:34" ht="15.75">
      <c r="S53" s="609" t="s">
        <v>459</v>
      </c>
      <c r="T53" s="18"/>
      <c r="V53" s="547"/>
      <c r="W53" s="547"/>
      <c r="AH53">
        <v>47</v>
      </c>
    </row>
    <row r="54" spans="1:34" ht="15.75">
      <c r="S54" s="609" t="s">
        <v>193</v>
      </c>
      <c r="T54" s="18"/>
      <c r="V54" s="548"/>
      <c r="W54" s="548"/>
      <c r="AH54" t="s">
        <v>345</v>
      </c>
    </row>
    <row r="55" spans="1:34">
      <c r="S55" s="606" t="s">
        <v>460</v>
      </c>
      <c r="T55" s="18"/>
      <c r="V55" s="547"/>
      <c r="W55" s="547"/>
      <c r="AH55" t="s">
        <v>257</v>
      </c>
    </row>
    <row r="56" spans="1:34" ht="15.75">
      <c r="S56" s="610" t="s">
        <v>461</v>
      </c>
      <c r="T56" s="18"/>
      <c r="V56" s="548"/>
      <c r="W56" s="548"/>
      <c r="AH56">
        <v>47</v>
      </c>
    </row>
    <row r="57" spans="1:34">
      <c r="S57" s="606">
        <v>55</v>
      </c>
      <c r="T57" s="18"/>
      <c r="V57" s="547"/>
      <c r="W57" s="547"/>
      <c r="AH57" t="s">
        <v>258</v>
      </c>
    </row>
    <row r="58" spans="1:34" ht="15.75">
      <c r="S58" s="609" t="s">
        <v>192</v>
      </c>
      <c r="T58" s="18"/>
      <c r="V58" s="548"/>
      <c r="W58" s="548"/>
      <c r="AH58" t="s">
        <v>346</v>
      </c>
    </row>
    <row r="59" spans="1:34" ht="15.75">
      <c r="S59" s="609" t="s">
        <v>462</v>
      </c>
      <c r="T59" s="18"/>
      <c r="V59" s="547"/>
      <c r="W59" s="547"/>
      <c r="AH59" t="s">
        <v>259</v>
      </c>
    </row>
    <row r="60" spans="1:34" ht="15.75">
      <c r="S60" s="610" t="s">
        <v>395</v>
      </c>
      <c r="T60" s="18"/>
      <c r="V60" s="548"/>
      <c r="W60" s="548"/>
      <c r="AH60">
        <v>47</v>
      </c>
    </row>
    <row r="61" spans="1:34">
      <c r="S61" s="606" t="s">
        <v>193</v>
      </c>
      <c r="T61" s="18"/>
      <c r="U61" s="547"/>
      <c r="V61" s="547"/>
      <c r="W61" s="547"/>
      <c r="AH61" t="s">
        <v>347</v>
      </c>
    </row>
    <row r="62" spans="1:34" ht="15.75">
      <c r="S62" s="610" t="s">
        <v>463</v>
      </c>
      <c r="T62" s="18"/>
      <c r="V62" s="548"/>
      <c r="W62" s="548"/>
      <c r="AH62" t="s">
        <v>260</v>
      </c>
    </row>
    <row r="63" spans="1:34">
      <c r="S63" s="607" t="s">
        <v>464</v>
      </c>
      <c r="T63" s="18"/>
      <c r="V63" s="547"/>
      <c r="W63" s="547"/>
      <c r="AH63" t="s">
        <v>261</v>
      </c>
    </row>
    <row r="64" spans="1:34" ht="15.75">
      <c r="S64" s="612">
        <v>48</v>
      </c>
      <c r="T64" s="18"/>
      <c r="V64" s="548"/>
      <c r="W64" s="548"/>
      <c r="AH64" t="s">
        <v>348</v>
      </c>
    </row>
    <row r="65" spans="19:34">
      <c r="S65" s="394" t="s">
        <v>465</v>
      </c>
      <c r="T65" s="18"/>
      <c r="V65" s="547"/>
      <c r="W65" s="547"/>
      <c r="AH65">
        <v>49</v>
      </c>
    </row>
    <row r="66" spans="19:34" ht="15.75">
      <c r="S66" s="606" t="s">
        <v>192</v>
      </c>
      <c r="T66" s="18"/>
      <c r="V66" s="548"/>
      <c r="W66" s="548"/>
      <c r="AH66" t="s">
        <v>262</v>
      </c>
    </row>
    <row r="67" spans="19:34">
      <c r="S67" s="606" t="s">
        <v>466</v>
      </c>
      <c r="T67" s="18"/>
      <c r="V67" s="547"/>
      <c r="W67" s="547"/>
      <c r="AH67" t="s">
        <v>349</v>
      </c>
    </row>
    <row r="68" spans="19:34" ht="15.75">
      <c r="S68" s="606" t="s">
        <v>467</v>
      </c>
      <c r="T68" s="18"/>
      <c r="V68" s="548"/>
      <c r="W68" s="548"/>
      <c r="AH68">
        <v>52</v>
      </c>
    </row>
    <row r="69" spans="19:34">
      <c r="S69" s="606" t="s">
        <v>193</v>
      </c>
      <c r="T69" s="18"/>
      <c r="V69" s="547"/>
      <c r="W69" s="547"/>
      <c r="AH69" t="s">
        <v>263</v>
      </c>
    </row>
    <row r="70" spans="19:34" ht="15.75">
      <c r="S70" s="609" t="s">
        <v>468</v>
      </c>
      <c r="T70" s="18"/>
      <c r="V70" s="548"/>
      <c r="W70" s="548"/>
      <c r="AH70" t="s">
        <v>264</v>
      </c>
    </row>
    <row r="71" spans="19:34" ht="15.75">
      <c r="S71" s="609" t="s">
        <v>432</v>
      </c>
      <c r="T71" s="18"/>
      <c r="V71" s="547"/>
      <c r="W71" s="547"/>
      <c r="AH71" t="s">
        <v>350</v>
      </c>
    </row>
    <row r="72" spans="19:34" ht="15.75">
      <c r="S72" s="609">
        <v>43</v>
      </c>
      <c r="T72" s="18"/>
      <c r="V72" s="548"/>
      <c r="W72" s="548"/>
      <c r="AH72">
        <v>55</v>
      </c>
    </row>
    <row r="73" spans="19:34" ht="15.75">
      <c r="S73" s="609" t="s">
        <v>192</v>
      </c>
      <c r="T73" s="18"/>
      <c r="V73" s="547"/>
      <c r="W73" s="547"/>
      <c r="AH73" t="s">
        <v>265</v>
      </c>
    </row>
    <row r="74" spans="19:34" ht="15.75">
      <c r="S74" s="606" t="s">
        <v>469</v>
      </c>
      <c r="T74" s="18"/>
      <c r="V74" s="548"/>
      <c r="W74" s="548"/>
      <c r="AH74" t="s">
        <v>351</v>
      </c>
    </row>
    <row r="75" spans="19:34">
      <c r="S75" s="606" t="s">
        <v>470</v>
      </c>
      <c r="T75" s="18"/>
      <c r="V75" s="547"/>
      <c r="W75" s="547"/>
      <c r="AH75">
        <v>60</v>
      </c>
    </row>
    <row r="76" spans="19:34" ht="15.75">
      <c r="S76" s="610" t="s">
        <v>471</v>
      </c>
      <c r="T76" s="18"/>
      <c r="V76" s="548"/>
      <c r="W76" s="548"/>
      <c r="AH76" t="s">
        <v>266</v>
      </c>
    </row>
    <row r="77" spans="19:34" ht="15.75">
      <c r="S77" s="610" t="s">
        <v>193</v>
      </c>
      <c r="T77" s="18"/>
      <c r="V77" s="547"/>
      <c r="W77" s="547"/>
      <c r="AH77" t="s">
        <v>267</v>
      </c>
    </row>
    <row r="78" spans="19:34" ht="15.75">
      <c r="S78" s="610" t="s">
        <v>472</v>
      </c>
      <c r="T78" s="18"/>
      <c r="V78" s="548"/>
      <c r="W78" s="548"/>
      <c r="AH78" t="s">
        <v>352</v>
      </c>
    </row>
    <row r="79" spans="19:34" ht="15.75">
      <c r="S79" s="610" t="s">
        <v>432</v>
      </c>
      <c r="T79" s="18"/>
      <c r="V79" s="547"/>
      <c r="W79" s="547"/>
      <c r="AH79">
        <v>64</v>
      </c>
    </row>
    <row r="80" spans="19:34" ht="15.75">
      <c r="S80" s="606" t="s">
        <v>192</v>
      </c>
      <c r="T80" s="18"/>
      <c r="V80" s="548"/>
      <c r="W80" s="548"/>
      <c r="AH80" t="s">
        <v>268</v>
      </c>
    </row>
    <row r="81" spans="19:34">
      <c r="S81" s="606" t="s">
        <v>473</v>
      </c>
      <c r="T81" s="18"/>
      <c r="V81" s="547"/>
      <c r="W81" s="547"/>
      <c r="AH81" t="s">
        <v>353</v>
      </c>
    </row>
    <row r="82" spans="19:34" ht="15.75">
      <c r="S82" s="606" t="s">
        <v>474</v>
      </c>
      <c r="T82" s="18"/>
      <c r="V82" s="548"/>
      <c r="W82" s="548"/>
      <c r="AH82">
        <v>69</v>
      </c>
    </row>
    <row r="83" spans="19:34" ht="15.75">
      <c r="S83" s="612">
        <v>40</v>
      </c>
      <c r="T83" s="18"/>
      <c r="V83" s="547"/>
      <c r="W83" s="547"/>
      <c r="AH83" t="s">
        <v>269</v>
      </c>
    </row>
    <row r="84" spans="19:34" ht="15.75">
      <c r="S84" s="613" t="s">
        <v>193</v>
      </c>
      <c r="T84" s="18"/>
      <c r="V84" s="548"/>
      <c r="W84" s="548"/>
      <c r="AH84" t="s">
        <v>270</v>
      </c>
    </row>
    <row r="85" spans="19:34">
      <c r="S85" s="606" t="s">
        <v>475</v>
      </c>
      <c r="T85" s="18"/>
      <c r="V85" s="547"/>
      <c r="W85" s="547"/>
      <c r="AH85" t="s">
        <v>354</v>
      </c>
    </row>
    <row r="86" spans="19:34" ht="15.75">
      <c r="S86" s="606" t="s">
        <v>400</v>
      </c>
      <c r="T86" s="18"/>
      <c r="V86" s="548"/>
      <c r="W86" s="548"/>
      <c r="AH86">
        <v>74</v>
      </c>
    </row>
    <row r="87" spans="19:34">
      <c r="S87" s="606" t="s">
        <v>192</v>
      </c>
      <c r="T87" s="18"/>
      <c r="V87" s="547"/>
      <c r="W87" s="547"/>
      <c r="AH87" t="s">
        <v>271</v>
      </c>
    </row>
    <row r="88" spans="19:34" ht="15.75">
      <c r="S88" s="606" t="s">
        <v>476</v>
      </c>
      <c r="T88" s="18"/>
      <c r="V88" s="548"/>
      <c r="W88" s="548"/>
      <c r="AH88" t="s">
        <v>355</v>
      </c>
    </row>
    <row r="89" spans="19:34">
      <c r="S89" s="606" t="s">
        <v>477</v>
      </c>
      <c r="T89" s="18"/>
      <c r="V89" s="547"/>
      <c r="W89" s="547"/>
      <c r="AH89">
        <v>79</v>
      </c>
    </row>
    <row r="90" spans="19:34" ht="15.75">
      <c r="S90" s="606">
        <v>41</v>
      </c>
      <c r="T90" s="18"/>
      <c r="V90" s="548"/>
      <c r="W90" s="548"/>
      <c r="AH90" t="s">
        <v>272</v>
      </c>
    </row>
    <row r="91" spans="19:34">
      <c r="S91" s="606" t="s">
        <v>478</v>
      </c>
      <c r="T91" s="18"/>
      <c r="V91" s="547"/>
      <c r="W91" s="547"/>
      <c r="AH91" t="s">
        <v>273</v>
      </c>
    </row>
    <row r="92" spans="19:34" ht="15.75">
      <c r="S92" s="606" t="s">
        <v>193</v>
      </c>
      <c r="T92" s="18"/>
      <c r="V92" s="548"/>
      <c r="W92" s="548"/>
      <c r="AH92" t="s">
        <v>356</v>
      </c>
    </row>
    <row r="93" spans="19:34">
      <c r="S93" s="606" t="s">
        <v>479</v>
      </c>
      <c r="T93" s="18"/>
      <c r="V93" s="547"/>
      <c r="W93" s="547"/>
      <c r="AH93">
        <v>83</v>
      </c>
    </row>
    <row r="94" spans="19:34" ht="15.75">
      <c r="S94" s="606" t="s">
        <v>480</v>
      </c>
      <c r="T94" s="18"/>
      <c r="V94" s="548"/>
      <c r="W94" s="548"/>
      <c r="AH94" t="s">
        <v>274</v>
      </c>
    </row>
    <row r="95" spans="19:34">
      <c r="S95" s="606" t="s">
        <v>192</v>
      </c>
      <c r="T95" s="18"/>
      <c r="V95" s="547"/>
      <c r="W95" s="547"/>
      <c r="AH95" t="s">
        <v>357</v>
      </c>
    </row>
    <row r="96" spans="19:34" ht="15.75">
      <c r="S96" s="606" t="s">
        <v>421</v>
      </c>
      <c r="T96" s="18"/>
      <c r="V96" s="548"/>
      <c r="W96" s="548"/>
      <c r="AH96">
        <v>87</v>
      </c>
    </row>
    <row r="97" spans="19:34">
      <c r="S97" s="606" t="s">
        <v>481</v>
      </c>
      <c r="T97" s="18"/>
      <c r="V97" s="547"/>
      <c r="W97" s="547"/>
      <c r="AH97" t="s">
        <v>275</v>
      </c>
    </row>
    <row r="98" spans="19:34" ht="15.75">
      <c r="S98" s="614">
        <v>45</v>
      </c>
      <c r="T98" s="18"/>
      <c r="V98" s="548"/>
      <c r="W98" s="548"/>
      <c r="AH98" t="s">
        <v>276</v>
      </c>
    </row>
    <row r="99" spans="19:34">
      <c r="S99" s="394" t="s">
        <v>193</v>
      </c>
      <c r="T99" s="18"/>
      <c r="V99" s="547"/>
      <c r="W99" s="547"/>
      <c r="AH99" t="s">
        <v>358</v>
      </c>
    </row>
    <row r="100" spans="19:34" ht="15.75">
      <c r="S100" s="606" t="s">
        <v>482</v>
      </c>
      <c r="T100" s="18"/>
      <c r="V100" s="548"/>
      <c r="W100" s="548"/>
      <c r="AH100">
        <v>90</v>
      </c>
    </row>
    <row r="101" spans="19:34">
      <c r="S101" s="606" t="s">
        <v>412</v>
      </c>
      <c r="T101" s="18"/>
      <c r="V101" s="547"/>
      <c r="W101" s="547"/>
      <c r="AH101" t="s">
        <v>277</v>
      </c>
    </row>
    <row r="102" spans="19:34" ht="15.75">
      <c r="S102" s="606" t="s">
        <v>192</v>
      </c>
      <c r="T102" s="18"/>
      <c r="V102" s="548"/>
      <c r="W102" s="548"/>
      <c r="AH102" t="s">
        <v>359</v>
      </c>
    </row>
    <row r="103" spans="19:34">
      <c r="S103" s="606" t="s">
        <v>399</v>
      </c>
      <c r="T103" s="18"/>
      <c r="V103" s="547"/>
      <c r="W103" s="547"/>
      <c r="AH103">
        <v>93</v>
      </c>
    </row>
    <row r="104" spans="19:34" ht="15.75">
      <c r="S104" s="606" t="s">
        <v>483</v>
      </c>
      <c r="T104" s="18"/>
      <c r="V104" s="548"/>
      <c r="W104" s="548"/>
      <c r="AH104" t="s">
        <v>278</v>
      </c>
    </row>
    <row r="105" spans="19:34">
      <c r="S105" s="606">
        <v>52</v>
      </c>
      <c r="T105" s="18"/>
      <c r="V105" s="547"/>
      <c r="W105" s="547"/>
      <c r="AH105" t="s">
        <v>279</v>
      </c>
    </row>
    <row r="106" spans="19:34" ht="15.75">
      <c r="S106" s="606" t="s">
        <v>484</v>
      </c>
      <c r="T106" s="18"/>
      <c r="V106" s="548"/>
      <c r="W106" s="548"/>
      <c r="AH106" t="s">
        <v>360</v>
      </c>
    </row>
    <row r="107" spans="19:34">
      <c r="S107" s="606" t="s">
        <v>193</v>
      </c>
      <c r="T107" s="18"/>
      <c r="V107" s="547"/>
      <c r="W107" s="547"/>
      <c r="AH107">
        <v>94</v>
      </c>
    </row>
    <row r="108" spans="19:34" ht="15.75">
      <c r="S108" s="606" t="s">
        <v>485</v>
      </c>
      <c r="T108" s="18"/>
      <c r="V108" s="548"/>
      <c r="W108" s="548"/>
      <c r="AH108" t="s">
        <v>280</v>
      </c>
    </row>
    <row r="109" spans="19:34">
      <c r="S109" s="606" t="s">
        <v>486</v>
      </c>
      <c r="T109" s="18"/>
      <c r="V109" s="547"/>
      <c r="W109" s="547"/>
      <c r="AH109">
        <v>95</v>
      </c>
    </row>
    <row r="110" spans="19:34" ht="15.75">
      <c r="S110" s="606" t="s">
        <v>192</v>
      </c>
      <c r="T110" s="18"/>
      <c r="V110" s="548"/>
      <c r="W110" s="548"/>
      <c r="AH110" t="s">
        <v>281</v>
      </c>
    </row>
    <row r="111" spans="19:34">
      <c r="S111" s="606" t="s">
        <v>487</v>
      </c>
      <c r="T111" s="18"/>
      <c r="V111" s="547"/>
      <c r="W111" s="547"/>
      <c r="AH111" t="s">
        <v>361</v>
      </c>
    </row>
    <row r="112" spans="19:34" ht="15.75">
      <c r="S112" s="606" t="s">
        <v>488</v>
      </c>
      <c r="T112" s="18"/>
      <c r="V112" s="548"/>
      <c r="W112" s="548"/>
      <c r="AH112" t="s">
        <v>282</v>
      </c>
    </row>
    <row r="113" spans="19:34">
      <c r="S113" s="614">
        <v>60</v>
      </c>
      <c r="T113" s="18"/>
      <c r="V113" s="547"/>
      <c r="W113" s="547"/>
      <c r="AH113">
        <v>94</v>
      </c>
    </row>
    <row r="114" spans="19:34" ht="15.75">
      <c r="S114" s="394" t="s">
        <v>193</v>
      </c>
      <c r="T114" s="18"/>
      <c r="V114" s="548"/>
      <c r="W114" s="548"/>
      <c r="AH114" t="s">
        <v>362</v>
      </c>
    </row>
    <row r="115" spans="19:34">
      <c r="S115" s="606" t="s">
        <v>489</v>
      </c>
      <c r="T115" s="18"/>
      <c r="V115" s="547"/>
      <c r="W115" s="547"/>
      <c r="AH115" t="s">
        <v>283</v>
      </c>
    </row>
    <row r="116" spans="19:34" ht="15.75">
      <c r="S116" s="606" t="s">
        <v>490</v>
      </c>
      <c r="T116" s="18"/>
      <c r="V116" s="548"/>
      <c r="W116" s="548"/>
      <c r="AH116">
        <v>93</v>
      </c>
    </row>
    <row r="117" spans="19:34">
      <c r="S117" s="606" t="s">
        <v>192</v>
      </c>
      <c r="T117" s="18"/>
      <c r="V117" s="547"/>
      <c r="W117" s="547"/>
      <c r="AH117" t="s">
        <v>284</v>
      </c>
    </row>
    <row r="118" spans="19:34" ht="15.75">
      <c r="S118" s="606" t="s">
        <v>491</v>
      </c>
      <c r="T118" s="18"/>
      <c r="V118" s="548"/>
      <c r="W118" s="548"/>
      <c r="AH118" t="s">
        <v>363</v>
      </c>
    </row>
    <row r="119" spans="19:34">
      <c r="S119" s="606" t="s">
        <v>492</v>
      </c>
      <c r="T119" s="18"/>
      <c r="V119" s="547"/>
      <c r="W119" s="547"/>
      <c r="AH119" t="s">
        <v>285</v>
      </c>
    </row>
    <row r="120" spans="19:34" ht="15.75">
      <c r="S120" s="606">
        <v>68</v>
      </c>
      <c r="T120" s="18"/>
      <c r="V120" s="548"/>
      <c r="W120" s="548"/>
      <c r="AH120">
        <v>90</v>
      </c>
    </row>
    <row r="121" spans="19:34">
      <c r="S121" s="606" t="s">
        <v>493</v>
      </c>
      <c r="T121" s="18"/>
      <c r="V121" s="547"/>
      <c r="W121" s="547"/>
      <c r="AH121" t="s">
        <v>364</v>
      </c>
    </row>
    <row r="122" spans="19:34" ht="15.75">
      <c r="S122" s="606" t="s">
        <v>193</v>
      </c>
      <c r="T122" s="18"/>
      <c r="V122" s="548"/>
      <c r="W122" s="548"/>
      <c r="AH122" t="s">
        <v>286</v>
      </c>
    </row>
    <row r="123" spans="19:34">
      <c r="S123" s="606" t="s">
        <v>494</v>
      </c>
      <c r="T123" s="18"/>
      <c r="V123" s="547"/>
      <c r="W123" s="547"/>
      <c r="AH123">
        <v>87</v>
      </c>
    </row>
    <row r="124" spans="19:34" ht="15.75">
      <c r="S124" s="606" t="s">
        <v>495</v>
      </c>
      <c r="T124" s="18"/>
      <c r="V124" s="548"/>
      <c r="W124" s="548"/>
      <c r="AH124" t="s">
        <v>287</v>
      </c>
    </row>
    <row r="125" spans="19:34">
      <c r="S125" s="606" t="s">
        <v>192</v>
      </c>
      <c r="T125" s="18"/>
      <c r="V125" s="547"/>
      <c r="W125" s="547"/>
      <c r="AH125" t="s">
        <v>365</v>
      </c>
    </row>
    <row r="126" spans="19:34" ht="15.75">
      <c r="S126" s="606" t="s">
        <v>496</v>
      </c>
      <c r="T126" s="18"/>
      <c r="V126" s="548"/>
      <c r="W126" s="548"/>
      <c r="AH126" t="s">
        <v>288</v>
      </c>
    </row>
    <row r="127" spans="19:34">
      <c r="S127" s="606" t="s">
        <v>497</v>
      </c>
      <c r="T127" s="18"/>
      <c r="V127" s="547"/>
      <c r="W127" s="547"/>
      <c r="AH127">
        <v>83</v>
      </c>
    </row>
    <row r="128" spans="19:34" ht="15.75">
      <c r="S128" s="614">
        <v>76</v>
      </c>
      <c r="T128" s="18"/>
      <c r="V128" s="548"/>
      <c r="W128" s="548"/>
      <c r="AH128" t="s">
        <v>366</v>
      </c>
    </row>
    <row r="129" spans="19:34">
      <c r="S129" s="394" t="s">
        <v>193</v>
      </c>
      <c r="T129" s="18"/>
      <c r="V129" s="547"/>
      <c r="W129" s="547"/>
      <c r="AH129" t="s">
        <v>289</v>
      </c>
    </row>
    <row r="130" spans="19:34" ht="15.75">
      <c r="S130" s="606" t="s">
        <v>498</v>
      </c>
      <c r="T130" s="18"/>
      <c r="V130" s="548"/>
      <c r="W130" s="548"/>
      <c r="AH130">
        <v>79</v>
      </c>
    </row>
    <row r="131" spans="19:34">
      <c r="S131" s="606" t="s">
        <v>397</v>
      </c>
      <c r="T131" s="18"/>
      <c r="V131" s="547"/>
      <c r="W131" s="547"/>
      <c r="AH131" t="s">
        <v>290</v>
      </c>
    </row>
    <row r="132" spans="19:34" ht="15.75">
      <c r="S132" s="606" t="s">
        <v>192</v>
      </c>
      <c r="T132" s="18"/>
      <c r="V132" s="548"/>
      <c r="W132" s="548"/>
      <c r="AH132" t="s">
        <v>367</v>
      </c>
    </row>
    <row r="133" spans="19:34">
      <c r="S133" s="606" t="s">
        <v>499</v>
      </c>
      <c r="T133" s="18"/>
      <c r="V133" s="547"/>
      <c r="W133" s="547"/>
      <c r="AH133" t="s">
        <v>291</v>
      </c>
    </row>
    <row r="134" spans="19:34" ht="15.75">
      <c r="S134" s="606" t="s">
        <v>500</v>
      </c>
      <c r="T134" s="18"/>
      <c r="V134" s="548"/>
      <c r="W134" s="548"/>
      <c r="AH134">
        <v>74</v>
      </c>
    </row>
    <row r="135" spans="19:34">
      <c r="S135" s="606">
        <v>83</v>
      </c>
      <c r="T135" s="18"/>
      <c r="V135" s="547"/>
      <c r="W135" s="547"/>
      <c r="AH135" t="s">
        <v>368</v>
      </c>
    </row>
    <row r="136" spans="19:34" ht="15.75">
      <c r="S136" s="606" t="s">
        <v>501</v>
      </c>
      <c r="T136" s="18"/>
      <c r="V136" s="548"/>
      <c r="W136" s="548"/>
      <c r="AH136" t="s">
        <v>292</v>
      </c>
    </row>
    <row r="137" spans="19:34">
      <c r="S137" s="606" t="s">
        <v>193</v>
      </c>
      <c r="T137" s="18"/>
      <c r="V137" s="547"/>
      <c r="W137" s="547"/>
      <c r="AH137">
        <v>69</v>
      </c>
    </row>
    <row r="138" spans="19:34" ht="15.75">
      <c r="S138" s="606" t="s">
        <v>502</v>
      </c>
      <c r="T138" s="18"/>
      <c r="V138" s="548"/>
      <c r="W138" s="548"/>
      <c r="AH138" t="s">
        <v>293</v>
      </c>
    </row>
    <row r="139" spans="19:34">
      <c r="S139" s="614" t="s">
        <v>396</v>
      </c>
      <c r="T139" s="18"/>
      <c r="V139" s="547"/>
      <c r="W139" s="547"/>
      <c r="AH139" t="s">
        <v>369</v>
      </c>
    </row>
    <row r="140" spans="19:34" ht="15.75">
      <c r="S140" s="606" t="s">
        <v>192</v>
      </c>
      <c r="T140" s="18"/>
      <c r="V140" s="548"/>
      <c r="W140" s="548"/>
      <c r="AH140" t="s">
        <v>294</v>
      </c>
    </row>
    <row r="141" spans="19:34">
      <c r="S141" s="606" t="s">
        <v>503</v>
      </c>
      <c r="T141" s="18"/>
      <c r="V141" s="547"/>
      <c r="W141" s="547"/>
      <c r="AH141">
        <v>64</v>
      </c>
    </row>
    <row r="142" spans="19:34" ht="15.75">
      <c r="S142" s="606" t="s">
        <v>504</v>
      </c>
      <c r="T142" s="18"/>
      <c r="V142" s="548"/>
      <c r="W142" s="548"/>
      <c r="AH142" t="s">
        <v>370</v>
      </c>
    </row>
    <row r="143" spans="19:34">
      <c r="S143" s="606">
        <v>90</v>
      </c>
      <c r="T143" s="18"/>
      <c r="V143" s="547"/>
      <c r="W143" s="547"/>
      <c r="AH143" t="s">
        <v>295</v>
      </c>
    </row>
    <row r="144" spans="19:34" ht="15.75">
      <c r="S144" s="606" t="s">
        <v>193</v>
      </c>
      <c r="T144" s="18"/>
      <c r="V144" s="548"/>
      <c r="W144" s="548"/>
      <c r="AH144">
        <v>59</v>
      </c>
    </row>
    <row r="145" spans="19:34">
      <c r="S145" s="606" t="s">
        <v>505</v>
      </c>
      <c r="T145" s="18"/>
      <c r="V145" s="547"/>
      <c r="W145" s="547"/>
      <c r="AH145" t="s">
        <v>296</v>
      </c>
    </row>
    <row r="146" spans="19:34" ht="15.75">
      <c r="S146" s="606" t="s">
        <v>506</v>
      </c>
      <c r="T146" s="18"/>
      <c r="V146" s="548"/>
      <c r="W146" s="548"/>
      <c r="AH146" t="s">
        <v>371</v>
      </c>
    </row>
    <row r="147" spans="19:34">
      <c r="S147" s="606" t="s">
        <v>192</v>
      </c>
      <c r="T147" s="18"/>
      <c r="V147" s="547"/>
      <c r="W147" s="547"/>
      <c r="AH147" t="s">
        <v>297</v>
      </c>
    </row>
    <row r="148" spans="19:34" ht="15.75">
      <c r="S148" s="606" t="s">
        <v>507</v>
      </c>
      <c r="T148" s="18"/>
      <c r="V148" s="548"/>
      <c r="W148" s="548"/>
      <c r="AH148">
        <v>55</v>
      </c>
    </row>
    <row r="149" spans="19:34">
      <c r="S149" s="606" t="s">
        <v>508</v>
      </c>
      <c r="T149" s="18"/>
      <c r="V149" s="547"/>
      <c r="W149" s="547"/>
      <c r="AH149" t="s">
        <v>372</v>
      </c>
    </row>
    <row r="150" spans="19:34" ht="15.75">
      <c r="S150" s="606">
        <v>95</v>
      </c>
      <c r="T150" s="18"/>
      <c r="V150" s="548"/>
      <c r="W150" s="548"/>
      <c r="AH150" t="s">
        <v>298</v>
      </c>
    </row>
    <row r="151" spans="19:34">
      <c r="S151" s="606" t="s">
        <v>509</v>
      </c>
      <c r="T151" s="18"/>
      <c r="V151" s="547"/>
      <c r="W151" s="547"/>
      <c r="AH151" t="s">
        <v>299</v>
      </c>
    </row>
    <row r="152" spans="19:34" ht="15.75">
      <c r="S152" s="606" t="s">
        <v>193</v>
      </c>
      <c r="T152" s="18"/>
      <c r="V152" s="548"/>
      <c r="W152" s="548"/>
      <c r="AH152" t="s">
        <v>373</v>
      </c>
    </row>
    <row r="153" spans="19:34">
      <c r="S153" s="606" t="s">
        <v>419</v>
      </c>
      <c r="T153" s="18"/>
      <c r="V153" s="547"/>
      <c r="W153" s="547"/>
      <c r="AH153">
        <v>51</v>
      </c>
    </row>
    <row r="154" spans="19:34" ht="15.75">
      <c r="S154" s="606" t="s">
        <v>398</v>
      </c>
      <c r="T154" s="18"/>
      <c r="V154" s="548"/>
      <c r="W154" s="548"/>
      <c r="AH154" t="s">
        <v>300</v>
      </c>
    </row>
    <row r="155" spans="19:34">
      <c r="S155" s="394" t="s">
        <v>192</v>
      </c>
      <c r="T155" s="18"/>
      <c r="V155" s="547"/>
      <c r="W155" s="547"/>
      <c r="AH155" t="s">
        <v>374</v>
      </c>
    </row>
    <row r="156" spans="19:34" ht="15.75">
      <c r="S156" s="606" t="s">
        <v>510</v>
      </c>
      <c r="T156" s="18"/>
      <c r="V156" s="548"/>
      <c r="W156" s="548"/>
      <c r="AH156">
        <v>48</v>
      </c>
    </row>
    <row r="157" spans="19:34">
      <c r="S157" s="606" t="s">
        <v>511</v>
      </c>
      <c r="T157" s="18"/>
      <c r="V157" s="547"/>
      <c r="W157" s="547"/>
      <c r="AH157" t="s">
        <v>301</v>
      </c>
    </row>
    <row r="158" spans="19:34" ht="15.75">
      <c r="S158" s="606">
        <v>98</v>
      </c>
      <c r="T158" s="18"/>
      <c r="V158" s="548"/>
      <c r="W158" s="548"/>
      <c r="AH158" t="s">
        <v>302</v>
      </c>
    </row>
    <row r="159" spans="19:34">
      <c r="S159" s="606" t="s">
        <v>193</v>
      </c>
      <c r="T159" s="18"/>
      <c r="V159" s="547"/>
      <c r="W159" s="547"/>
      <c r="AH159" t="s">
        <v>375</v>
      </c>
    </row>
    <row r="160" spans="19:34" ht="15.75">
      <c r="S160" s="606" t="s">
        <v>512</v>
      </c>
      <c r="T160" s="18"/>
      <c r="V160" s="548"/>
      <c r="W160" s="548"/>
      <c r="AH160">
        <v>47</v>
      </c>
    </row>
    <row r="161" spans="19:34">
      <c r="S161" s="606" t="s">
        <v>513</v>
      </c>
      <c r="T161" s="18"/>
      <c r="V161" s="547"/>
      <c r="W161" s="547"/>
      <c r="AH161" t="s">
        <v>303</v>
      </c>
    </row>
    <row r="162" spans="19:34" ht="15.75">
      <c r="S162" s="606">
        <v>101</v>
      </c>
      <c r="T162" s="18"/>
      <c r="V162" s="548"/>
      <c r="W162" s="548"/>
      <c r="AH162" t="s">
        <v>376</v>
      </c>
    </row>
    <row r="163" spans="19:34">
      <c r="S163" s="606" t="s">
        <v>514</v>
      </c>
      <c r="T163" s="18"/>
      <c r="V163" s="547"/>
      <c r="W163" s="547"/>
      <c r="AH163">
        <v>46</v>
      </c>
    </row>
    <row r="164" spans="19:34" ht="15.75">
      <c r="S164" s="606" t="s">
        <v>192</v>
      </c>
      <c r="T164" s="18"/>
      <c r="V164" s="548"/>
      <c r="W164" s="548"/>
      <c r="AH164" t="s">
        <v>304</v>
      </c>
    </row>
    <row r="165" spans="19:34">
      <c r="S165" s="606" t="s">
        <v>515</v>
      </c>
      <c r="T165" s="18"/>
      <c r="V165" s="547"/>
      <c r="W165" s="547"/>
      <c r="AH165" t="s">
        <v>305</v>
      </c>
    </row>
    <row r="166" spans="19:34" ht="15.75">
      <c r="S166" s="606" t="s">
        <v>516</v>
      </c>
      <c r="T166" s="18"/>
      <c r="V166" s="548"/>
      <c r="W166" s="548"/>
      <c r="AH166" t="s">
        <v>377</v>
      </c>
    </row>
    <row r="167" spans="19:34">
      <c r="S167" s="606" t="s">
        <v>193</v>
      </c>
      <c r="T167" s="18"/>
      <c r="V167" s="547"/>
      <c r="W167" s="547"/>
      <c r="AH167">
        <v>46</v>
      </c>
    </row>
    <row r="168" spans="19:34" ht="15.75">
      <c r="S168" s="606" t="s">
        <v>517</v>
      </c>
      <c r="T168" s="18"/>
      <c r="V168" s="548"/>
      <c r="W168" s="548"/>
      <c r="AH168" t="s">
        <v>306</v>
      </c>
    </row>
    <row r="169" spans="19:34">
      <c r="S169" s="614" t="s">
        <v>518</v>
      </c>
      <c r="T169" s="18"/>
      <c r="V169" s="547"/>
      <c r="W169" s="547"/>
      <c r="AH169" t="s">
        <v>378</v>
      </c>
    </row>
    <row r="170" spans="19:34" ht="15.75">
      <c r="S170" s="394">
        <v>102</v>
      </c>
      <c r="T170" s="18"/>
      <c r="V170" s="548"/>
      <c r="W170" s="548"/>
      <c r="AH170">
        <v>47</v>
      </c>
    </row>
    <row r="171" spans="19:34">
      <c r="S171" s="606" t="s">
        <v>192</v>
      </c>
      <c r="T171" s="18"/>
      <c r="V171" s="547"/>
      <c r="W171" s="547"/>
      <c r="AH171" t="s">
        <v>307</v>
      </c>
    </row>
    <row r="172" spans="19:34" ht="15.75">
      <c r="S172" s="606" t="s">
        <v>519</v>
      </c>
      <c r="T172" s="18"/>
      <c r="V172" s="548"/>
      <c r="W172" s="548"/>
      <c r="AH172" t="s">
        <v>308</v>
      </c>
    </row>
    <row r="173" spans="19:34">
      <c r="S173" s="606" t="s">
        <v>520</v>
      </c>
      <c r="T173" s="18"/>
      <c r="V173" s="547"/>
      <c r="W173" s="547"/>
      <c r="AH173" t="s">
        <v>379</v>
      </c>
    </row>
    <row r="174" spans="19:34" ht="15.75">
      <c r="S174" s="606" t="s">
        <v>193</v>
      </c>
      <c r="T174" s="18"/>
      <c r="V174" s="548"/>
      <c r="W174" s="548"/>
      <c r="AH174">
        <v>49</v>
      </c>
    </row>
    <row r="175" spans="19:34">
      <c r="S175" s="606" t="s">
        <v>521</v>
      </c>
      <c r="T175" s="18"/>
      <c r="V175" s="547"/>
      <c r="W175" s="547"/>
      <c r="AH175" t="s">
        <v>309</v>
      </c>
    </row>
    <row r="176" spans="19:34" ht="15.75">
      <c r="S176" s="606" t="s">
        <v>522</v>
      </c>
      <c r="T176" s="18"/>
      <c r="V176" s="548"/>
      <c r="W176" s="548"/>
      <c r="AH176" t="s">
        <v>380</v>
      </c>
    </row>
    <row r="177" spans="19:34">
      <c r="S177" s="606">
        <v>101</v>
      </c>
      <c r="T177" s="18"/>
      <c r="V177" s="547"/>
      <c r="W177" s="547"/>
      <c r="AH177">
        <v>51</v>
      </c>
    </row>
    <row r="178" spans="19:34" ht="15.75">
      <c r="S178" s="606" t="s">
        <v>523</v>
      </c>
      <c r="T178" s="18"/>
      <c r="V178" s="548"/>
      <c r="W178" s="548"/>
      <c r="AH178" t="s">
        <v>310</v>
      </c>
    </row>
    <row r="179" spans="19:34">
      <c r="S179" s="606" t="s">
        <v>192</v>
      </c>
      <c r="T179" s="18"/>
      <c r="V179" s="547"/>
      <c r="W179" s="547"/>
      <c r="AH179" t="s">
        <v>311</v>
      </c>
    </row>
    <row r="180" spans="19:34" ht="15.75">
      <c r="S180" s="606" t="s">
        <v>524</v>
      </c>
      <c r="T180" s="18"/>
      <c r="V180" s="548"/>
      <c r="W180" s="548"/>
      <c r="AH180" t="s">
        <v>381</v>
      </c>
    </row>
    <row r="181" spans="19:34">
      <c r="S181" s="606" t="s">
        <v>525</v>
      </c>
      <c r="T181" s="18"/>
      <c r="V181" s="547"/>
      <c r="W181" s="547"/>
      <c r="AH181">
        <v>54</v>
      </c>
    </row>
    <row r="182" spans="19:34" ht="15.75">
      <c r="S182" s="606" t="s">
        <v>193</v>
      </c>
      <c r="T182" s="18"/>
      <c r="V182" s="548"/>
      <c r="W182" s="548"/>
      <c r="AH182" t="s">
        <v>312</v>
      </c>
    </row>
    <row r="183" spans="19:34">
      <c r="S183" s="606" t="s">
        <v>526</v>
      </c>
      <c r="T183" s="18"/>
      <c r="V183" s="547"/>
      <c r="W183" s="547"/>
      <c r="AH183" t="s">
        <v>382</v>
      </c>
    </row>
    <row r="184" spans="19:34" ht="15.75">
      <c r="S184" s="614" t="s">
        <v>397</v>
      </c>
      <c r="T184" s="18"/>
      <c r="V184" s="548"/>
      <c r="W184" s="548"/>
      <c r="AH184">
        <v>56</v>
      </c>
    </row>
    <row r="185" spans="19:34">
      <c r="S185" s="394">
        <v>100</v>
      </c>
      <c r="T185" s="18"/>
      <c r="V185" s="547"/>
      <c r="W185" s="547"/>
      <c r="AH185" t="s">
        <v>313</v>
      </c>
    </row>
    <row r="186" spans="19:34" ht="15.75">
      <c r="S186" s="606" t="s">
        <v>192</v>
      </c>
      <c r="T186" s="18"/>
      <c r="V186" s="548"/>
      <c r="W186" s="548"/>
      <c r="AH186" t="s">
        <v>314</v>
      </c>
    </row>
    <row r="187" spans="19:34">
      <c r="S187" s="606" t="s">
        <v>527</v>
      </c>
      <c r="T187" s="18"/>
      <c r="V187" s="547"/>
      <c r="W187" s="547"/>
      <c r="AH187" t="s">
        <v>383</v>
      </c>
    </row>
    <row r="188" spans="19:34" ht="15.75">
      <c r="S188" s="606" t="s">
        <v>528</v>
      </c>
      <c r="T188" s="18"/>
      <c r="V188" s="548"/>
      <c r="W188" s="548"/>
      <c r="AH188">
        <v>59</v>
      </c>
    </row>
    <row r="189" spans="19:34">
      <c r="S189" s="606" t="s">
        <v>193</v>
      </c>
      <c r="T189" s="18"/>
      <c r="V189" s="547"/>
      <c r="W189" s="547"/>
      <c r="AH189" t="s">
        <v>315</v>
      </c>
    </row>
    <row r="190" spans="19:34" ht="15.75">
      <c r="S190" s="606" t="s">
        <v>413</v>
      </c>
      <c r="T190" s="18"/>
      <c r="V190" s="548"/>
      <c r="W190" s="548"/>
      <c r="AH190" t="s">
        <v>384</v>
      </c>
    </row>
    <row r="191" spans="19:34">
      <c r="S191" s="606" t="s">
        <v>529</v>
      </c>
      <c r="T191" s="18"/>
      <c r="V191" s="547"/>
      <c r="W191" s="547"/>
      <c r="AH191">
        <v>61</v>
      </c>
    </row>
    <row r="192" spans="19:34" ht="15.75">
      <c r="S192" s="606">
        <v>97</v>
      </c>
      <c r="T192" s="18"/>
      <c r="V192" s="548"/>
      <c r="W192" s="548"/>
      <c r="AH192" t="s">
        <v>316</v>
      </c>
    </row>
    <row r="193" spans="19:34">
      <c r="S193" s="606" t="s">
        <v>530</v>
      </c>
      <c r="T193" s="18"/>
      <c r="V193" s="547"/>
      <c r="W193" s="547"/>
      <c r="AH193" t="s">
        <v>317</v>
      </c>
    </row>
    <row r="194" spans="19:34" ht="15.75">
      <c r="S194" s="606" t="s">
        <v>192</v>
      </c>
      <c r="T194" s="18"/>
      <c r="V194" s="548"/>
      <c r="W194" s="548"/>
      <c r="AH194" t="s">
        <v>385</v>
      </c>
    </row>
    <row r="195" spans="19:34">
      <c r="S195" s="606" t="s">
        <v>531</v>
      </c>
      <c r="T195" s="18"/>
      <c r="V195" s="547"/>
      <c r="W195" s="547"/>
      <c r="AH195">
        <v>63</v>
      </c>
    </row>
    <row r="196" spans="19:34" ht="15.75">
      <c r="S196" s="606" t="s">
        <v>532</v>
      </c>
      <c r="T196" s="18"/>
      <c r="V196" s="548"/>
      <c r="W196" s="548"/>
      <c r="AH196" t="s">
        <v>318</v>
      </c>
    </row>
    <row r="197" spans="19:34">
      <c r="S197" s="606" t="s">
        <v>193</v>
      </c>
      <c r="T197" s="18"/>
      <c r="V197" s="547"/>
      <c r="W197" s="547"/>
      <c r="AH197" t="s">
        <v>386</v>
      </c>
    </row>
    <row r="198" spans="19:34" ht="15.75">
      <c r="S198" s="606" t="s">
        <v>533</v>
      </c>
      <c r="T198" s="18"/>
      <c r="V198" s="548"/>
      <c r="W198" s="548"/>
      <c r="AH198">
        <v>65</v>
      </c>
    </row>
    <row r="199" spans="19:34">
      <c r="S199" s="614" t="s">
        <v>403</v>
      </c>
      <c r="T199" s="18"/>
      <c r="V199" s="547"/>
      <c r="W199" s="547"/>
      <c r="AH199" t="s">
        <v>319</v>
      </c>
    </row>
    <row r="200" spans="19:34" ht="15.75">
      <c r="S200" s="394">
        <v>93</v>
      </c>
      <c r="T200" s="18"/>
      <c r="V200" s="548"/>
      <c r="W200" s="548"/>
      <c r="AH200" t="s">
        <v>320</v>
      </c>
    </row>
    <row r="201" spans="19:34">
      <c r="S201" s="606" t="s">
        <v>192</v>
      </c>
      <c r="T201" s="18"/>
      <c r="V201" s="547"/>
      <c r="W201" s="547"/>
      <c r="AH201" t="s">
        <v>387</v>
      </c>
    </row>
    <row r="202" spans="19:34" ht="15.75">
      <c r="S202" s="606" t="s">
        <v>534</v>
      </c>
      <c r="T202" s="18"/>
      <c r="V202" s="548"/>
      <c r="W202" s="548"/>
      <c r="AH202">
        <v>67</v>
      </c>
    </row>
    <row r="203" spans="19:34">
      <c r="S203" s="606" t="s">
        <v>535</v>
      </c>
      <c r="T203" s="18"/>
      <c r="V203" s="547"/>
      <c r="W203" s="547"/>
      <c r="AH203" t="s">
        <v>321</v>
      </c>
    </row>
    <row r="204" spans="19:34" ht="15.75">
      <c r="S204" s="606" t="s">
        <v>193</v>
      </c>
      <c r="T204" s="18"/>
      <c r="V204" s="548"/>
      <c r="W204" s="548"/>
      <c r="AH204">
        <v>69</v>
      </c>
    </row>
    <row r="205" spans="19:34">
      <c r="S205" s="606" t="s">
        <v>536</v>
      </c>
      <c r="T205" s="18"/>
      <c r="V205" s="547"/>
      <c r="W205" s="547"/>
    </row>
    <row r="206" spans="19:34" ht="15.75">
      <c r="S206" s="606" t="s">
        <v>403</v>
      </c>
      <c r="T206" s="18"/>
      <c r="V206" s="548"/>
      <c r="W206" s="548"/>
    </row>
    <row r="207" spans="19:34">
      <c r="S207" s="606">
        <v>89</v>
      </c>
      <c r="T207" s="18"/>
      <c r="V207" s="547"/>
      <c r="W207" s="547"/>
    </row>
    <row r="208" spans="19:34" ht="15.75">
      <c r="S208" s="606" t="s">
        <v>537</v>
      </c>
      <c r="T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538</v>
      </c>
      <c r="T210" s="18"/>
      <c r="U210" s="548"/>
      <c r="V210" s="548"/>
      <c r="W210" s="548"/>
    </row>
    <row r="211" spans="19:23">
      <c r="S211" s="606" t="s">
        <v>539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540</v>
      </c>
      <c r="T213" s="18"/>
      <c r="U213" s="547"/>
      <c r="V213" s="547"/>
      <c r="W213" s="547"/>
    </row>
    <row r="214" spans="19:23" ht="15.75">
      <c r="S214" s="614" t="s">
        <v>541</v>
      </c>
      <c r="T214" s="18"/>
      <c r="U214" s="548"/>
      <c r="V214" s="548"/>
      <c r="W214" s="548"/>
    </row>
    <row r="215" spans="19:23">
      <c r="S215" s="18">
        <v>83</v>
      </c>
      <c r="T215" s="18"/>
      <c r="U215" s="547"/>
      <c r="V215" s="547"/>
      <c r="W215" s="547"/>
    </row>
    <row r="216" spans="19:23" ht="15.75">
      <c r="S216" s="394" t="s">
        <v>192</v>
      </c>
      <c r="T216" s="18"/>
      <c r="U216" s="548"/>
      <c r="V216" s="548"/>
      <c r="W216" s="548"/>
    </row>
    <row r="217" spans="19:23">
      <c r="S217" s="606" t="s">
        <v>430</v>
      </c>
      <c r="T217" s="18"/>
      <c r="U217" s="547"/>
      <c r="V217" s="547"/>
      <c r="W217" s="547"/>
    </row>
    <row r="218" spans="19:23" ht="15.75">
      <c r="S218" s="606" t="s">
        <v>542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543</v>
      </c>
      <c r="T220" s="18"/>
      <c r="U220" s="548"/>
      <c r="V220" s="548"/>
      <c r="W220" s="548"/>
    </row>
    <row r="221" spans="19:23">
      <c r="S221" s="606" t="s">
        <v>402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544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426</v>
      </c>
      <c r="T225" s="18"/>
      <c r="U225" s="547"/>
      <c r="V225" s="547"/>
      <c r="W225" s="547"/>
    </row>
    <row r="226" spans="19:23" ht="15.75">
      <c r="S226" s="606" t="s">
        <v>545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546</v>
      </c>
      <c r="T228" s="18"/>
      <c r="U228" s="548"/>
      <c r="V228" s="548"/>
      <c r="W228" s="548"/>
    </row>
    <row r="229" spans="19:23">
      <c r="S229" s="614" t="s">
        <v>547</v>
      </c>
      <c r="T229" s="18"/>
      <c r="U229" s="547"/>
      <c r="V229" s="547"/>
      <c r="W229" s="547"/>
    </row>
    <row r="230" spans="19:23" ht="15.75">
      <c r="S230" s="394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548</v>
      </c>
      <c r="T232" s="18"/>
      <c r="U232" s="548"/>
      <c r="V232" s="548"/>
      <c r="W232" s="548"/>
    </row>
    <row r="233" spans="19:23">
      <c r="S233" s="606" t="s">
        <v>549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550</v>
      </c>
      <c r="T235" s="18"/>
      <c r="U235" s="547"/>
      <c r="V235" s="547"/>
      <c r="W235" s="547"/>
    </row>
    <row r="236" spans="19:23" ht="15.75">
      <c r="S236" s="606" t="s">
        <v>551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552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417</v>
      </c>
      <c r="T240" s="18"/>
      <c r="U240" s="548"/>
      <c r="V240" s="548"/>
      <c r="W240" s="548"/>
    </row>
    <row r="241" spans="19:23">
      <c r="S241" s="606" t="s">
        <v>553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554</v>
      </c>
      <c r="T243" s="18"/>
      <c r="U243" s="547"/>
      <c r="V243" s="547"/>
      <c r="W243" s="547"/>
    </row>
    <row r="244" spans="19:23" ht="15.75">
      <c r="S244" s="614" t="s">
        <v>555</v>
      </c>
      <c r="T244" s="18"/>
      <c r="U244" s="548"/>
      <c r="V244" s="548"/>
      <c r="W244" s="548"/>
    </row>
    <row r="245" spans="19:23">
      <c r="S245" s="18">
        <v>56</v>
      </c>
      <c r="T245" s="18"/>
      <c r="U245" s="547"/>
      <c r="V245" s="547"/>
      <c r="W245" s="547"/>
    </row>
    <row r="246" spans="19:23" ht="15.75">
      <c r="S246" s="18" t="s">
        <v>192</v>
      </c>
      <c r="T246" s="18"/>
      <c r="U246" s="548"/>
      <c r="V246" s="548"/>
      <c r="W246" s="548"/>
    </row>
    <row r="247" spans="19:23">
      <c r="S247" s="18" t="s">
        <v>556</v>
      </c>
      <c r="T247" s="18"/>
      <c r="U247" s="547"/>
      <c r="V247" s="547"/>
      <c r="W247" s="547"/>
    </row>
    <row r="248" spans="19:23" ht="15.75">
      <c r="S248" s="18" t="s">
        <v>557</v>
      </c>
      <c r="T248" s="18"/>
      <c r="U248" s="548"/>
      <c r="V248" s="548"/>
      <c r="W248" s="548"/>
    </row>
    <row r="249" spans="19:23">
      <c r="S249" s="18" t="s">
        <v>193</v>
      </c>
      <c r="T249" s="18"/>
      <c r="U249" s="547"/>
      <c r="V249" s="547"/>
      <c r="W249" s="547"/>
    </row>
    <row r="250" spans="19:23" ht="15.75">
      <c r="S250" s="18" t="s">
        <v>425</v>
      </c>
      <c r="T250" s="18"/>
      <c r="U250" s="548"/>
      <c r="V250" s="548"/>
      <c r="W250" s="548"/>
    </row>
    <row r="251" spans="19:23">
      <c r="S251" s="18" t="s">
        <v>401</v>
      </c>
      <c r="T251" s="18"/>
      <c r="U251" s="547"/>
      <c r="V251" s="547"/>
      <c r="W251" s="547"/>
    </row>
    <row r="252" spans="19:23" ht="15.75">
      <c r="S252" s="18">
        <v>49</v>
      </c>
      <c r="T252" s="18"/>
      <c r="U252" s="548"/>
      <c r="V252" s="548"/>
      <c r="W252" s="548"/>
    </row>
    <row r="253" spans="19:23">
      <c r="S253" s="18" t="s">
        <v>558</v>
      </c>
      <c r="T253" s="18"/>
      <c r="U253" s="547"/>
      <c r="V253" s="547"/>
      <c r="W253" s="547"/>
    </row>
    <row r="254" spans="19:23" ht="15.75">
      <c r="S254" s="18" t="s">
        <v>192</v>
      </c>
      <c r="T254" s="18"/>
      <c r="U254" s="548"/>
      <c r="V254" s="548"/>
      <c r="W254" s="548"/>
    </row>
    <row r="255" spans="19:23">
      <c r="S255" s="18" t="s">
        <v>559</v>
      </c>
      <c r="T255" s="18"/>
      <c r="U255" s="547"/>
      <c r="V255" s="547"/>
      <c r="W255" s="547"/>
    </row>
    <row r="256" spans="19:23" ht="15.75">
      <c r="S256" s="18" t="s">
        <v>560</v>
      </c>
      <c r="T256" s="18"/>
      <c r="U256" s="548"/>
      <c r="V256" s="548"/>
      <c r="W256" s="548"/>
    </row>
    <row r="257" spans="19:23">
      <c r="S257" s="18" t="s">
        <v>193</v>
      </c>
      <c r="T257" s="18"/>
      <c r="U257" s="547"/>
      <c r="V257" s="547"/>
      <c r="W257" s="547"/>
    </row>
    <row r="258" spans="19:23" ht="15.75">
      <c r="S258" s="18" t="s">
        <v>561</v>
      </c>
      <c r="T258" s="18"/>
      <c r="U258" s="548"/>
      <c r="V258" s="548"/>
      <c r="W258" s="548"/>
    </row>
    <row r="259" spans="19:23">
      <c r="S259" s="18" t="s">
        <v>418</v>
      </c>
      <c r="T259" s="18"/>
      <c r="U259" s="547"/>
      <c r="V259" s="547"/>
      <c r="W259" s="547"/>
    </row>
    <row r="260" spans="19:23" ht="15.75">
      <c r="S260" s="18">
        <v>41</v>
      </c>
      <c r="T260" s="18"/>
      <c r="U260" s="548"/>
      <c r="V260" s="548"/>
      <c r="W260" s="548"/>
    </row>
    <row r="261" spans="19:23">
      <c r="S261" s="18" t="s">
        <v>192</v>
      </c>
      <c r="T261" s="18"/>
      <c r="U261" s="547"/>
      <c r="V261" s="547"/>
      <c r="W261" s="547"/>
    </row>
    <row r="262" spans="19:23" ht="15.75">
      <c r="S262" s="18" t="s">
        <v>562</v>
      </c>
      <c r="T262" s="18"/>
      <c r="U262" s="548"/>
      <c r="V262" s="548"/>
      <c r="W262" s="548"/>
    </row>
    <row r="263" spans="19:23">
      <c r="S263" s="18" t="s">
        <v>563</v>
      </c>
      <c r="T263" s="18"/>
      <c r="U263" s="547"/>
      <c r="V263" s="547"/>
      <c r="W263" s="547"/>
    </row>
    <row r="264" spans="19:23" ht="15.75">
      <c r="S264" s="18" t="s">
        <v>193</v>
      </c>
      <c r="T264" s="18"/>
      <c r="U264" s="548"/>
      <c r="V264" s="548"/>
      <c r="W264" s="548"/>
    </row>
    <row r="265" spans="19:23">
      <c r="S265" s="18" t="s">
        <v>564</v>
      </c>
      <c r="T265" s="18"/>
      <c r="U265" s="547"/>
      <c r="V265" s="547"/>
      <c r="W265" s="547"/>
    </row>
    <row r="266" spans="19:23" ht="15.75">
      <c r="S266" s="18" t="s">
        <v>565</v>
      </c>
      <c r="T266" s="18"/>
      <c r="U266" s="548"/>
      <c r="V266" s="548"/>
      <c r="W266" s="548"/>
    </row>
    <row r="267" spans="19:23">
      <c r="S267" s="18">
        <v>35</v>
      </c>
      <c r="T267" s="18"/>
      <c r="U267" s="547"/>
      <c r="V267" s="547"/>
      <c r="W267" s="547"/>
    </row>
    <row r="268" spans="19:23" ht="15.75">
      <c r="S268" s="18" t="s">
        <v>566</v>
      </c>
      <c r="T268" s="18"/>
      <c r="U268" s="548"/>
      <c r="V268" s="548"/>
      <c r="W268" s="548"/>
    </row>
    <row r="269" spans="19:23">
      <c r="S269" s="18" t="s">
        <v>192</v>
      </c>
      <c r="T269" s="18"/>
      <c r="U269" s="547"/>
      <c r="V269" s="547"/>
      <c r="W269" s="547"/>
    </row>
    <row r="270" spans="19:23" ht="15.75">
      <c r="S270" s="18" t="s">
        <v>567</v>
      </c>
      <c r="T270" s="18"/>
      <c r="U270" s="548"/>
      <c r="V270" s="548"/>
      <c r="W270" s="548"/>
    </row>
    <row r="271" spans="19:23">
      <c r="S271" s="18" t="s">
        <v>568</v>
      </c>
      <c r="T271" s="18"/>
      <c r="U271" s="547"/>
      <c r="V271" s="547"/>
      <c r="W271" s="547"/>
    </row>
    <row r="272" spans="19:23" ht="15.75">
      <c r="S272" s="18" t="s">
        <v>193</v>
      </c>
      <c r="T272" s="18"/>
      <c r="U272" s="548"/>
      <c r="V272" s="548"/>
      <c r="W272" s="548"/>
    </row>
    <row r="273" spans="19:23">
      <c r="S273" s="18" t="s">
        <v>569</v>
      </c>
      <c r="T273" s="18"/>
      <c r="U273" s="547"/>
      <c r="V273" s="547"/>
      <c r="W273" s="547"/>
    </row>
    <row r="274" spans="19:23" ht="15.75">
      <c r="S274" s="18" t="s">
        <v>570</v>
      </c>
      <c r="T274" s="18"/>
      <c r="U274" s="548"/>
      <c r="V274" s="548"/>
      <c r="W274" s="548"/>
    </row>
    <row r="275" spans="19:23">
      <c r="S275" s="18">
        <v>28</v>
      </c>
      <c r="T275" s="18"/>
      <c r="U275" s="547"/>
      <c r="V275" s="547"/>
      <c r="W275" s="547"/>
    </row>
    <row r="276" spans="19:23" ht="15.75">
      <c r="S276" s="18" t="s">
        <v>192</v>
      </c>
      <c r="T276" s="18"/>
      <c r="U276" s="548"/>
      <c r="V276" s="548"/>
      <c r="W276" s="548"/>
    </row>
    <row r="277" spans="19:23">
      <c r="S277" s="18" t="s">
        <v>571</v>
      </c>
      <c r="T277" s="18"/>
      <c r="U277" s="547"/>
      <c r="V277" s="547"/>
      <c r="W277" s="547"/>
    </row>
    <row r="278" spans="19:23" ht="15.75">
      <c r="S278" s="18" t="s">
        <v>572</v>
      </c>
      <c r="T278" s="18"/>
      <c r="U278" s="548"/>
      <c r="V278" s="548"/>
      <c r="W278" s="548"/>
    </row>
    <row r="279" spans="19:23">
      <c r="S279" s="18" t="s">
        <v>573</v>
      </c>
      <c r="T279" s="18"/>
      <c r="U279" s="547"/>
      <c r="V279" s="547"/>
      <c r="W279" s="547"/>
    </row>
    <row r="280" spans="19:23" ht="15.75">
      <c r="S280" s="18" t="s">
        <v>193</v>
      </c>
      <c r="T280" s="18"/>
      <c r="U280" s="548"/>
      <c r="V280" s="548"/>
      <c r="W280" s="548"/>
    </row>
    <row r="281" spans="19:23">
      <c r="S281" s="18" t="s">
        <v>574</v>
      </c>
      <c r="T281" s="18"/>
      <c r="U281" s="547"/>
      <c r="V281" s="547"/>
      <c r="W281" s="547"/>
    </row>
    <row r="282" spans="19:23" ht="15.75">
      <c r="S282" s="18" t="s">
        <v>575</v>
      </c>
      <c r="T282" s="18"/>
      <c r="U282" s="548"/>
      <c r="V282" s="548"/>
      <c r="W282" s="548"/>
    </row>
    <row r="283" spans="19:23">
      <c r="S283" s="18" t="s">
        <v>192</v>
      </c>
      <c r="T283" s="18"/>
      <c r="U283" s="547"/>
      <c r="V283" s="547"/>
      <c r="W283" s="547"/>
    </row>
    <row r="284" spans="19:23" ht="15.75">
      <c r="S284" s="18" t="s">
        <v>576</v>
      </c>
      <c r="T284" s="18"/>
      <c r="U284" s="548"/>
      <c r="V284" s="548"/>
      <c r="W284" s="548"/>
    </row>
    <row r="285" spans="19:23">
      <c r="S285" s="18" t="s">
        <v>577</v>
      </c>
      <c r="T285" s="18"/>
      <c r="U285" s="547"/>
      <c r="V285" s="547"/>
      <c r="W285" s="547"/>
    </row>
    <row r="286" spans="19:23" ht="15.75">
      <c r="S286" s="18">
        <v>24</v>
      </c>
      <c r="T286" s="18"/>
      <c r="U286" s="548"/>
      <c r="V286" s="548"/>
      <c r="W286" s="548"/>
    </row>
    <row r="287" spans="19:23">
      <c r="S287" s="18" t="s">
        <v>193</v>
      </c>
      <c r="T287" s="18"/>
      <c r="U287" s="547"/>
      <c r="V287" s="547"/>
      <c r="W287" s="547"/>
    </row>
    <row r="288" spans="19:23" ht="15.75">
      <c r="S288" s="18" t="s">
        <v>578</v>
      </c>
      <c r="T288" s="18"/>
      <c r="U288" s="548"/>
      <c r="V288" s="548"/>
      <c r="W288" s="548"/>
    </row>
    <row r="289" spans="19:23">
      <c r="S289" s="18" t="s">
        <v>579</v>
      </c>
      <c r="T289" s="18"/>
      <c r="U289" s="547"/>
      <c r="V289" s="547"/>
      <c r="W289" s="547"/>
    </row>
    <row r="290" spans="19:23" ht="15.75">
      <c r="S290" s="18" t="s">
        <v>192</v>
      </c>
      <c r="T290" s="18"/>
      <c r="U290" s="548"/>
      <c r="V290" s="548"/>
      <c r="W290" s="548"/>
    </row>
    <row r="291" spans="19:23">
      <c r="S291" s="18" t="s">
        <v>580</v>
      </c>
      <c r="T291" s="18"/>
      <c r="U291" s="547"/>
      <c r="V291" s="547"/>
      <c r="W291" s="547"/>
    </row>
    <row r="292" spans="19:23" ht="15.75">
      <c r="S292" s="18" t="s">
        <v>581</v>
      </c>
      <c r="T292" s="18"/>
      <c r="U292" s="548"/>
      <c r="V292" s="548"/>
      <c r="W292" s="548"/>
    </row>
    <row r="293" spans="19:23">
      <c r="S293" s="18">
        <v>22</v>
      </c>
      <c r="T293" s="18"/>
      <c r="U293" s="547"/>
      <c r="V293" s="547"/>
      <c r="W293" s="547"/>
    </row>
    <row r="294" spans="19:23" ht="15.75">
      <c r="S294" s="18" t="s">
        <v>582</v>
      </c>
      <c r="T294" s="18"/>
      <c r="U294" s="548"/>
      <c r="V294" s="548"/>
      <c r="W294" s="548"/>
    </row>
    <row r="295" spans="19:23">
      <c r="S295" s="18" t="s">
        <v>193</v>
      </c>
      <c r="T295" s="18"/>
      <c r="U295" s="547"/>
      <c r="V295" s="547"/>
      <c r="W295" s="547"/>
    </row>
    <row r="296" spans="19:23" ht="15.75">
      <c r="S296" s="18" t="s">
        <v>583</v>
      </c>
      <c r="T296" s="18"/>
      <c r="U296" s="548"/>
      <c r="V296" s="548"/>
      <c r="W296" s="548"/>
    </row>
    <row r="297" spans="19:23">
      <c r="S297" s="18" t="s">
        <v>584</v>
      </c>
      <c r="T297" s="18"/>
      <c r="U297" s="547"/>
      <c r="V297" s="547"/>
      <c r="W297" s="547"/>
    </row>
    <row r="298" spans="19:23" ht="15.75">
      <c r="S298" s="18" t="s">
        <v>192</v>
      </c>
      <c r="T298" s="18"/>
      <c r="U298" s="548"/>
      <c r="V298" s="548"/>
      <c r="W298" s="548"/>
    </row>
    <row r="299" spans="19:23">
      <c r="S299" s="18" t="s">
        <v>585</v>
      </c>
      <c r="T299" s="18"/>
      <c r="U299" s="547"/>
      <c r="V299" s="547"/>
      <c r="W299" s="547"/>
    </row>
    <row r="300" spans="19:23" ht="15.75">
      <c r="S300" s="18" t="s">
        <v>586</v>
      </c>
      <c r="T300" s="18"/>
      <c r="U300" s="548"/>
      <c r="V300" s="548"/>
      <c r="W300" s="548"/>
    </row>
    <row r="301" spans="19:23">
      <c r="S301" s="18">
        <v>24</v>
      </c>
      <c r="T301" s="18"/>
      <c r="U301" s="547"/>
      <c r="V301" s="547"/>
      <c r="W301" s="547"/>
    </row>
    <row r="302" spans="19:23" ht="15.75">
      <c r="S302" s="18" t="s">
        <v>193</v>
      </c>
      <c r="T302" s="18"/>
      <c r="U302" s="548"/>
      <c r="V302" s="548"/>
      <c r="W302" s="548"/>
    </row>
    <row r="303" spans="19:23">
      <c r="S303" s="18" t="s">
        <v>587</v>
      </c>
      <c r="T303" s="18"/>
      <c r="U303" s="547"/>
      <c r="V303" s="547"/>
      <c r="W303" s="547"/>
    </row>
    <row r="304" spans="19:23" ht="15.75">
      <c r="S304" s="18" t="s">
        <v>588</v>
      </c>
      <c r="T304" s="18"/>
      <c r="U304" s="548"/>
      <c r="V304" s="548"/>
      <c r="W304" s="548"/>
    </row>
    <row r="305" spans="19:23">
      <c r="S305" s="18" t="s">
        <v>192</v>
      </c>
      <c r="T305" s="18"/>
      <c r="U305" s="547"/>
      <c r="V305" s="547"/>
      <c r="W305" s="547"/>
    </row>
    <row r="306" spans="19:23" ht="15.75">
      <c r="S306" s="18" t="s">
        <v>589</v>
      </c>
      <c r="T306" s="18"/>
      <c r="U306" s="548"/>
      <c r="V306" s="548"/>
      <c r="W306" s="548"/>
    </row>
    <row r="307" spans="19:23">
      <c r="S307" s="18" t="s">
        <v>590</v>
      </c>
      <c r="T307" s="18"/>
      <c r="U307" s="547"/>
      <c r="V307" s="547"/>
      <c r="W307" s="547"/>
    </row>
    <row r="308" spans="19:23" ht="15.75">
      <c r="S308" s="18">
        <v>29</v>
      </c>
      <c r="T308" s="18"/>
      <c r="U308" s="548"/>
      <c r="V308" s="548"/>
      <c r="W308" s="548"/>
    </row>
    <row r="309" spans="19:23">
      <c r="S309" s="18" t="s">
        <v>591</v>
      </c>
      <c r="T309" s="18"/>
      <c r="U309" s="547"/>
      <c r="V309" s="547"/>
      <c r="W309" s="547"/>
    </row>
    <row r="310" spans="19:23" ht="15.75">
      <c r="S310" s="18" t="s">
        <v>193</v>
      </c>
      <c r="T310" s="18"/>
      <c r="U310" s="548"/>
      <c r="V310" s="548"/>
      <c r="W310" s="548"/>
    </row>
    <row r="311" spans="19:23">
      <c r="S311" s="18" t="s">
        <v>592</v>
      </c>
      <c r="T311" s="18"/>
      <c r="U311" s="547"/>
      <c r="V311" s="547"/>
      <c r="W311" s="547"/>
    </row>
    <row r="312" spans="19:23" ht="15.75">
      <c r="S312" s="18" t="s">
        <v>593</v>
      </c>
      <c r="T312" s="18"/>
      <c r="U312" s="548"/>
      <c r="V312" s="548"/>
      <c r="W312" s="548"/>
    </row>
    <row r="313" spans="19:23">
      <c r="S313" s="18" t="s">
        <v>192</v>
      </c>
      <c r="T313" s="18"/>
      <c r="U313" s="547"/>
      <c r="V313" s="547"/>
      <c r="W313" s="547"/>
    </row>
    <row r="314" spans="19:23" ht="15.75">
      <c r="S314" s="18" t="s">
        <v>594</v>
      </c>
      <c r="T314" s="18"/>
      <c r="U314" s="548"/>
      <c r="V314" s="548"/>
      <c r="W314" s="548"/>
    </row>
    <row r="315" spans="19:23">
      <c r="S315" s="18" t="s">
        <v>595</v>
      </c>
      <c r="T315" s="18"/>
      <c r="U315" s="547"/>
      <c r="V315" s="547"/>
      <c r="W315" s="547"/>
    </row>
    <row r="316" spans="19:23" ht="15.75">
      <c r="S316" s="18">
        <v>35</v>
      </c>
      <c r="T316" s="18"/>
      <c r="U316" s="548"/>
      <c r="V316" s="548"/>
      <c r="W316" s="548"/>
    </row>
    <row r="317" spans="19:23">
      <c r="S317" s="18" t="s">
        <v>193</v>
      </c>
      <c r="T317" s="18"/>
      <c r="U317" s="547"/>
      <c r="V317" s="547"/>
      <c r="W317" s="547"/>
    </row>
    <row r="318" spans="19:23" ht="15.75">
      <c r="S318" s="18" t="s">
        <v>596</v>
      </c>
      <c r="T318" s="18"/>
      <c r="U318" s="548"/>
      <c r="V318" s="548"/>
      <c r="W318" s="548"/>
    </row>
    <row r="319" spans="19:23">
      <c r="S319" s="18" t="s">
        <v>326</v>
      </c>
      <c r="T319" s="18"/>
      <c r="U319" s="547"/>
      <c r="V319" s="547"/>
      <c r="W319" s="547"/>
    </row>
    <row r="320" spans="19:23" ht="15.75">
      <c r="S320" s="18" t="s">
        <v>192</v>
      </c>
      <c r="T320" s="18"/>
      <c r="U320" s="548"/>
      <c r="V320" s="548"/>
      <c r="W320" s="548"/>
    </row>
    <row r="321" spans="19:23">
      <c r="S321" s="18" t="s">
        <v>597</v>
      </c>
      <c r="T321" s="18"/>
      <c r="U321" s="547"/>
      <c r="V321" s="547"/>
      <c r="W321" s="547"/>
    </row>
    <row r="322" spans="19:23" ht="15.75">
      <c r="S322" s="18" t="s">
        <v>598</v>
      </c>
      <c r="T322" s="18"/>
      <c r="U322" s="548"/>
      <c r="V322" s="548"/>
      <c r="W322" s="548"/>
    </row>
    <row r="323" spans="19:23">
      <c r="S323" s="18">
        <v>42</v>
      </c>
      <c r="T323" s="18"/>
      <c r="U323" s="547"/>
      <c r="V323" s="547"/>
      <c r="W323" s="547"/>
    </row>
    <row r="324" spans="19:23" ht="15.75">
      <c r="S324" s="18" t="s">
        <v>599</v>
      </c>
      <c r="T324" s="18"/>
      <c r="U324" s="548"/>
      <c r="V324" s="548"/>
      <c r="W324" s="548"/>
    </row>
    <row r="325" spans="19:23">
      <c r="S325" s="18" t="s">
        <v>193</v>
      </c>
      <c r="T325" s="18"/>
      <c r="U325" s="547"/>
      <c r="V325" s="547"/>
      <c r="W325" s="547"/>
    </row>
    <row r="326" spans="19:23" ht="15.75">
      <c r="S326" s="18" t="s">
        <v>600</v>
      </c>
      <c r="T326" s="18"/>
      <c r="U326" s="548"/>
      <c r="V326" s="548"/>
      <c r="W326" s="548"/>
    </row>
    <row r="327" spans="19:23">
      <c r="S327" s="18" t="s">
        <v>601</v>
      </c>
      <c r="T327" s="18"/>
      <c r="U327" s="547"/>
      <c r="V327" s="547"/>
      <c r="W327" s="547"/>
    </row>
    <row r="328" spans="19:23" ht="15.75">
      <c r="S328" s="18" t="s">
        <v>192</v>
      </c>
      <c r="T328" s="18"/>
      <c r="U328" s="548"/>
      <c r="V328" s="548"/>
      <c r="W328" s="548"/>
    </row>
    <row r="329" spans="19:23">
      <c r="S329" s="18" t="s">
        <v>602</v>
      </c>
      <c r="T329" s="18"/>
      <c r="U329" s="547"/>
      <c r="V329" s="547"/>
      <c r="W329" s="547"/>
    </row>
    <row r="330" spans="19:23" ht="15.75">
      <c r="S330" s="18" t="s">
        <v>603</v>
      </c>
      <c r="T330" s="18"/>
      <c r="U330" s="548"/>
      <c r="V330" s="548"/>
      <c r="W330" s="548"/>
    </row>
    <row r="331" spans="19:23">
      <c r="S331" s="18">
        <v>50</v>
      </c>
      <c r="T331" s="18"/>
      <c r="U331" s="547"/>
      <c r="V331" s="547"/>
      <c r="W331" s="547"/>
    </row>
    <row r="332" spans="19:23" ht="15.75">
      <c r="S332" s="18" t="s">
        <v>193</v>
      </c>
      <c r="T332" s="18"/>
      <c r="U332" s="548"/>
      <c r="V332" s="548"/>
      <c r="W332" s="548"/>
    </row>
    <row r="333" spans="19:23">
      <c r="S333" s="18" t="s">
        <v>604</v>
      </c>
      <c r="T333" s="18"/>
      <c r="U333" s="547"/>
      <c r="V333" s="547"/>
      <c r="W333" s="547"/>
    </row>
    <row r="334" spans="19:23" ht="15.75">
      <c r="S334" s="18" t="s">
        <v>605</v>
      </c>
      <c r="T334" s="18"/>
      <c r="U334" s="548"/>
      <c r="V334" s="548"/>
      <c r="W334" s="548"/>
    </row>
    <row r="335" spans="19:23">
      <c r="S335" s="18" t="s">
        <v>192</v>
      </c>
      <c r="T335" s="18"/>
      <c r="U335" s="547"/>
      <c r="V335" s="547"/>
      <c r="W335" s="547"/>
    </row>
    <row r="336" spans="19:23" ht="15.75">
      <c r="S336" s="18" t="s">
        <v>606</v>
      </c>
      <c r="T336" s="18"/>
      <c r="U336" s="548"/>
      <c r="V336" s="548"/>
      <c r="W336" s="548"/>
    </row>
    <row r="337" spans="19:23">
      <c r="S337" s="18" t="s">
        <v>607</v>
      </c>
      <c r="T337" s="18"/>
      <c r="U337" s="547"/>
      <c r="V337" s="547"/>
      <c r="W337" s="547"/>
    </row>
    <row r="338" spans="19:23" ht="15.75">
      <c r="S338" s="18">
        <v>57</v>
      </c>
      <c r="T338" s="18"/>
      <c r="U338" s="548"/>
      <c r="V338" s="548"/>
      <c r="W338" s="548"/>
    </row>
    <row r="339" spans="19:23">
      <c r="S339" s="18" t="s">
        <v>608</v>
      </c>
      <c r="T339" s="18"/>
      <c r="U339" s="547"/>
      <c r="V339" s="547"/>
      <c r="W339" s="547"/>
    </row>
    <row r="340" spans="19:23" ht="15.75">
      <c r="S340" s="18" t="s">
        <v>193</v>
      </c>
      <c r="T340" s="18"/>
      <c r="U340" s="548"/>
      <c r="V340" s="548"/>
      <c r="W340" s="548"/>
    </row>
    <row r="341" spans="19:23">
      <c r="S341" s="18" t="s">
        <v>609</v>
      </c>
      <c r="T341" s="18"/>
      <c r="U341" s="547"/>
      <c r="V341" s="547"/>
      <c r="W341" s="547"/>
    </row>
    <row r="342" spans="19:23" ht="15.75">
      <c r="S342" s="18" t="s">
        <v>328</v>
      </c>
      <c r="T342" s="18"/>
      <c r="U342" s="548"/>
      <c r="V342" s="548"/>
      <c r="W342" s="548"/>
    </row>
    <row r="343" spans="19:23">
      <c r="S343" s="18" t="s">
        <v>192</v>
      </c>
      <c r="T343" s="18"/>
      <c r="U343" s="547"/>
      <c r="V343" s="547"/>
      <c r="W343" s="547"/>
    </row>
    <row r="344" spans="19:23" ht="15.75">
      <c r="S344" s="18" t="s">
        <v>610</v>
      </c>
      <c r="T344" s="18"/>
      <c r="U344" s="548"/>
      <c r="V344" s="548"/>
      <c r="W344" s="548"/>
    </row>
    <row r="345" spans="19:23">
      <c r="S345" s="18" t="s">
        <v>414</v>
      </c>
      <c r="T345" s="18"/>
      <c r="U345" s="547"/>
      <c r="V345" s="547"/>
      <c r="W345" s="547"/>
    </row>
    <row r="346" spans="19:23" ht="15.75">
      <c r="S346" s="18">
        <v>64</v>
      </c>
      <c r="T346" s="18"/>
      <c r="U346" s="548"/>
      <c r="V346" s="548"/>
      <c r="W346" s="548"/>
    </row>
    <row r="347" spans="19:23">
      <c r="S347" s="18" t="s">
        <v>193</v>
      </c>
      <c r="T347" s="18"/>
      <c r="U347" s="547"/>
      <c r="V347" s="547"/>
      <c r="W347" s="547"/>
    </row>
    <row r="348" spans="19:23" ht="15.75">
      <c r="S348" s="18" t="s">
        <v>611</v>
      </c>
      <c r="T348" s="18"/>
      <c r="U348" s="548"/>
      <c r="V348" s="548"/>
      <c r="W348" s="548"/>
    </row>
    <row r="349" spans="19:23">
      <c r="S349" s="18" t="s">
        <v>495</v>
      </c>
      <c r="T349" s="18"/>
      <c r="U349" s="547"/>
      <c r="V349" s="547"/>
      <c r="W349" s="547"/>
    </row>
    <row r="350" spans="19:23" ht="15.75">
      <c r="S350" s="18" t="s">
        <v>192</v>
      </c>
      <c r="T350" s="18"/>
      <c r="U350" s="548"/>
      <c r="V350" s="548"/>
      <c r="W350" s="548"/>
    </row>
    <row r="351" spans="19:23">
      <c r="S351" s="18" t="s">
        <v>612</v>
      </c>
      <c r="T351" s="18"/>
      <c r="U351" s="547"/>
      <c r="V351" s="547"/>
      <c r="W351" s="547"/>
    </row>
    <row r="352" spans="19:23" ht="15.75">
      <c r="S352" s="18" t="s">
        <v>613</v>
      </c>
      <c r="T352" s="18"/>
      <c r="U352" s="548"/>
      <c r="V352" s="548"/>
      <c r="W352" s="548"/>
    </row>
    <row r="353" spans="19:23">
      <c r="S353" s="18">
        <v>71</v>
      </c>
      <c r="T353" s="18"/>
      <c r="U353" s="547"/>
      <c r="V353" s="547"/>
      <c r="W353" s="547"/>
    </row>
    <row r="354" spans="19:23" ht="15.75">
      <c r="S354" s="18" t="s">
        <v>614</v>
      </c>
      <c r="T354" s="18"/>
      <c r="U354" s="548"/>
      <c r="V354" s="548"/>
      <c r="W354" s="548"/>
    </row>
    <row r="355" spans="19:23">
      <c r="S355" s="18" t="s">
        <v>193</v>
      </c>
      <c r="T355" s="18"/>
      <c r="U355" s="547"/>
      <c r="V355" s="547"/>
      <c r="W355" s="547"/>
    </row>
    <row r="356" spans="19:23" ht="15.75">
      <c r="S356" s="18" t="s">
        <v>615</v>
      </c>
      <c r="T356" s="18"/>
      <c r="U356" s="548"/>
      <c r="V356" s="548"/>
      <c r="W356" s="548"/>
    </row>
    <row r="357" spans="19:23">
      <c r="S357" s="18" t="s">
        <v>616</v>
      </c>
      <c r="T357" s="18"/>
      <c r="U357" s="547"/>
      <c r="V357" s="547"/>
      <c r="W357" s="547"/>
    </row>
    <row r="358" spans="19:23" ht="15.75">
      <c r="S358" s="18" t="s">
        <v>192</v>
      </c>
      <c r="T358" s="18"/>
      <c r="U358" s="548"/>
      <c r="V358" s="548"/>
      <c r="W358" s="548"/>
    </row>
    <row r="359" spans="19:23">
      <c r="S359" s="18" t="s">
        <v>617</v>
      </c>
      <c r="T359" s="18"/>
      <c r="U359" s="547"/>
      <c r="V359" s="547"/>
      <c r="W359" s="547"/>
    </row>
    <row r="360" spans="19:23" ht="15.75">
      <c r="S360" s="18" t="s">
        <v>429</v>
      </c>
      <c r="T360" s="18"/>
      <c r="U360" s="548"/>
      <c r="V360" s="548"/>
      <c r="W360" s="548"/>
    </row>
    <row r="361" spans="19:23">
      <c r="S361" s="18">
        <v>77</v>
      </c>
      <c r="T361" s="18"/>
      <c r="U361" s="547"/>
      <c r="V361" s="547"/>
      <c r="W361" s="547"/>
    </row>
    <row r="362" spans="19:23" ht="15.75">
      <c r="S362" s="18" t="s">
        <v>193</v>
      </c>
      <c r="T362" s="18"/>
      <c r="U362" s="548"/>
      <c r="V362" s="548"/>
      <c r="W362" s="548"/>
    </row>
    <row r="363" spans="19:23">
      <c r="S363" s="18" t="s">
        <v>618</v>
      </c>
      <c r="T363" s="18"/>
      <c r="U363" s="547"/>
      <c r="V363" s="547"/>
      <c r="W363" s="547"/>
    </row>
    <row r="364" spans="19:23" ht="15.75">
      <c r="S364" s="18" t="s">
        <v>619</v>
      </c>
      <c r="T364" s="18"/>
      <c r="U364" s="548"/>
      <c r="V364" s="548"/>
      <c r="W364" s="548"/>
    </row>
    <row r="365" spans="19:23">
      <c r="S365" s="18" t="s">
        <v>192</v>
      </c>
      <c r="T365" s="18"/>
      <c r="U365" s="547"/>
      <c r="V365" s="547"/>
      <c r="W365" s="547"/>
    </row>
    <row r="366" spans="19:23" ht="15.75">
      <c r="S366" s="18" t="s">
        <v>620</v>
      </c>
      <c r="T366" s="18"/>
      <c r="U366" s="548"/>
      <c r="V366" s="548"/>
      <c r="W366" s="548"/>
    </row>
    <row r="367" spans="19:23">
      <c r="S367" s="18" t="s">
        <v>394</v>
      </c>
      <c r="T367" s="18"/>
      <c r="U367" s="547"/>
      <c r="V367" s="547"/>
      <c r="W367" s="547"/>
    </row>
    <row r="368" spans="19:23" ht="15.75">
      <c r="S368" s="18">
        <v>82</v>
      </c>
      <c r="T368" s="18"/>
      <c r="U368" s="548"/>
      <c r="V368" s="548"/>
      <c r="W368" s="548"/>
    </row>
    <row r="369" spans="19:23">
      <c r="S369" s="18" t="s">
        <v>621</v>
      </c>
      <c r="T369" s="18"/>
      <c r="U369" s="547"/>
      <c r="V369" s="547"/>
      <c r="W369" s="547"/>
    </row>
    <row r="370" spans="19:23" ht="15.75">
      <c r="S370" s="18" t="s">
        <v>193</v>
      </c>
      <c r="T370" s="18"/>
      <c r="U370" s="548"/>
      <c r="V370" s="548"/>
      <c r="W370" s="548"/>
    </row>
    <row r="371" spans="19:23">
      <c r="S371" s="18" t="s">
        <v>622</v>
      </c>
      <c r="T371" s="18"/>
      <c r="U371" s="547"/>
      <c r="V371" s="547"/>
      <c r="W371" s="547"/>
    </row>
    <row r="372" spans="19:23" ht="15.75">
      <c r="S372" s="18" t="s">
        <v>623</v>
      </c>
      <c r="T372" s="18"/>
      <c r="U372" s="548"/>
      <c r="V372" s="548"/>
      <c r="W372" s="548"/>
    </row>
    <row r="373" spans="19:23">
      <c r="S373" s="18" t="s">
        <v>192</v>
      </c>
      <c r="T373" s="18"/>
      <c r="U373" s="547"/>
      <c r="V373" s="547"/>
      <c r="W373" s="547"/>
    </row>
    <row r="374" spans="19:23" ht="15.75">
      <c r="S374" s="18" t="s">
        <v>433</v>
      </c>
      <c r="T374" s="18"/>
      <c r="U374" s="548"/>
      <c r="V374" s="548"/>
      <c r="W374" s="548"/>
    </row>
    <row r="375" spans="19:23">
      <c r="S375" s="18" t="s">
        <v>428</v>
      </c>
      <c r="T375" s="18"/>
      <c r="U375" s="547"/>
      <c r="V375" s="547"/>
      <c r="W375" s="547"/>
    </row>
    <row r="376" spans="19:23" ht="15.75">
      <c r="S376" s="18">
        <v>87</v>
      </c>
      <c r="T376" s="18"/>
      <c r="U376" s="548"/>
      <c r="V376" s="548"/>
      <c r="W376" s="548"/>
    </row>
    <row r="377" spans="19:23">
      <c r="S377" s="18" t="s">
        <v>193</v>
      </c>
      <c r="T377" s="18"/>
      <c r="U377" s="547"/>
      <c r="V377" s="547"/>
      <c r="W377" s="547"/>
    </row>
    <row r="378" spans="19:23" ht="15.75">
      <c r="S378" s="18" t="s">
        <v>505</v>
      </c>
      <c r="T378" s="18"/>
      <c r="U378" s="548"/>
      <c r="V378" s="548"/>
      <c r="W378" s="548"/>
    </row>
    <row r="379" spans="19:23">
      <c r="S379" s="18" t="s">
        <v>624</v>
      </c>
      <c r="T379" s="18"/>
      <c r="U379" s="547"/>
      <c r="V379" s="547"/>
      <c r="W379" s="547"/>
    </row>
    <row r="380" spans="19:23" ht="15.75">
      <c r="S380" s="18" t="s">
        <v>192</v>
      </c>
      <c r="T380" s="18"/>
      <c r="U380" s="548"/>
      <c r="V380" s="548"/>
      <c r="W380" s="548"/>
    </row>
    <row r="381" spans="19:23">
      <c r="S381" s="18" t="s">
        <v>625</v>
      </c>
      <c r="T381" s="18"/>
      <c r="U381" s="547"/>
      <c r="V381" s="547"/>
      <c r="W381" s="547"/>
    </row>
    <row r="382" spans="19:23" ht="15.75">
      <c r="S382" s="18" t="s">
        <v>424</v>
      </c>
      <c r="T382" s="18"/>
      <c r="U382" s="548"/>
      <c r="V382" s="548"/>
      <c r="W382" s="548"/>
    </row>
    <row r="383" spans="19:23">
      <c r="S383" s="18">
        <v>92</v>
      </c>
      <c r="T383" s="18"/>
      <c r="U383" s="547"/>
      <c r="V383" s="547"/>
      <c r="W383" s="547"/>
    </row>
    <row r="384" spans="19:23" ht="15.75">
      <c r="S384" s="18" t="s">
        <v>626</v>
      </c>
      <c r="T384" s="18"/>
      <c r="U384" s="548"/>
      <c r="V384" s="548"/>
      <c r="W384" s="548"/>
    </row>
    <row r="385" spans="19:23">
      <c r="S385" s="18" t="s">
        <v>193</v>
      </c>
      <c r="T385" s="18"/>
      <c r="U385" s="547"/>
      <c r="V385" s="547"/>
      <c r="W385" s="547"/>
    </row>
    <row r="386" spans="19:23" ht="15.75">
      <c r="S386" s="18" t="s">
        <v>422</v>
      </c>
      <c r="T386" s="18"/>
      <c r="U386" s="548"/>
      <c r="V386" s="548"/>
      <c r="W386" s="548"/>
    </row>
    <row r="387" spans="19:23">
      <c r="S387" s="18" t="s">
        <v>397</v>
      </c>
      <c r="T387" s="18"/>
      <c r="U387" s="547"/>
      <c r="V387" s="547"/>
      <c r="W387" s="547"/>
    </row>
    <row r="388" spans="19:23" ht="15.75">
      <c r="S388" s="18" t="s">
        <v>192</v>
      </c>
      <c r="T388" s="18"/>
      <c r="U388" s="548"/>
      <c r="V388" s="548"/>
      <c r="W388" s="548"/>
    </row>
    <row r="389" spans="19:23">
      <c r="S389" s="18" t="s">
        <v>627</v>
      </c>
      <c r="T389" s="18"/>
      <c r="U389" s="547"/>
      <c r="V389" s="547"/>
      <c r="W389" s="547"/>
    </row>
    <row r="390" spans="19:23" ht="15.75">
      <c r="S390" s="18" t="s">
        <v>423</v>
      </c>
      <c r="T390" s="18"/>
      <c r="U390" s="548"/>
      <c r="V390" s="548"/>
      <c r="W390" s="548"/>
    </row>
    <row r="391" spans="19:23">
      <c r="S391" s="18">
        <v>95</v>
      </c>
      <c r="T391" s="18"/>
      <c r="U391" s="547"/>
      <c r="V391" s="547"/>
      <c r="W391" s="547"/>
    </row>
    <row r="392" spans="19:23" ht="15.75">
      <c r="S392" s="18" t="s">
        <v>193</v>
      </c>
      <c r="T392" s="18"/>
      <c r="U392" s="548"/>
      <c r="V392" s="548"/>
      <c r="W392" s="548"/>
    </row>
    <row r="393" spans="19:23">
      <c r="S393" s="18" t="s">
        <v>628</v>
      </c>
      <c r="T393" s="18"/>
      <c r="U393" s="547"/>
      <c r="V393" s="547"/>
      <c r="W393" s="547"/>
    </row>
    <row r="394" spans="19:23" ht="15.75">
      <c r="S394" s="18" t="s">
        <v>513</v>
      </c>
      <c r="T394" s="18"/>
      <c r="U394" s="548"/>
      <c r="V394" s="548"/>
      <c r="W394" s="548"/>
    </row>
    <row r="395" spans="19:23">
      <c r="S395" s="18">
        <v>97</v>
      </c>
      <c r="T395" s="18"/>
      <c r="U395" s="547"/>
      <c r="V395" s="547"/>
      <c r="W395" s="547"/>
    </row>
    <row r="396" spans="19:23" ht="15.75">
      <c r="S396" s="18" t="s">
        <v>629</v>
      </c>
      <c r="T396" s="18"/>
      <c r="U396" s="548"/>
      <c r="V396" s="548"/>
      <c r="W396" s="548"/>
    </row>
    <row r="397" spans="19:23">
      <c r="S397" s="18" t="s">
        <v>192</v>
      </c>
      <c r="T397" s="18"/>
      <c r="U397" s="547"/>
      <c r="V397" s="547"/>
      <c r="W397" s="547"/>
    </row>
    <row r="398" spans="19:23" ht="15.75">
      <c r="S398" s="18" t="s">
        <v>630</v>
      </c>
      <c r="T398" s="18"/>
      <c r="U398" s="548"/>
      <c r="V398" s="548"/>
      <c r="W398" s="548"/>
    </row>
    <row r="399" spans="19:23">
      <c r="S399" s="18" t="s">
        <v>631</v>
      </c>
      <c r="T399" s="18"/>
      <c r="U399" s="547"/>
      <c r="V399" s="547"/>
      <c r="W399" s="547"/>
    </row>
    <row r="400" spans="19:23" ht="15.75">
      <c r="S400" s="18" t="s">
        <v>193</v>
      </c>
      <c r="T400" s="18"/>
      <c r="U400" s="548"/>
      <c r="V400" s="548"/>
      <c r="W400" s="548"/>
    </row>
    <row r="401" spans="19:23">
      <c r="S401" s="18" t="s">
        <v>632</v>
      </c>
      <c r="T401" s="18"/>
      <c r="U401" s="547"/>
      <c r="V401" s="547"/>
      <c r="W401" s="547"/>
    </row>
    <row r="402" spans="19:23" ht="15.75">
      <c r="S402" s="18" t="s">
        <v>529</v>
      </c>
      <c r="T402" s="18"/>
      <c r="U402" s="548"/>
      <c r="V402" s="548"/>
      <c r="W402" s="548"/>
    </row>
    <row r="403" spans="19:23">
      <c r="S403" s="18">
        <v>99</v>
      </c>
      <c r="T403" s="18"/>
      <c r="U403" s="547"/>
      <c r="V403" s="547"/>
      <c r="W403" s="547"/>
    </row>
    <row r="404" spans="19:23" ht="15.75">
      <c r="S404" s="18" t="s">
        <v>192</v>
      </c>
      <c r="T404" s="18"/>
      <c r="U404" s="548"/>
      <c r="V404" s="548"/>
      <c r="W404" s="548"/>
    </row>
    <row r="405" spans="19:23">
      <c r="S405" s="18" t="s">
        <v>420</v>
      </c>
      <c r="T405" s="18"/>
      <c r="U405" s="547"/>
      <c r="V405" s="547"/>
      <c r="W405" s="547"/>
    </row>
    <row r="406" spans="19:23" ht="15.75">
      <c r="S406" s="18" t="s">
        <v>633</v>
      </c>
      <c r="T406" s="18"/>
      <c r="U406" s="548"/>
      <c r="V406" s="548"/>
      <c r="W406" s="548"/>
    </row>
    <row r="407" spans="19:23">
      <c r="S407" s="18" t="s">
        <v>193</v>
      </c>
      <c r="T407" s="18"/>
      <c r="U407" s="547"/>
      <c r="V407" s="547"/>
      <c r="W407" s="547"/>
    </row>
    <row r="408" spans="19:23" ht="15.75">
      <c r="S408" s="18" t="s">
        <v>634</v>
      </c>
      <c r="T408" s="18"/>
      <c r="U408" s="548"/>
      <c r="V408" s="548"/>
      <c r="W408" s="548"/>
    </row>
    <row r="409" spans="19:23">
      <c r="S409" s="18" t="s">
        <v>635</v>
      </c>
      <c r="T409" s="18"/>
      <c r="U409" s="547"/>
      <c r="V409" s="547"/>
      <c r="W409" s="547"/>
    </row>
    <row r="410" spans="19:23" ht="15.75">
      <c r="S410" s="18">
        <v>99</v>
      </c>
      <c r="T410" s="18"/>
      <c r="U410" s="548"/>
      <c r="V410" s="548"/>
      <c r="W410" s="548"/>
    </row>
    <row r="411" spans="19:23">
      <c r="S411" s="18" t="s">
        <v>636</v>
      </c>
      <c r="T411" s="18"/>
      <c r="U411" s="547"/>
      <c r="V411" s="547"/>
      <c r="W411" s="547"/>
    </row>
    <row r="412" spans="19:23" ht="15.75">
      <c r="S412" s="18" t="s">
        <v>192</v>
      </c>
      <c r="T412" s="18"/>
      <c r="U412" s="548"/>
      <c r="V412" s="548"/>
      <c r="W412" s="548"/>
    </row>
    <row r="413" spans="19:23">
      <c r="S413" s="18" t="s">
        <v>637</v>
      </c>
      <c r="T413" s="18"/>
      <c r="U413" s="547"/>
      <c r="V413" s="547"/>
      <c r="W413" s="547"/>
    </row>
    <row r="414" spans="19:23" ht="15.75">
      <c r="S414" s="18" t="s">
        <v>638</v>
      </c>
      <c r="T414" s="18"/>
      <c r="U414" s="548"/>
      <c r="V414" s="548"/>
      <c r="W414" s="548"/>
    </row>
    <row r="415" spans="19:23">
      <c r="S415" s="18" t="s">
        <v>193</v>
      </c>
      <c r="T415" s="18"/>
      <c r="U415" s="547"/>
      <c r="V415" s="547"/>
      <c r="W415" s="547"/>
    </row>
    <row r="416" spans="19:23" ht="15.75">
      <c r="S416" s="18" t="s">
        <v>639</v>
      </c>
      <c r="T416" s="18"/>
      <c r="U416" s="548"/>
      <c r="V416" s="548"/>
      <c r="W416" s="548"/>
    </row>
    <row r="417" spans="19:23">
      <c r="S417" s="18" t="s">
        <v>640</v>
      </c>
      <c r="T417" s="18"/>
      <c r="U417" s="547"/>
      <c r="V417" s="547"/>
      <c r="W417" s="547"/>
    </row>
    <row r="418" spans="19:23" ht="15.75">
      <c r="S418" s="18">
        <v>98</v>
      </c>
      <c r="T418" s="18"/>
      <c r="U418" s="548"/>
      <c r="V418" s="548"/>
      <c r="W418" s="548"/>
    </row>
    <row r="419" spans="19:23">
      <c r="S419" s="18" t="s">
        <v>192</v>
      </c>
      <c r="T419" s="18"/>
      <c r="U419" s="547"/>
      <c r="V419" s="547"/>
      <c r="W419" s="547"/>
    </row>
    <row r="420" spans="19:23" ht="15.75">
      <c r="S420" s="18" t="s">
        <v>641</v>
      </c>
      <c r="T420" s="18"/>
      <c r="U420" s="548"/>
      <c r="V420" s="548"/>
      <c r="W420" s="548"/>
    </row>
    <row r="421" spans="19:23">
      <c r="S421" s="18" t="s">
        <v>642</v>
      </c>
      <c r="T421" s="18"/>
      <c r="U421" s="547"/>
      <c r="V421" s="547"/>
      <c r="W421" s="547"/>
    </row>
    <row r="422" spans="19:23" ht="15.75">
      <c r="S422" s="18" t="s">
        <v>193</v>
      </c>
      <c r="T422" s="18"/>
      <c r="U422" s="548"/>
      <c r="V422" s="548"/>
      <c r="W422" s="548"/>
    </row>
    <row r="423" spans="19:23">
      <c r="S423" s="18" t="s">
        <v>643</v>
      </c>
      <c r="T423" s="18"/>
      <c r="U423" s="547"/>
      <c r="V423" s="547"/>
      <c r="W423" s="547"/>
    </row>
    <row r="424" spans="19:23" ht="15.75">
      <c r="S424" s="18" t="s">
        <v>644</v>
      </c>
      <c r="T424" s="18"/>
      <c r="U424" s="548"/>
      <c r="V424" s="548"/>
      <c r="W424" s="548"/>
    </row>
    <row r="425" spans="19:23">
      <c r="S425" s="18">
        <v>96</v>
      </c>
      <c r="T425" s="18"/>
      <c r="U425" s="547"/>
      <c r="V425" s="547"/>
      <c r="W425" s="547"/>
    </row>
    <row r="426" spans="19:23" ht="15.75">
      <c r="S426" s="18" t="s">
        <v>645</v>
      </c>
      <c r="T426" s="18"/>
      <c r="U426" s="548"/>
      <c r="V426" s="548"/>
      <c r="W426" s="548"/>
    </row>
    <row r="427" spans="19:23">
      <c r="S427" s="18" t="s">
        <v>192</v>
      </c>
      <c r="T427" s="18"/>
      <c r="U427" s="547"/>
      <c r="V427" s="547"/>
      <c r="W427" s="547"/>
    </row>
    <row r="428" spans="19:23" ht="15.75">
      <c r="S428" s="18" t="s">
        <v>646</v>
      </c>
      <c r="T428" s="18"/>
      <c r="U428" s="548"/>
      <c r="V428" s="548"/>
      <c r="W428" s="548"/>
    </row>
    <row r="429" spans="19:23">
      <c r="S429" s="18" t="s">
        <v>427</v>
      </c>
      <c r="T429" s="18"/>
      <c r="U429" s="547"/>
      <c r="V429" s="547"/>
      <c r="W429" s="547"/>
    </row>
    <row r="430" spans="19:23" ht="15.75">
      <c r="S430" s="18" t="s">
        <v>193</v>
      </c>
      <c r="T430" s="18"/>
      <c r="U430" s="548"/>
      <c r="V430" s="548"/>
      <c r="W430" s="548"/>
    </row>
    <row r="431" spans="19:23">
      <c r="S431" s="18" t="s">
        <v>647</v>
      </c>
      <c r="T431" s="18"/>
      <c r="U431" s="547"/>
      <c r="V431" s="547"/>
      <c r="W431" s="547"/>
    </row>
    <row r="432" spans="19:23" ht="15.75">
      <c r="S432" s="18" t="s">
        <v>648</v>
      </c>
      <c r="T432" s="18"/>
      <c r="U432" s="548"/>
      <c r="V432" s="548"/>
      <c r="W432" s="548"/>
    </row>
    <row r="433" spans="19:23">
      <c r="S433" s="18">
        <v>92</v>
      </c>
      <c r="T433" s="18"/>
      <c r="U433" s="547"/>
      <c r="V433" s="547"/>
      <c r="W433" s="547"/>
    </row>
    <row r="434" spans="19:23" ht="15.75">
      <c r="S434" s="18" t="s">
        <v>192</v>
      </c>
      <c r="T434" s="18"/>
      <c r="U434" s="548"/>
      <c r="V434" s="548"/>
      <c r="W434" s="548"/>
    </row>
    <row r="435" spans="19:23">
      <c r="S435" s="18" t="s">
        <v>649</v>
      </c>
      <c r="T435" s="18"/>
      <c r="U435" s="547"/>
      <c r="V435" s="547"/>
      <c r="W435" s="547"/>
    </row>
    <row r="436" spans="19:23" ht="15.75">
      <c r="S436" s="18" t="s">
        <v>500</v>
      </c>
      <c r="T436" s="18"/>
      <c r="U436" s="548"/>
      <c r="V436" s="548"/>
      <c r="W436" s="548"/>
    </row>
    <row r="437" spans="19:23">
      <c r="S437" s="18" t="s">
        <v>193</v>
      </c>
      <c r="T437" s="18"/>
      <c r="U437" s="547"/>
      <c r="V437" s="547"/>
      <c r="W437" s="547"/>
    </row>
    <row r="438" spans="19:23" ht="15.75">
      <c r="S438" s="18" t="s">
        <v>431</v>
      </c>
      <c r="T438" s="18"/>
      <c r="U438" s="548"/>
      <c r="V438" s="548"/>
      <c r="W438" s="548"/>
    </row>
    <row r="439" spans="19:23">
      <c r="S439" s="18" t="s">
        <v>650</v>
      </c>
      <c r="T439" s="18"/>
      <c r="U439" s="547"/>
      <c r="V439" s="547"/>
      <c r="W439" s="547"/>
    </row>
    <row r="440" spans="19:23" ht="15.75">
      <c r="S440" s="18">
        <v>93</v>
      </c>
      <c r="T440" s="18"/>
      <c r="U440" s="548"/>
      <c r="V440" s="548"/>
      <c r="W440" s="548"/>
    </row>
    <row r="441" spans="19:23">
      <c r="S441" s="18" t="s">
        <v>393</v>
      </c>
      <c r="T441" s="18"/>
      <c r="U441" s="547"/>
      <c r="V441" s="547"/>
      <c r="W441" s="547"/>
    </row>
    <row r="442" spans="19:23" ht="15.75">
      <c r="S442" s="18" t="s">
        <v>192</v>
      </c>
      <c r="T442" s="18"/>
      <c r="U442" s="548"/>
      <c r="V442" s="548"/>
      <c r="W442" s="548"/>
    </row>
    <row r="443" spans="19:23">
      <c r="S443" s="18" t="s">
        <v>404</v>
      </c>
      <c r="T443" s="18"/>
      <c r="U443" s="547"/>
      <c r="V443" s="547"/>
      <c r="W443" s="547"/>
    </row>
    <row r="444" spans="19:23" ht="15.75">
      <c r="S444" s="18" t="s">
        <v>329</v>
      </c>
      <c r="T444" s="18"/>
      <c r="U444" s="548"/>
      <c r="V444" s="548"/>
      <c r="W444" s="548"/>
    </row>
    <row r="445" spans="19:23">
      <c r="S445" s="18" t="s">
        <v>193</v>
      </c>
      <c r="T445" s="18"/>
      <c r="U445" s="547"/>
      <c r="V445" s="547"/>
      <c r="W445" s="547"/>
    </row>
    <row r="446" spans="19:23" ht="15.75">
      <c r="S446" s="18" t="s">
        <v>327</v>
      </c>
      <c r="T446" s="18"/>
      <c r="U446" s="548"/>
      <c r="V446" s="548"/>
      <c r="W446" s="548"/>
    </row>
    <row r="447" spans="19:23">
      <c r="S447" s="18" t="s">
        <v>403</v>
      </c>
      <c r="T447" s="18"/>
      <c r="U447" s="547"/>
      <c r="V447" s="547"/>
      <c r="W447" s="547"/>
    </row>
    <row r="448" spans="19:23" ht="15.75">
      <c r="S448" s="18">
        <v>93</v>
      </c>
      <c r="T448" s="18"/>
      <c r="U448" s="548"/>
      <c r="V448" s="548"/>
      <c r="W448" s="548"/>
    </row>
    <row r="449" spans="19:23">
      <c r="S449" s="18" t="s">
        <v>192</v>
      </c>
      <c r="T449" s="18"/>
      <c r="U449" s="547"/>
      <c r="V449" s="547"/>
      <c r="W449" s="547"/>
    </row>
    <row r="450" spans="19:23" ht="15.75">
      <c r="S450" s="18" t="s">
        <v>405</v>
      </c>
      <c r="T450" s="18"/>
      <c r="U450" s="548"/>
      <c r="V450" s="548"/>
      <c r="W450" s="548"/>
    </row>
    <row r="451" spans="19:23">
      <c r="S451" s="18" t="s">
        <v>406</v>
      </c>
      <c r="T451" s="18"/>
      <c r="U451" s="547"/>
      <c r="V451" s="547"/>
      <c r="W451" s="547"/>
    </row>
    <row r="452" spans="19:23" ht="15.75">
      <c r="S452" s="18" t="s">
        <v>193</v>
      </c>
      <c r="T452" s="18"/>
      <c r="U452" s="548"/>
      <c r="V452" s="548"/>
      <c r="W452" s="548"/>
    </row>
    <row r="453" spans="19:23">
      <c r="S453" s="18" t="s">
        <v>407</v>
      </c>
      <c r="T453" s="18"/>
      <c r="U453" s="547"/>
      <c r="V453" s="547"/>
      <c r="W453" s="547"/>
    </row>
    <row r="454" spans="19:23" ht="15.75">
      <c r="S454" s="18" t="s">
        <v>408</v>
      </c>
      <c r="T454" s="18"/>
      <c r="U454" s="548"/>
      <c r="V454" s="548"/>
      <c r="W454" s="548"/>
    </row>
    <row r="455" spans="19:23">
      <c r="S455" s="18">
        <v>91</v>
      </c>
      <c r="T455" s="18"/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17" priority="4">
      <formula>LEN(TRIM(A35))&gt;0</formula>
    </cfRule>
  </conditionalFormatting>
  <conditionalFormatting sqref="AA9:AA10">
    <cfRule type="expression" dxfId="16" priority="2">
      <formula>$AA$9&lt;18</formula>
    </cfRule>
    <cfRule type="expression" dxfId="15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46275.422160069444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Y455"/>
  <sheetViews>
    <sheetView workbookViewId="0">
      <selection activeCell="U3" sqref="U3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  <col min="25" max="25" width="23.85546875" style="18" bestFit="1" customWidth="1"/>
  </cols>
  <sheetData>
    <row r="2" spans="2:25">
      <c r="R2" s="28"/>
    </row>
    <row r="3" spans="2:25">
      <c r="R3" s="28"/>
      <c r="S3"/>
      <c r="Y3"/>
    </row>
    <row r="4" spans="2:25" ht="15.75">
      <c r="P4" t="s">
        <v>651</v>
      </c>
      <c r="Q4" s="548"/>
      <c r="R4" s="642"/>
      <c r="Y4" s="643"/>
    </row>
    <row r="5" spans="2:25">
      <c r="B5" s="2"/>
      <c r="D5" s="615"/>
      <c r="Q5" s="547"/>
      <c r="R5" s="644">
        <v>1</v>
      </c>
      <c r="T5" s="615" t="s">
        <v>652</v>
      </c>
      <c r="Y5" s="18" t="s">
        <v>435</v>
      </c>
    </row>
    <row r="6" spans="2:25">
      <c r="B6" s="2"/>
      <c r="D6" s="615"/>
      <c r="Q6"/>
      <c r="R6" s="28">
        <v>2</v>
      </c>
      <c r="T6" s="615" t="s">
        <v>653</v>
      </c>
      <c r="Y6" t="s">
        <v>654</v>
      </c>
    </row>
    <row r="7" spans="2:25">
      <c r="B7" s="6"/>
      <c r="D7" s="615"/>
      <c r="Q7" s="547"/>
      <c r="R7" s="644">
        <v>3</v>
      </c>
      <c r="T7" s="615" t="s">
        <v>235</v>
      </c>
      <c r="Y7" s="18" t="s">
        <v>655</v>
      </c>
    </row>
    <row r="8" spans="2:25">
      <c r="B8" s="2"/>
      <c r="D8" s="615"/>
      <c r="Q8"/>
      <c r="R8" s="28">
        <v>4</v>
      </c>
      <c r="T8" s="615">
        <v>71</v>
      </c>
      <c r="Y8">
        <v>89</v>
      </c>
    </row>
    <row r="9" spans="2:25">
      <c r="B9" s="6"/>
      <c r="D9" s="615"/>
      <c r="Q9"/>
      <c r="R9" s="28">
        <v>5</v>
      </c>
      <c r="T9" s="615" t="s">
        <v>656</v>
      </c>
      <c r="Y9" t="s">
        <v>657</v>
      </c>
    </row>
    <row r="10" spans="2:25">
      <c r="B10" s="6"/>
      <c r="D10" s="615"/>
      <c r="Q10"/>
      <c r="R10" s="28">
        <v>6</v>
      </c>
      <c r="T10" s="615" t="s">
        <v>236</v>
      </c>
      <c r="Y10" t="s">
        <v>658</v>
      </c>
    </row>
    <row r="11" spans="2:25">
      <c r="B11" s="2"/>
      <c r="D11" s="615"/>
      <c r="Q11"/>
      <c r="R11" s="28">
        <v>7</v>
      </c>
      <c r="T11" s="615">
        <v>71</v>
      </c>
      <c r="Y11">
        <v>85</v>
      </c>
    </row>
    <row r="12" spans="2:25">
      <c r="B12" s="2"/>
      <c r="R12" s="28">
        <v>8</v>
      </c>
      <c r="T12" s="18" t="s">
        <v>237</v>
      </c>
      <c r="Y12" s="18" t="s">
        <v>444</v>
      </c>
    </row>
    <row r="13" spans="2:25" ht="15.75">
      <c r="B13" s="2"/>
      <c r="Q13" s="616"/>
      <c r="R13" s="645">
        <v>9</v>
      </c>
      <c r="T13" s="18" t="s">
        <v>659</v>
      </c>
      <c r="Y13" s="18" t="s">
        <v>660</v>
      </c>
    </row>
    <row r="14" spans="2:25">
      <c r="B14" s="2"/>
      <c r="Q14"/>
      <c r="R14" s="28">
        <v>10</v>
      </c>
      <c r="T14" s="18" t="s">
        <v>238</v>
      </c>
      <c r="Y14" t="s">
        <v>661</v>
      </c>
    </row>
    <row r="15" spans="2:25">
      <c r="B15" s="2"/>
      <c r="Q15"/>
      <c r="R15" s="28">
        <v>11</v>
      </c>
      <c r="T15" s="18">
        <v>70</v>
      </c>
      <c r="Y15">
        <v>81</v>
      </c>
    </row>
    <row r="16" spans="2:25">
      <c r="B16" s="2"/>
      <c r="Q16"/>
      <c r="R16" s="28">
        <v>12</v>
      </c>
      <c r="T16" s="18" t="s">
        <v>662</v>
      </c>
      <c r="Y16" t="s">
        <v>663</v>
      </c>
    </row>
    <row r="17" spans="2:25">
      <c r="B17" s="2"/>
      <c r="Q17"/>
      <c r="R17" s="28">
        <v>13</v>
      </c>
      <c r="T17" s="18" t="s">
        <v>239</v>
      </c>
      <c r="Y17" t="s">
        <v>664</v>
      </c>
    </row>
    <row r="18" spans="2:25">
      <c r="B18" s="2"/>
      <c r="Q18"/>
      <c r="R18" s="28">
        <v>14</v>
      </c>
      <c r="T18" s="18">
        <v>69</v>
      </c>
      <c r="Y18">
        <v>75</v>
      </c>
    </row>
    <row r="19" spans="2:25" ht="15.75">
      <c r="B19" s="2"/>
      <c r="Q19" s="616"/>
      <c r="R19" s="645">
        <v>15</v>
      </c>
      <c r="T19" s="18" t="s">
        <v>240</v>
      </c>
      <c r="Y19" s="18" t="s">
        <v>450</v>
      </c>
    </row>
    <row r="20" spans="2:25" ht="15.75">
      <c r="B20" s="2"/>
      <c r="Q20" s="548"/>
      <c r="R20" s="644">
        <v>1</v>
      </c>
      <c r="T20" s="18" t="s">
        <v>665</v>
      </c>
      <c r="Y20" s="643" t="s">
        <v>666</v>
      </c>
    </row>
    <row r="21" spans="2:25" ht="15.75">
      <c r="B21" s="2"/>
      <c r="Q21" s="616"/>
      <c r="R21" s="28">
        <v>2</v>
      </c>
      <c r="T21" s="18" t="s">
        <v>241</v>
      </c>
      <c r="Y21" s="18" t="s">
        <v>667</v>
      </c>
    </row>
    <row r="22" spans="2:25" ht="15.75">
      <c r="B22" s="2"/>
      <c r="Q22" s="548"/>
      <c r="R22" s="644">
        <v>3</v>
      </c>
      <c r="T22" s="18">
        <v>68</v>
      </c>
      <c r="Y22" s="643">
        <v>69</v>
      </c>
    </row>
    <row r="23" spans="2:25" ht="15.75">
      <c r="B23" s="2"/>
      <c r="Q23" s="616"/>
      <c r="R23" s="28">
        <v>4</v>
      </c>
      <c r="T23" s="18" t="s">
        <v>668</v>
      </c>
      <c r="Y23" s="18" t="s">
        <v>669</v>
      </c>
    </row>
    <row r="24" spans="2:25" ht="15.75">
      <c r="B24" s="2"/>
      <c r="Q24" s="548"/>
      <c r="R24" s="28">
        <v>5</v>
      </c>
      <c r="T24" s="18" t="s">
        <v>242</v>
      </c>
      <c r="Y24" s="643" t="s">
        <v>670</v>
      </c>
    </row>
    <row r="25" spans="2:25" ht="15.75">
      <c r="Q25" s="616"/>
      <c r="R25" s="28">
        <v>6</v>
      </c>
      <c r="T25" s="18">
        <v>66</v>
      </c>
      <c r="Y25" s="18">
        <v>62</v>
      </c>
    </row>
    <row r="26" spans="2:25" ht="15.75">
      <c r="Q26" s="548"/>
      <c r="R26" s="28">
        <v>7</v>
      </c>
      <c r="T26" s="18" t="s">
        <v>243</v>
      </c>
      <c r="Y26" s="643" t="s">
        <v>457</v>
      </c>
    </row>
    <row r="27" spans="2:25" ht="15.75">
      <c r="Q27" s="616"/>
      <c r="R27" s="28">
        <v>8</v>
      </c>
      <c r="T27" s="18" t="s">
        <v>671</v>
      </c>
      <c r="Y27" s="18" t="s">
        <v>672</v>
      </c>
    </row>
    <row r="28" spans="2:25" ht="15.75">
      <c r="Q28" s="548"/>
      <c r="R28" s="645">
        <v>9</v>
      </c>
      <c r="T28" s="18" t="s">
        <v>244</v>
      </c>
      <c r="Y28" s="643" t="s">
        <v>673</v>
      </c>
    </row>
    <row r="29" spans="2:25" ht="15.75">
      <c r="Q29" s="616"/>
      <c r="R29" s="28">
        <v>10</v>
      </c>
      <c r="T29" s="18">
        <v>64</v>
      </c>
      <c r="Y29" s="18">
        <v>55</v>
      </c>
    </row>
    <row r="30" spans="2:25" ht="15.75">
      <c r="Q30" s="548"/>
      <c r="R30" s="28">
        <v>11</v>
      </c>
      <c r="T30" s="18" t="s">
        <v>674</v>
      </c>
      <c r="Y30" s="643" t="s">
        <v>675</v>
      </c>
    </row>
    <row r="31" spans="2:25">
      <c r="Q31" s="547"/>
      <c r="R31" s="28">
        <v>12</v>
      </c>
      <c r="T31" s="18" t="s">
        <v>245</v>
      </c>
      <c r="Y31" s="18" t="s">
        <v>676</v>
      </c>
    </row>
    <row r="32" spans="2:25" ht="15.75">
      <c r="Q32" s="548"/>
      <c r="R32" s="28">
        <v>13</v>
      </c>
      <c r="T32" s="18">
        <v>62</v>
      </c>
      <c r="Y32" s="643">
        <v>48</v>
      </c>
    </row>
    <row r="33" spans="17:25">
      <c r="Q33" s="547"/>
      <c r="R33" s="28">
        <v>14</v>
      </c>
      <c r="T33" s="18" t="s">
        <v>246</v>
      </c>
      <c r="Y33" s="18" t="s">
        <v>465</v>
      </c>
    </row>
    <row r="34" spans="17:25" ht="15.75">
      <c r="Q34" s="548"/>
      <c r="R34" s="645">
        <v>15</v>
      </c>
      <c r="T34" s="18" t="s">
        <v>677</v>
      </c>
      <c r="Y34" s="643" t="s">
        <v>678</v>
      </c>
    </row>
    <row r="35" spans="17:25">
      <c r="Q35" s="547"/>
      <c r="R35" s="547">
        <v>1</v>
      </c>
      <c r="T35" s="18" t="s">
        <v>247</v>
      </c>
      <c r="Y35" s="18" t="s">
        <v>679</v>
      </c>
    </row>
    <row r="36" spans="17:25" ht="15.75">
      <c r="Q36" s="548"/>
      <c r="R36" s="548">
        <v>2</v>
      </c>
      <c r="T36" s="18">
        <v>59</v>
      </c>
      <c r="Y36" s="643">
        <v>43</v>
      </c>
    </row>
    <row r="37" spans="17:25">
      <c r="Q37" s="547"/>
      <c r="R37" s="547">
        <v>3</v>
      </c>
      <c r="T37" s="18" t="s">
        <v>680</v>
      </c>
      <c r="Y37" s="18" t="s">
        <v>681</v>
      </c>
    </row>
    <row r="38" spans="17:25" ht="15.75">
      <c r="Q38" s="548"/>
      <c r="R38" s="548">
        <v>4</v>
      </c>
      <c r="T38" s="18" t="s">
        <v>248</v>
      </c>
      <c r="Y38" s="643" t="s">
        <v>471</v>
      </c>
    </row>
    <row r="39" spans="17:25">
      <c r="Q39" s="547"/>
      <c r="R39" s="547">
        <v>5</v>
      </c>
      <c r="T39" s="18">
        <v>57</v>
      </c>
      <c r="Y39" s="18" t="s">
        <v>682</v>
      </c>
    </row>
    <row r="40" spans="17:25" ht="15.75">
      <c r="Q40" s="548"/>
      <c r="R40" s="548">
        <v>6</v>
      </c>
      <c r="T40" s="18" t="s">
        <v>249</v>
      </c>
      <c r="Y40" s="643" t="s">
        <v>683</v>
      </c>
    </row>
    <row r="41" spans="17:25">
      <c r="Q41" s="547"/>
      <c r="R41" s="547">
        <v>7</v>
      </c>
      <c r="T41" s="18" t="s">
        <v>684</v>
      </c>
      <c r="Y41" s="18">
        <v>40</v>
      </c>
    </row>
    <row r="42" spans="17:25" ht="15.75">
      <c r="Q42" s="548"/>
      <c r="R42" s="548">
        <v>8</v>
      </c>
      <c r="T42" s="18" t="s">
        <v>250</v>
      </c>
      <c r="Y42" s="643" t="s">
        <v>685</v>
      </c>
    </row>
    <row r="43" spans="17:25">
      <c r="Q43" s="547"/>
      <c r="R43" s="547">
        <v>9</v>
      </c>
      <c r="T43" s="18">
        <v>54</v>
      </c>
      <c r="Y43" s="18" t="s">
        <v>686</v>
      </c>
    </row>
    <row r="44" spans="17:25" ht="15.75">
      <c r="Q44" s="548"/>
      <c r="R44" s="548">
        <v>10</v>
      </c>
      <c r="T44" s="18" t="s">
        <v>687</v>
      </c>
      <c r="Y44" s="643">
        <v>41</v>
      </c>
    </row>
    <row r="45" spans="17:25">
      <c r="Q45" s="547"/>
      <c r="R45" s="547">
        <v>11</v>
      </c>
      <c r="T45" s="18" t="s">
        <v>251</v>
      </c>
      <c r="Y45" s="18" t="s">
        <v>478</v>
      </c>
    </row>
    <row r="46" spans="17:25" ht="15.75">
      <c r="Q46" s="548"/>
      <c r="R46" s="548">
        <v>12</v>
      </c>
      <c r="T46" s="18">
        <v>52</v>
      </c>
      <c r="Y46" s="643" t="s">
        <v>688</v>
      </c>
    </row>
    <row r="47" spans="17:25">
      <c r="Q47" s="547"/>
      <c r="R47" s="547">
        <v>13</v>
      </c>
      <c r="T47" s="18" t="s">
        <v>252</v>
      </c>
      <c r="Y47" s="18" t="s">
        <v>689</v>
      </c>
    </row>
    <row r="48" spans="17:25" ht="15.75">
      <c r="Q48" s="548"/>
      <c r="R48" s="548">
        <v>14</v>
      </c>
      <c r="T48" s="18" t="s">
        <v>690</v>
      </c>
      <c r="Y48" s="643">
        <v>45</v>
      </c>
    </row>
    <row r="49" spans="17:25">
      <c r="Q49" s="547"/>
      <c r="R49" s="547">
        <v>15</v>
      </c>
      <c r="T49" s="18" t="s">
        <v>253</v>
      </c>
      <c r="Y49" s="18" t="s">
        <v>691</v>
      </c>
    </row>
    <row r="50" spans="17:25" ht="15.75">
      <c r="Q50" s="548"/>
      <c r="R50" s="548"/>
      <c r="T50" s="18">
        <v>50</v>
      </c>
      <c r="Y50" s="643" t="s">
        <v>692</v>
      </c>
    </row>
    <row r="51" spans="17:25">
      <c r="Q51" s="547"/>
      <c r="R51" s="547"/>
      <c r="T51" s="18" t="s">
        <v>693</v>
      </c>
      <c r="Y51" s="18">
        <v>52</v>
      </c>
    </row>
    <row r="52" spans="17:25" ht="15.75">
      <c r="Q52" s="548"/>
      <c r="R52" s="548"/>
      <c r="T52" s="18" t="s">
        <v>254</v>
      </c>
      <c r="Y52" s="643" t="s">
        <v>484</v>
      </c>
    </row>
    <row r="53" spans="17:25">
      <c r="Q53" s="547"/>
      <c r="R53" s="547"/>
      <c r="T53" s="18">
        <v>48</v>
      </c>
      <c r="Y53" s="18" t="s">
        <v>694</v>
      </c>
    </row>
    <row r="54" spans="17:25" ht="15.75">
      <c r="Q54" s="548"/>
      <c r="R54" s="548"/>
      <c r="T54" s="18" t="s">
        <v>255</v>
      </c>
      <c r="Y54" s="643" t="s">
        <v>695</v>
      </c>
    </row>
    <row r="55" spans="17:25">
      <c r="Q55" s="547"/>
      <c r="R55" s="547"/>
      <c r="T55" s="18" t="s">
        <v>696</v>
      </c>
      <c r="Y55" s="18">
        <v>60</v>
      </c>
    </row>
    <row r="56" spans="17:25" ht="15.75">
      <c r="Q56" s="548"/>
      <c r="R56" s="548"/>
      <c r="T56" s="18" t="s">
        <v>256</v>
      </c>
      <c r="Y56" s="643" t="s">
        <v>697</v>
      </c>
    </row>
    <row r="57" spans="17:25">
      <c r="Q57" s="547"/>
      <c r="R57" s="547"/>
      <c r="T57" s="18">
        <v>47</v>
      </c>
      <c r="Y57" s="18" t="s">
        <v>698</v>
      </c>
    </row>
    <row r="58" spans="17:25" ht="15.75">
      <c r="Q58" s="548"/>
      <c r="R58" s="548"/>
      <c r="T58" s="18" t="s">
        <v>699</v>
      </c>
      <c r="Y58" s="643">
        <v>68</v>
      </c>
    </row>
    <row r="59" spans="17:25">
      <c r="Q59" s="547"/>
      <c r="R59" s="547"/>
      <c r="T59" s="18" t="s">
        <v>257</v>
      </c>
      <c r="Y59" s="18" t="s">
        <v>493</v>
      </c>
    </row>
    <row r="60" spans="17:25" ht="15.75">
      <c r="Q60" s="548"/>
      <c r="R60" s="548"/>
      <c r="T60" s="18">
        <v>47</v>
      </c>
      <c r="Y60" s="643" t="s">
        <v>700</v>
      </c>
    </row>
    <row r="61" spans="17:25">
      <c r="Q61" s="547"/>
      <c r="R61" s="547"/>
      <c r="T61" s="18" t="s">
        <v>258</v>
      </c>
      <c r="Y61" s="18" t="s">
        <v>701</v>
      </c>
    </row>
    <row r="62" spans="17:25" ht="15.75">
      <c r="Q62" s="548"/>
      <c r="R62" s="548"/>
      <c r="T62" s="18" t="s">
        <v>702</v>
      </c>
      <c r="Y62" s="643">
        <v>76</v>
      </c>
    </row>
    <row r="63" spans="17:25">
      <c r="Q63" s="547"/>
      <c r="R63" s="547"/>
      <c r="T63" s="18" t="s">
        <v>259</v>
      </c>
      <c r="Y63" s="18" t="s">
        <v>703</v>
      </c>
    </row>
    <row r="64" spans="17:25" ht="15.75">
      <c r="Q64" s="548"/>
      <c r="R64" s="548"/>
      <c r="T64" s="18">
        <v>47</v>
      </c>
      <c r="Y64" s="643" t="s">
        <v>704</v>
      </c>
    </row>
    <row r="65" spans="17:25">
      <c r="Q65" s="547"/>
      <c r="R65" s="547"/>
      <c r="T65" s="18" t="s">
        <v>705</v>
      </c>
      <c r="Y65" s="18">
        <v>83</v>
      </c>
    </row>
    <row r="66" spans="17:25" ht="15.75">
      <c r="Q66" s="548"/>
      <c r="R66" s="548"/>
      <c r="T66" s="18" t="s">
        <v>260</v>
      </c>
      <c r="Y66" s="643" t="s">
        <v>501</v>
      </c>
    </row>
    <row r="67" spans="17:25">
      <c r="Q67" s="547"/>
      <c r="R67" s="547"/>
      <c r="T67" s="18" t="s">
        <v>261</v>
      </c>
      <c r="Y67" s="18" t="s">
        <v>706</v>
      </c>
    </row>
    <row r="68" spans="17:25" ht="15.75">
      <c r="Q68" s="548"/>
      <c r="R68" s="548"/>
      <c r="T68" s="18" t="s">
        <v>707</v>
      </c>
      <c r="Y68" s="643" t="s">
        <v>708</v>
      </c>
    </row>
    <row r="69" spans="17:25">
      <c r="Q69" s="547"/>
      <c r="R69" s="547"/>
      <c r="T69" s="18">
        <v>49</v>
      </c>
      <c r="Y69" s="18">
        <v>90</v>
      </c>
    </row>
    <row r="70" spans="17:25" ht="15.75">
      <c r="Q70" s="548"/>
      <c r="R70" s="548"/>
      <c r="T70" s="18" t="s">
        <v>262</v>
      </c>
      <c r="Y70" s="643" t="s">
        <v>709</v>
      </c>
    </row>
    <row r="71" spans="17:25">
      <c r="Q71" s="547"/>
      <c r="R71" s="547"/>
      <c r="T71" s="18" t="s">
        <v>710</v>
      </c>
      <c r="Y71" s="18" t="s">
        <v>711</v>
      </c>
    </row>
    <row r="72" spans="17:25" ht="15.75">
      <c r="Q72" s="548"/>
      <c r="R72" s="548"/>
      <c r="T72" s="18">
        <v>52</v>
      </c>
      <c r="Y72" s="643">
        <v>95</v>
      </c>
    </row>
    <row r="73" spans="17:25">
      <c r="Q73" s="547"/>
      <c r="R73" s="547"/>
      <c r="T73" s="18" t="s">
        <v>263</v>
      </c>
      <c r="Y73" s="18" t="s">
        <v>509</v>
      </c>
    </row>
    <row r="74" spans="17:25" ht="15.75">
      <c r="Q74" s="548"/>
      <c r="R74" s="548"/>
      <c r="T74" s="18" t="s">
        <v>264</v>
      </c>
      <c r="Y74" s="643" t="s">
        <v>712</v>
      </c>
    </row>
    <row r="75" spans="17:25">
      <c r="Q75" s="547"/>
      <c r="R75" s="547"/>
      <c r="T75" s="18" t="s">
        <v>713</v>
      </c>
      <c r="Y75" s="18" t="s">
        <v>714</v>
      </c>
    </row>
    <row r="76" spans="17:25" ht="15.75">
      <c r="Q76" s="548"/>
      <c r="R76" s="548"/>
      <c r="T76" s="18">
        <v>55</v>
      </c>
      <c r="Y76" s="643">
        <v>98</v>
      </c>
    </row>
    <row r="77" spans="17:25">
      <c r="Q77" s="547"/>
      <c r="R77" s="547"/>
      <c r="T77" s="18" t="s">
        <v>265</v>
      </c>
      <c r="Y77" s="18" t="s">
        <v>715</v>
      </c>
    </row>
    <row r="78" spans="17:25" ht="15.75">
      <c r="Q78" s="548"/>
      <c r="R78" s="548"/>
      <c r="T78" s="18" t="s">
        <v>716</v>
      </c>
      <c r="Y78" s="643">
        <v>101</v>
      </c>
    </row>
    <row r="79" spans="17:25">
      <c r="Q79" s="547"/>
      <c r="R79" s="547"/>
      <c r="T79" s="18">
        <v>60</v>
      </c>
      <c r="Y79" s="18" t="s">
        <v>514</v>
      </c>
    </row>
    <row r="80" spans="17:25" ht="15.75">
      <c r="Q80" s="548"/>
      <c r="R80" s="548"/>
      <c r="T80" s="18" t="s">
        <v>266</v>
      </c>
      <c r="Y80" s="643" t="s">
        <v>717</v>
      </c>
    </row>
    <row r="81" spans="17:25">
      <c r="Q81" s="547"/>
      <c r="R81" s="547"/>
      <c r="T81" s="18" t="s">
        <v>267</v>
      </c>
      <c r="Y81" s="18" t="s">
        <v>718</v>
      </c>
    </row>
    <row r="82" spans="17:25" ht="15.75">
      <c r="Q82" s="548"/>
      <c r="R82" s="548"/>
      <c r="T82" s="18" t="s">
        <v>719</v>
      </c>
      <c r="Y82" s="643">
        <v>102</v>
      </c>
    </row>
    <row r="83" spans="17:25">
      <c r="Q83" s="547"/>
      <c r="R83" s="547"/>
      <c r="T83" s="18">
        <v>64</v>
      </c>
      <c r="Y83" s="18" t="s">
        <v>720</v>
      </c>
    </row>
    <row r="84" spans="17:25" ht="15.75">
      <c r="Q84" s="548"/>
      <c r="R84" s="548"/>
      <c r="T84" s="18" t="s">
        <v>268</v>
      </c>
      <c r="Y84" s="643" t="s">
        <v>721</v>
      </c>
    </row>
    <row r="85" spans="17:25">
      <c r="Q85" s="547"/>
      <c r="R85" s="547"/>
      <c r="T85" s="18" t="s">
        <v>722</v>
      </c>
      <c r="Y85" s="18">
        <v>101</v>
      </c>
    </row>
    <row r="86" spans="17:25" ht="15.75">
      <c r="Q86" s="548"/>
      <c r="R86" s="548"/>
      <c r="T86" s="18">
        <v>69</v>
      </c>
      <c r="Y86" s="643" t="s">
        <v>523</v>
      </c>
    </row>
    <row r="87" spans="17:25">
      <c r="Q87" s="547"/>
      <c r="R87" s="547"/>
      <c r="T87" s="18" t="s">
        <v>269</v>
      </c>
      <c r="Y87" s="18" t="s">
        <v>723</v>
      </c>
    </row>
    <row r="88" spans="17:25" ht="15.75">
      <c r="Q88" s="548"/>
      <c r="R88" s="548"/>
      <c r="T88" s="18" t="s">
        <v>270</v>
      </c>
      <c r="Y88" s="643" t="s">
        <v>724</v>
      </c>
    </row>
    <row r="89" spans="17:25">
      <c r="Q89" s="547"/>
      <c r="R89" s="547"/>
      <c r="T89" s="18" t="s">
        <v>725</v>
      </c>
      <c r="Y89" s="18">
        <v>100</v>
      </c>
    </row>
    <row r="90" spans="17:25" ht="15.75">
      <c r="Q90" s="548"/>
      <c r="R90" s="548"/>
      <c r="T90" s="18">
        <v>74</v>
      </c>
      <c r="Y90" s="643" t="s">
        <v>726</v>
      </c>
    </row>
    <row r="91" spans="17:25">
      <c r="Q91" s="547"/>
      <c r="R91" s="547"/>
      <c r="T91" s="18" t="s">
        <v>271</v>
      </c>
      <c r="Y91" s="18" t="s">
        <v>727</v>
      </c>
    </row>
    <row r="92" spans="17:25" ht="15.75">
      <c r="Q92" s="548"/>
      <c r="R92" s="548"/>
      <c r="T92" s="18" t="s">
        <v>728</v>
      </c>
      <c r="Y92" s="643">
        <v>97</v>
      </c>
    </row>
    <row r="93" spans="17:25">
      <c r="Q93" s="547"/>
      <c r="R93" s="547"/>
      <c r="T93" s="18">
        <v>79</v>
      </c>
      <c r="Y93" s="18" t="s">
        <v>530</v>
      </c>
    </row>
    <row r="94" spans="17:25" ht="15.75">
      <c r="Q94" s="548"/>
      <c r="R94" s="548"/>
      <c r="T94" s="18" t="s">
        <v>272</v>
      </c>
      <c r="Y94" s="643" t="s">
        <v>729</v>
      </c>
    </row>
    <row r="95" spans="17:25">
      <c r="Q95" s="547"/>
      <c r="R95" s="547"/>
      <c r="T95" s="18" t="s">
        <v>273</v>
      </c>
      <c r="Y95" s="18" t="s">
        <v>730</v>
      </c>
    </row>
    <row r="96" spans="17:25" ht="15.75">
      <c r="Q96" s="548"/>
      <c r="R96" s="548"/>
      <c r="T96" s="18" t="s">
        <v>731</v>
      </c>
      <c r="Y96" s="643">
        <v>93</v>
      </c>
    </row>
    <row r="97" spans="17:25">
      <c r="Q97" s="547"/>
      <c r="R97" s="547"/>
      <c r="T97" s="18">
        <v>83</v>
      </c>
      <c r="Y97" s="18" t="s">
        <v>732</v>
      </c>
    </row>
    <row r="98" spans="17:25" ht="15.75">
      <c r="Q98" s="548"/>
      <c r="R98" s="548"/>
      <c r="T98" s="18" t="s">
        <v>274</v>
      </c>
      <c r="Y98" s="643" t="s">
        <v>733</v>
      </c>
    </row>
    <row r="99" spans="17:25">
      <c r="Q99" s="547"/>
      <c r="R99" s="547"/>
      <c r="T99" s="18" t="s">
        <v>734</v>
      </c>
      <c r="Y99" s="18">
        <v>89</v>
      </c>
    </row>
    <row r="100" spans="17:25" ht="15.75">
      <c r="Q100" s="548"/>
      <c r="R100" s="548"/>
      <c r="T100" s="18">
        <v>87</v>
      </c>
      <c r="Y100" s="643" t="s">
        <v>537</v>
      </c>
    </row>
    <row r="101" spans="17:25">
      <c r="Q101" s="547"/>
      <c r="R101" s="547"/>
      <c r="T101" s="18" t="s">
        <v>275</v>
      </c>
      <c r="Y101" s="18" t="s">
        <v>735</v>
      </c>
    </row>
    <row r="102" spans="17:25" ht="15.75">
      <c r="Q102" s="548"/>
      <c r="R102" s="548"/>
      <c r="T102" s="18" t="s">
        <v>276</v>
      </c>
      <c r="Y102" s="643" t="s">
        <v>736</v>
      </c>
    </row>
    <row r="103" spans="17:25">
      <c r="Q103" s="547"/>
      <c r="R103" s="547"/>
      <c r="T103" s="18" t="s">
        <v>737</v>
      </c>
      <c r="Y103" s="18">
        <v>83</v>
      </c>
    </row>
    <row r="104" spans="17:25" ht="15.75">
      <c r="Q104" s="548"/>
      <c r="R104" s="548"/>
      <c r="T104" s="18">
        <v>90</v>
      </c>
      <c r="Y104" s="643" t="s">
        <v>738</v>
      </c>
    </row>
    <row r="105" spans="17:25">
      <c r="Q105" s="547"/>
      <c r="R105" s="547"/>
      <c r="T105" s="18" t="s">
        <v>277</v>
      </c>
      <c r="Y105" s="18" t="s">
        <v>739</v>
      </c>
    </row>
    <row r="106" spans="17:25" ht="15.75">
      <c r="Q106" s="548"/>
      <c r="R106" s="548"/>
      <c r="T106" s="18" t="s">
        <v>740</v>
      </c>
      <c r="Y106" s="643">
        <v>77</v>
      </c>
    </row>
    <row r="107" spans="17:25">
      <c r="Q107" s="547"/>
      <c r="R107" s="547"/>
      <c r="T107" s="18">
        <v>93</v>
      </c>
      <c r="Y107" s="18" t="s">
        <v>544</v>
      </c>
    </row>
    <row r="108" spans="17:25" ht="15.75">
      <c r="Q108" s="548"/>
      <c r="R108" s="548"/>
      <c r="T108" s="18" t="s">
        <v>278</v>
      </c>
      <c r="Y108" s="643" t="s">
        <v>741</v>
      </c>
    </row>
    <row r="109" spans="17:25">
      <c r="Q109" s="547"/>
      <c r="R109" s="547"/>
      <c r="T109" s="18" t="s">
        <v>279</v>
      </c>
      <c r="Y109" s="18" t="s">
        <v>742</v>
      </c>
    </row>
    <row r="110" spans="17:25" ht="15.75">
      <c r="Q110" s="548"/>
      <c r="R110" s="548"/>
      <c r="T110" s="18" t="s">
        <v>743</v>
      </c>
      <c r="Y110" s="643">
        <v>70</v>
      </c>
    </row>
    <row r="111" spans="17:25">
      <c r="Q111" s="547"/>
      <c r="R111" s="547"/>
      <c r="T111" s="18">
        <v>94</v>
      </c>
      <c r="Y111" s="18" t="s">
        <v>744</v>
      </c>
    </row>
    <row r="112" spans="17:25" ht="15.75">
      <c r="Q112" s="548"/>
      <c r="R112" s="548"/>
      <c r="T112" s="18" t="s">
        <v>280</v>
      </c>
      <c r="Y112" s="643" t="s">
        <v>745</v>
      </c>
    </row>
    <row r="113" spans="17:25">
      <c r="Q113" s="547"/>
      <c r="R113" s="547"/>
      <c r="T113" s="18">
        <v>95</v>
      </c>
      <c r="Y113" s="18">
        <v>63</v>
      </c>
    </row>
    <row r="114" spans="17:25" ht="15.75">
      <c r="Q114" s="548"/>
      <c r="R114" s="548"/>
      <c r="T114" s="18" t="s">
        <v>281</v>
      </c>
      <c r="Y114" s="643" t="s">
        <v>552</v>
      </c>
    </row>
    <row r="115" spans="17:25">
      <c r="Q115" s="547"/>
      <c r="R115" s="547"/>
      <c r="T115" s="18" t="s">
        <v>746</v>
      </c>
      <c r="Y115" s="18" t="s">
        <v>747</v>
      </c>
    </row>
    <row r="116" spans="17:25" ht="15.75">
      <c r="Q116" s="548"/>
      <c r="R116" s="548"/>
      <c r="T116" s="18" t="s">
        <v>282</v>
      </c>
      <c r="Y116" s="643" t="s">
        <v>748</v>
      </c>
    </row>
    <row r="117" spans="17:25">
      <c r="Q117" s="547"/>
      <c r="R117" s="547"/>
      <c r="T117" s="18">
        <v>94</v>
      </c>
      <c r="Y117" s="18">
        <v>56</v>
      </c>
    </row>
    <row r="118" spans="17:25" ht="15.75">
      <c r="Q118" s="548"/>
      <c r="R118" s="548"/>
      <c r="T118" s="18" t="s">
        <v>749</v>
      </c>
      <c r="Y118" s="643" t="s">
        <v>750</v>
      </c>
    </row>
    <row r="119" spans="17:25">
      <c r="Q119" s="547"/>
      <c r="R119" s="547"/>
      <c r="T119" s="18" t="s">
        <v>283</v>
      </c>
      <c r="Y119" s="18" t="s">
        <v>751</v>
      </c>
    </row>
    <row r="120" spans="17:25" ht="15.75">
      <c r="Q120" s="548"/>
      <c r="R120" s="548"/>
      <c r="T120" s="18">
        <v>93</v>
      </c>
      <c r="Y120" s="643">
        <v>49</v>
      </c>
    </row>
    <row r="121" spans="17:25">
      <c r="Q121" s="547"/>
      <c r="R121" s="547"/>
      <c r="T121" s="18" t="s">
        <v>284</v>
      </c>
      <c r="Y121" s="18" t="s">
        <v>558</v>
      </c>
    </row>
    <row r="122" spans="17:25" ht="15.75">
      <c r="Q122" s="548"/>
      <c r="R122" s="548"/>
      <c r="T122" s="18" t="s">
        <v>752</v>
      </c>
      <c r="Y122" s="643" t="s">
        <v>753</v>
      </c>
    </row>
    <row r="123" spans="17:25">
      <c r="Q123" s="547"/>
      <c r="R123" s="547"/>
      <c r="T123" s="18" t="s">
        <v>285</v>
      </c>
      <c r="Y123" s="18" t="s">
        <v>754</v>
      </c>
    </row>
    <row r="124" spans="17:25" ht="15.75">
      <c r="Q124" s="548"/>
      <c r="R124" s="548"/>
      <c r="T124" s="18">
        <v>90</v>
      </c>
      <c r="Y124" s="643">
        <v>41</v>
      </c>
    </row>
    <row r="125" spans="17:25">
      <c r="Q125" s="547"/>
      <c r="R125" s="547"/>
      <c r="T125" s="18" t="s">
        <v>755</v>
      </c>
      <c r="Y125" s="18" t="s">
        <v>756</v>
      </c>
    </row>
    <row r="126" spans="17:25" ht="15.75">
      <c r="Q126" s="548"/>
      <c r="R126" s="548"/>
      <c r="T126" s="18" t="s">
        <v>286</v>
      </c>
      <c r="Y126" s="643" t="s">
        <v>757</v>
      </c>
    </row>
    <row r="127" spans="17:25">
      <c r="Q127" s="547"/>
      <c r="R127" s="547"/>
      <c r="T127" s="18">
        <v>87</v>
      </c>
      <c r="Y127" s="18">
        <v>35</v>
      </c>
    </row>
    <row r="128" spans="17:25" ht="15.75">
      <c r="Q128" s="548"/>
      <c r="R128" s="548"/>
      <c r="T128" s="18" t="s">
        <v>287</v>
      </c>
      <c r="Y128" s="643" t="s">
        <v>566</v>
      </c>
    </row>
    <row r="129" spans="17:25">
      <c r="Q129" s="547"/>
      <c r="R129" s="547"/>
      <c r="T129" s="18" t="s">
        <v>758</v>
      </c>
      <c r="Y129" s="18" t="s">
        <v>759</v>
      </c>
    </row>
    <row r="130" spans="17:25" ht="15.75">
      <c r="Q130" s="548"/>
      <c r="R130" s="548"/>
      <c r="T130" s="18" t="s">
        <v>288</v>
      </c>
      <c r="Y130" s="643" t="s">
        <v>760</v>
      </c>
    </row>
    <row r="131" spans="17:25">
      <c r="Q131" s="547"/>
      <c r="R131" s="547"/>
      <c r="T131" s="18">
        <v>83</v>
      </c>
      <c r="Y131" s="18">
        <v>28</v>
      </c>
    </row>
    <row r="132" spans="17:25" ht="15.75">
      <c r="Q132" s="548"/>
      <c r="R132" s="548"/>
      <c r="T132" s="18" t="s">
        <v>761</v>
      </c>
      <c r="Y132" s="643" t="s">
        <v>762</v>
      </c>
    </row>
    <row r="133" spans="17:25">
      <c r="Q133" s="547"/>
      <c r="R133" s="547"/>
      <c r="T133" s="18" t="s">
        <v>289</v>
      </c>
      <c r="Y133" s="18" t="s">
        <v>573</v>
      </c>
    </row>
    <row r="134" spans="17:25" ht="15.75">
      <c r="Q134" s="548"/>
      <c r="R134" s="548"/>
      <c r="T134" s="18">
        <v>79</v>
      </c>
      <c r="Y134" s="643" t="s">
        <v>763</v>
      </c>
    </row>
    <row r="135" spans="17:25">
      <c r="Q135" s="547"/>
      <c r="R135" s="547"/>
      <c r="T135" s="18" t="s">
        <v>290</v>
      </c>
      <c r="Y135" s="18" t="s">
        <v>764</v>
      </c>
    </row>
    <row r="136" spans="17:25" ht="15.75">
      <c r="Q136" s="548"/>
      <c r="R136" s="548"/>
      <c r="T136" s="18" t="s">
        <v>765</v>
      </c>
      <c r="Y136" s="643">
        <v>24</v>
      </c>
    </row>
    <row r="137" spans="17:25">
      <c r="Q137" s="547"/>
      <c r="R137" s="547"/>
      <c r="T137" s="18" t="s">
        <v>291</v>
      </c>
      <c r="Y137" s="18" t="s">
        <v>766</v>
      </c>
    </row>
    <row r="138" spans="17:25" ht="15.75">
      <c r="Q138" s="548"/>
      <c r="R138" s="548"/>
      <c r="T138" s="18">
        <v>74</v>
      </c>
      <c r="Y138" s="643" t="s">
        <v>767</v>
      </c>
    </row>
    <row r="139" spans="17:25">
      <c r="Q139" s="547"/>
      <c r="R139" s="547"/>
      <c r="T139" s="18" t="s">
        <v>768</v>
      </c>
      <c r="Y139" s="18">
        <v>22</v>
      </c>
    </row>
    <row r="140" spans="17:25" ht="15.75">
      <c r="Q140" s="548"/>
      <c r="R140" s="548"/>
      <c r="T140" s="18" t="s">
        <v>292</v>
      </c>
      <c r="Y140" s="643" t="s">
        <v>582</v>
      </c>
    </row>
    <row r="141" spans="17:25">
      <c r="Q141" s="547"/>
      <c r="R141" s="547"/>
      <c r="T141" s="18">
        <v>69</v>
      </c>
      <c r="Y141" s="18" t="s">
        <v>769</v>
      </c>
    </row>
    <row r="142" spans="17:25" ht="15.75">
      <c r="Q142" s="548"/>
      <c r="R142" s="548"/>
      <c r="T142" s="18" t="s">
        <v>293</v>
      </c>
      <c r="Y142" s="643" t="s">
        <v>770</v>
      </c>
    </row>
    <row r="143" spans="17:25">
      <c r="Q143" s="547"/>
      <c r="R143" s="547"/>
      <c r="T143" s="18" t="s">
        <v>771</v>
      </c>
      <c r="Y143" s="18">
        <v>24</v>
      </c>
    </row>
    <row r="144" spans="17:25" ht="15.75">
      <c r="Q144" s="548"/>
      <c r="R144" s="548"/>
      <c r="T144" s="18" t="s">
        <v>294</v>
      </c>
      <c r="Y144" s="643" t="s">
        <v>772</v>
      </c>
    </row>
    <row r="145" spans="17:25">
      <c r="Q145" s="547"/>
      <c r="R145" s="547"/>
      <c r="T145" s="18">
        <v>64</v>
      </c>
      <c r="Y145" s="18" t="s">
        <v>773</v>
      </c>
    </row>
    <row r="146" spans="17:25" ht="15.75">
      <c r="Q146" s="548"/>
      <c r="R146" s="548"/>
      <c r="T146" s="18" t="s">
        <v>774</v>
      </c>
      <c r="Y146" s="643">
        <v>29</v>
      </c>
    </row>
    <row r="147" spans="17:25">
      <c r="Q147" s="547"/>
      <c r="R147" s="547"/>
      <c r="T147" s="18" t="s">
        <v>295</v>
      </c>
      <c r="Y147" s="18" t="s">
        <v>591</v>
      </c>
    </row>
    <row r="148" spans="17:25" ht="15.75">
      <c r="Q148" s="548"/>
      <c r="R148" s="548"/>
      <c r="T148" s="18">
        <v>59</v>
      </c>
      <c r="Y148" s="643" t="s">
        <v>775</v>
      </c>
    </row>
    <row r="149" spans="17:25">
      <c r="Q149" s="547"/>
      <c r="R149" s="547"/>
      <c r="T149" s="18" t="s">
        <v>296</v>
      </c>
      <c r="Y149" s="18" t="s">
        <v>776</v>
      </c>
    </row>
    <row r="150" spans="17:25" ht="15.75">
      <c r="Q150" s="548"/>
      <c r="R150" s="548"/>
      <c r="T150" s="18" t="s">
        <v>777</v>
      </c>
      <c r="Y150" s="643">
        <v>35</v>
      </c>
    </row>
    <row r="151" spans="17:25">
      <c r="Q151" s="547"/>
      <c r="R151" s="547"/>
      <c r="T151" s="18" t="s">
        <v>297</v>
      </c>
      <c r="Y151" s="18" t="s">
        <v>778</v>
      </c>
    </row>
    <row r="152" spans="17:25" ht="15.75">
      <c r="Q152" s="548"/>
      <c r="R152" s="548"/>
      <c r="T152" s="18">
        <v>55</v>
      </c>
      <c r="Y152" s="643" t="s">
        <v>779</v>
      </c>
    </row>
    <row r="153" spans="17:25">
      <c r="Q153" s="547"/>
      <c r="R153" s="547"/>
      <c r="T153" s="18" t="s">
        <v>780</v>
      </c>
      <c r="Y153" s="18">
        <v>42</v>
      </c>
    </row>
    <row r="154" spans="17:25" ht="15.75">
      <c r="Q154" s="548"/>
      <c r="R154" s="548"/>
      <c r="T154" s="18" t="s">
        <v>298</v>
      </c>
      <c r="Y154" s="643" t="s">
        <v>599</v>
      </c>
    </row>
    <row r="155" spans="17:25">
      <c r="Q155" s="547"/>
      <c r="R155" s="547"/>
      <c r="T155" s="18" t="s">
        <v>299</v>
      </c>
      <c r="Y155" s="18" t="s">
        <v>781</v>
      </c>
    </row>
    <row r="156" spans="17:25" ht="15.75">
      <c r="Q156" s="548"/>
      <c r="R156" s="548"/>
      <c r="T156" s="18" t="s">
        <v>782</v>
      </c>
      <c r="Y156" s="643" t="s">
        <v>783</v>
      </c>
    </row>
    <row r="157" spans="17:25">
      <c r="Q157" s="547"/>
      <c r="R157" s="547"/>
      <c r="T157" s="18">
        <v>51</v>
      </c>
      <c r="Y157" s="18">
        <v>50</v>
      </c>
    </row>
    <row r="158" spans="17:25" ht="15.75">
      <c r="Q158" s="548"/>
      <c r="R158" s="548"/>
      <c r="T158" s="18" t="s">
        <v>300</v>
      </c>
      <c r="Y158" s="643" t="s">
        <v>784</v>
      </c>
    </row>
    <row r="159" spans="17:25">
      <c r="Q159" s="547"/>
      <c r="R159" s="547"/>
      <c r="T159" s="18" t="s">
        <v>785</v>
      </c>
      <c r="Y159" s="18" t="s">
        <v>786</v>
      </c>
    </row>
    <row r="160" spans="17:25" ht="15.75">
      <c r="Q160" s="548"/>
      <c r="R160" s="548"/>
      <c r="T160" s="18">
        <v>48</v>
      </c>
      <c r="Y160" s="643">
        <v>57</v>
      </c>
    </row>
    <row r="161" spans="17:25">
      <c r="Q161" s="547"/>
      <c r="R161" s="547"/>
      <c r="T161" s="18" t="s">
        <v>301</v>
      </c>
      <c r="Y161" s="18" t="s">
        <v>608</v>
      </c>
    </row>
    <row r="162" spans="17:25" ht="15.75">
      <c r="Q162" s="548"/>
      <c r="R162" s="548"/>
      <c r="T162" s="18" t="s">
        <v>302</v>
      </c>
      <c r="Y162" s="643" t="s">
        <v>787</v>
      </c>
    </row>
    <row r="163" spans="17:25">
      <c r="Q163" s="547"/>
      <c r="R163" s="547"/>
      <c r="T163" s="18" t="s">
        <v>788</v>
      </c>
      <c r="Y163" s="18" t="s">
        <v>789</v>
      </c>
    </row>
    <row r="164" spans="17:25" ht="15.75">
      <c r="Q164" s="548"/>
      <c r="R164" s="548"/>
      <c r="T164" s="18">
        <v>47</v>
      </c>
      <c r="Y164" s="643">
        <v>64</v>
      </c>
    </row>
    <row r="165" spans="17:25">
      <c r="Q165" s="547"/>
      <c r="R165" s="547"/>
      <c r="T165" s="18" t="s">
        <v>303</v>
      </c>
      <c r="Y165" s="18" t="s">
        <v>790</v>
      </c>
    </row>
    <row r="166" spans="17:25" ht="15.75">
      <c r="Q166" s="548"/>
      <c r="R166" s="548"/>
      <c r="T166" s="18" t="s">
        <v>791</v>
      </c>
      <c r="Y166" s="643" t="s">
        <v>792</v>
      </c>
    </row>
    <row r="167" spans="17:25">
      <c r="Q167" s="547"/>
      <c r="R167" s="547"/>
      <c r="T167" s="18">
        <v>46</v>
      </c>
      <c r="Y167" s="18">
        <v>71</v>
      </c>
    </row>
    <row r="168" spans="17:25" ht="15.75">
      <c r="Q168" s="548"/>
      <c r="R168" s="548"/>
      <c r="T168" s="18" t="s">
        <v>304</v>
      </c>
      <c r="Y168" s="643" t="s">
        <v>614</v>
      </c>
    </row>
    <row r="169" spans="17:25">
      <c r="Q169" s="547"/>
      <c r="R169" s="547"/>
      <c r="T169" s="18" t="s">
        <v>305</v>
      </c>
      <c r="Y169" s="18" t="s">
        <v>793</v>
      </c>
    </row>
    <row r="170" spans="17:25" ht="15.75">
      <c r="Q170" s="548"/>
      <c r="R170" s="548"/>
      <c r="T170" s="18" t="s">
        <v>794</v>
      </c>
      <c r="Y170" s="643" t="s">
        <v>795</v>
      </c>
    </row>
    <row r="171" spans="17:25">
      <c r="Q171" s="547"/>
      <c r="R171" s="547"/>
      <c r="T171" s="18">
        <v>46</v>
      </c>
      <c r="Y171" s="18">
        <v>77</v>
      </c>
    </row>
    <row r="172" spans="17:25" ht="15.75">
      <c r="Q172" s="548"/>
      <c r="R172" s="548"/>
      <c r="T172" s="18" t="s">
        <v>306</v>
      </c>
      <c r="Y172" s="643" t="s">
        <v>796</v>
      </c>
    </row>
    <row r="173" spans="17:25">
      <c r="Q173" s="547"/>
      <c r="R173" s="547"/>
      <c r="T173" s="18" t="s">
        <v>797</v>
      </c>
      <c r="Y173" s="18" t="s">
        <v>798</v>
      </c>
    </row>
    <row r="174" spans="17:25" ht="15.75">
      <c r="Q174" s="548"/>
      <c r="R174" s="548"/>
      <c r="T174" s="18">
        <v>47</v>
      </c>
      <c r="Y174" s="643">
        <v>82</v>
      </c>
    </row>
    <row r="175" spans="17:25">
      <c r="Q175" s="547"/>
      <c r="R175" s="547"/>
      <c r="T175" s="18" t="s">
        <v>307</v>
      </c>
      <c r="Y175" s="18" t="s">
        <v>621</v>
      </c>
    </row>
    <row r="176" spans="17:25" ht="15.75">
      <c r="Q176" s="548"/>
      <c r="R176" s="548"/>
      <c r="T176" s="18" t="s">
        <v>308</v>
      </c>
      <c r="Y176" s="643" t="s">
        <v>799</v>
      </c>
    </row>
    <row r="177" spans="17:25">
      <c r="Q177" s="547"/>
      <c r="R177" s="547"/>
      <c r="T177" s="18" t="s">
        <v>800</v>
      </c>
      <c r="Y177" s="18" t="s">
        <v>801</v>
      </c>
    </row>
    <row r="178" spans="17:25" ht="15.75">
      <c r="Q178" s="548"/>
      <c r="R178" s="548"/>
      <c r="T178" s="18">
        <v>49</v>
      </c>
      <c r="Y178" s="643">
        <v>87</v>
      </c>
    </row>
    <row r="179" spans="17:25">
      <c r="Q179" s="547"/>
      <c r="R179" s="547"/>
      <c r="T179" s="18" t="s">
        <v>309</v>
      </c>
      <c r="Y179" s="18" t="s">
        <v>802</v>
      </c>
    </row>
    <row r="180" spans="17:25" ht="15.75">
      <c r="Q180" s="548"/>
      <c r="R180" s="548"/>
      <c r="T180" s="18" t="s">
        <v>803</v>
      </c>
      <c r="Y180" s="643" t="s">
        <v>804</v>
      </c>
    </row>
    <row r="181" spans="17:25">
      <c r="Q181" s="547"/>
      <c r="R181" s="547"/>
      <c r="T181" s="18">
        <v>51</v>
      </c>
      <c r="Y181" s="18">
        <v>92</v>
      </c>
    </row>
    <row r="182" spans="17:25" ht="15.75">
      <c r="Q182" s="548"/>
      <c r="R182" s="548"/>
      <c r="T182" s="18" t="s">
        <v>310</v>
      </c>
      <c r="Y182" s="643" t="s">
        <v>626</v>
      </c>
    </row>
    <row r="183" spans="17:25">
      <c r="Q183" s="547"/>
      <c r="R183" s="547"/>
      <c r="T183" s="18" t="s">
        <v>311</v>
      </c>
      <c r="Y183" s="18" t="s">
        <v>805</v>
      </c>
    </row>
    <row r="184" spans="17:25" ht="15.75">
      <c r="Q184" s="548"/>
      <c r="R184" s="548"/>
      <c r="T184" s="18" t="s">
        <v>806</v>
      </c>
      <c r="Y184" s="643" t="s">
        <v>807</v>
      </c>
    </row>
    <row r="185" spans="17:25">
      <c r="Q185" s="547"/>
      <c r="R185" s="547"/>
      <c r="T185" s="18">
        <v>54</v>
      </c>
      <c r="Y185" s="18">
        <v>95</v>
      </c>
    </row>
    <row r="186" spans="17:25" ht="15.75">
      <c r="Q186" s="548"/>
      <c r="R186" s="548"/>
      <c r="T186" s="18" t="s">
        <v>312</v>
      </c>
      <c r="Y186" s="643" t="s">
        <v>808</v>
      </c>
    </row>
    <row r="187" spans="17:25">
      <c r="Q187" s="547"/>
      <c r="R187" s="547"/>
      <c r="T187" s="18" t="s">
        <v>809</v>
      </c>
      <c r="Y187" s="18">
        <v>97</v>
      </c>
    </row>
    <row r="188" spans="17:25" ht="15.75">
      <c r="Q188" s="548"/>
      <c r="R188" s="548"/>
      <c r="T188" s="18">
        <v>56</v>
      </c>
      <c r="Y188" s="643" t="s">
        <v>629</v>
      </c>
    </row>
    <row r="189" spans="17:25">
      <c r="Q189" s="547"/>
      <c r="R189" s="547"/>
      <c r="T189" s="18" t="s">
        <v>313</v>
      </c>
      <c r="Y189" s="18" t="s">
        <v>810</v>
      </c>
    </row>
    <row r="190" spans="17:25" ht="15.75">
      <c r="Q190" s="548"/>
      <c r="R190" s="548"/>
      <c r="T190" s="18" t="s">
        <v>314</v>
      </c>
      <c r="Y190" s="643" t="s">
        <v>811</v>
      </c>
    </row>
    <row r="191" spans="17:25">
      <c r="Q191" s="547"/>
      <c r="R191" s="547"/>
      <c r="T191" s="18" t="s">
        <v>812</v>
      </c>
      <c r="Y191" s="18">
        <v>99</v>
      </c>
    </row>
    <row r="192" spans="17:25" ht="15.75">
      <c r="Q192" s="548"/>
      <c r="R192" s="548"/>
      <c r="T192" s="18">
        <v>59</v>
      </c>
      <c r="Y192" s="643" t="s">
        <v>813</v>
      </c>
    </row>
    <row r="193" spans="17:25">
      <c r="Q193" s="547"/>
      <c r="R193" s="547"/>
      <c r="T193" s="18" t="s">
        <v>315</v>
      </c>
      <c r="Y193" s="18" t="s">
        <v>814</v>
      </c>
    </row>
    <row r="194" spans="17:25" ht="15.75">
      <c r="Q194" s="548"/>
      <c r="R194" s="548"/>
      <c r="T194" s="18" t="s">
        <v>815</v>
      </c>
      <c r="Y194" s="643">
        <v>99</v>
      </c>
    </row>
    <row r="195" spans="17:25">
      <c r="Q195" s="547"/>
      <c r="R195" s="547"/>
      <c r="T195" s="18">
        <v>61</v>
      </c>
      <c r="Y195" s="18" t="s">
        <v>636</v>
      </c>
    </row>
    <row r="196" spans="17:25" ht="15.75">
      <c r="Q196" s="548"/>
      <c r="R196" s="548"/>
      <c r="T196" s="18" t="s">
        <v>316</v>
      </c>
      <c r="Y196" s="643" t="s">
        <v>816</v>
      </c>
    </row>
    <row r="197" spans="17:25">
      <c r="Q197" s="547"/>
      <c r="R197" s="547"/>
      <c r="T197" s="18" t="s">
        <v>317</v>
      </c>
      <c r="Y197" s="18" t="s">
        <v>817</v>
      </c>
    </row>
    <row r="198" spans="17:25" ht="15.75">
      <c r="Q198" s="548"/>
      <c r="R198" s="548"/>
      <c r="T198" s="18" t="s">
        <v>818</v>
      </c>
      <c r="Y198" s="643">
        <v>98</v>
      </c>
    </row>
    <row r="199" spans="17:25">
      <c r="Q199" s="547"/>
      <c r="R199" s="547"/>
      <c r="T199" s="18">
        <v>63</v>
      </c>
      <c r="Y199" s="18" t="s">
        <v>819</v>
      </c>
    </row>
    <row r="200" spans="17:25" ht="15.75">
      <c r="Q200" s="548"/>
      <c r="R200" s="548"/>
      <c r="T200" s="18" t="s">
        <v>318</v>
      </c>
      <c r="Y200" s="643" t="s">
        <v>820</v>
      </c>
    </row>
    <row r="201" spans="17:25">
      <c r="Q201" s="547"/>
      <c r="R201" s="547"/>
      <c r="T201" s="18" t="s">
        <v>821</v>
      </c>
      <c r="Y201" s="18">
        <v>96</v>
      </c>
    </row>
    <row r="202" spans="17:25" ht="15.75">
      <c r="Q202" s="548"/>
      <c r="R202" s="548"/>
      <c r="T202" s="18">
        <v>65</v>
      </c>
      <c r="Y202" s="643" t="s">
        <v>645</v>
      </c>
    </row>
    <row r="203" spans="17:25">
      <c r="Q203" s="547"/>
      <c r="R203" s="547"/>
      <c r="T203" s="18" t="s">
        <v>319</v>
      </c>
      <c r="Y203" s="18" t="s">
        <v>822</v>
      </c>
    </row>
    <row r="204" spans="17:25" ht="15.75">
      <c r="Q204" s="548"/>
      <c r="R204" s="548"/>
      <c r="T204" s="18" t="s">
        <v>320</v>
      </c>
      <c r="Y204" s="643" t="s">
        <v>823</v>
      </c>
    </row>
    <row r="205" spans="17:25">
      <c r="Q205" s="547"/>
      <c r="R205" s="547"/>
      <c r="T205" s="18" t="s">
        <v>824</v>
      </c>
      <c r="Y205" s="18">
        <v>92</v>
      </c>
    </row>
    <row r="206" spans="17:25" ht="15.75">
      <c r="Q206" s="548"/>
      <c r="R206" s="548"/>
      <c r="T206" s="18">
        <v>67</v>
      </c>
      <c r="Y206" s="643" t="s">
        <v>825</v>
      </c>
    </row>
    <row r="207" spans="17:25">
      <c r="Q207" s="547"/>
      <c r="R207" s="547"/>
      <c r="T207" s="18" t="s">
        <v>321</v>
      </c>
      <c r="Y207" s="18" t="s">
        <v>826</v>
      </c>
    </row>
    <row r="208" spans="17:25" ht="15.75">
      <c r="Q208" s="548"/>
      <c r="R208" s="548"/>
      <c r="T208" s="18">
        <v>69</v>
      </c>
      <c r="Y208" s="643">
        <v>88</v>
      </c>
    </row>
    <row r="209" spans="17:25">
      <c r="Q209" s="547"/>
      <c r="R209" s="547"/>
    </row>
    <row r="210" spans="17:25" ht="15.75">
      <c r="Q210" s="548"/>
      <c r="R210" s="548"/>
      <c r="Y210" s="643"/>
    </row>
    <row r="211" spans="17:25">
      <c r="Q211" s="547"/>
      <c r="R211" s="547"/>
    </row>
    <row r="212" spans="17:25" ht="15.75">
      <c r="Q212" s="548"/>
      <c r="R212" s="548"/>
      <c r="Y212" s="643"/>
    </row>
    <row r="213" spans="17:25">
      <c r="Q213" s="547"/>
      <c r="R213" s="547"/>
    </row>
    <row r="214" spans="17:25" ht="15.75">
      <c r="Q214" s="548"/>
      <c r="R214" s="548"/>
      <c r="Y214" s="643"/>
    </row>
    <row r="215" spans="17:25">
      <c r="Q215" s="547"/>
      <c r="R215" s="547"/>
    </row>
    <row r="216" spans="17:25" ht="15.75">
      <c r="Q216" s="548"/>
      <c r="R216" s="548"/>
      <c r="Y216" s="643"/>
    </row>
    <row r="217" spans="17:25">
      <c r="Q217" s="547"/>
      <c r="R217" s="547"/>
    </row>
    <row r="218" spans="17:25" ht="15.75">
      <c r="Q218" s="548"/>
      <c r="R218" s="548"/>
      <c r="Y218" s="643"/>
    </row>
    <row r="219" spans="17:25">
      <c r="Q219" s="547"/>
      <c r="R219" s="547"/>
    </row>
    <row r="220" spans="17:25" ht="15.75">
      <c r="Q220" s="548"/>
      <c r="R220" s="548"/>
      <c r="Y220" s="643"/>
    </row>
    <row r="221" spans="17:25">
      <c r="Q221" s="547"/>
      <c r="R221" s="547"/>
    </row>
    <row r="222" spans="17:25" ht="15.75">
      <c r="Q222" s="548"/>
      <c r="R222" s="548"/>
      <c r="Y222" s="643"/>
    </row>
    <row r="223" spans="17:25">
      <c r="Q223" s="547"/>
      <c r="R223" s="547"/>
    </row>
    <row r="224" spans="17:25" ht="15.75">
      <c r="Q224" s="548"/>
      <c r="R224" s="548"/>
      <c r="Y224" s="643"/>
    </row>
    <row r="225" spans="17:25">
      <c r="Q225" s="547"/>
      <c r="R225" s="547"/>
    </row>
    <row r="226" spans="17:25" ht="15.75">
      <c r="Q226" s="548"/>
      <c r="R226" s="548"/>
      <c r="Y226" s="643"/>
    </row>
    <row r="227" spans="17:25">
      <c r="Q227" s="547"/>
      <c r="R227" s="547"/>
    </row>
    <row r="228" spans="17:25" ht="15.75">
      <c r="Q228" s="548"/>
      <c r="R228" s="548"/>
      <c r="Y228" s="643"/>
    </row>
    <row r="229" spans="17:25">
      <c r="Q229" s="547"/>
      <c r="R229" s="547"/>
    </row>
    <row r="230" spans="17:25" ht="15.75">
      <c r="Q230" s="548"/>
      <c r="R230" s="548"/>
      <c r="Y230" s="643"/>
    </row>
    <row r="231" spans="17:25">
      <c r="Q231" s="547"/>
      <c r="R231" s="547"/>
    </row>
    <row r="232" spans="17:25" ht="15.75">
      <c r="Q232" s="548"/>
      <c r="R232" s="548"/>
      <c r="Y232" s="643"/>
    </row>
    <row r="233" spans="17:25">
      <c r="Q233" s="547"/>
      <c r="R233" s="547"/>
    </row>
    <row r="234" spans="17:25" ht="15.75">
      <c r="Q234" s="548"/>
      <c r="R234" s="548"/>
      <c r="Y234" s="643"/>
    </row>
    <row r="235" spans="17:25">
      <c r="Q235" s="547"/>
      <c r="R235" s="547"/>
    </row>
    <row r="236" spans="17:25" ht="15.75">
      <c r="Q236" s="548"/>
      <c r="R236" s="548"/>
      <c r="Y236" s="643"/>
    </row>
    <row r="237" spans="17:25">
      <c r="Q237" s="547"/>
      <c r="R237" s="547"/>
    </row>
    <row r="238" spans="17:25" ht="15.75">
      <c r="Q238" s="548"/>
      <c r="R238" s="548"/>
      <c r="Y238" s="643"/>
    </row>
    <row r="239" spans="17:25">
      <c r="Q239" s="547"/>
      <c r="R239" s="547"/>
    </row>
    <row r="240" spans="17:25" ht="15.75">
      <c r="Q240" s="548"/>
      <c r="R240" s="548"/>
      <c r="Y240" s="643"/>
    </row>
    <row r="241" spans="17:25">
      <c r="Q241" s="547"/>
      <c r="R241" s="547"/>
    </row>
    <row r="242" spans="17:25" ht="15.75">
      <c r="Q242" s="548"/>
      <c r="R242" s="548"/>
      <c r="Y242" s="643"/>
    </row>
    <row r="243" spans="17:25">
      <c r="Q243" s="547"/>
      <c r="R243" s="547"/>
    </row>
    <row r="244" spans="17:25" ht="15.75">
      <c r="Q244" s="548"/>
      <c r="R244" s="548"/>
      <c r="Y244" s="643"/>
    </row>
    <row r="245" spans="17:25">
      <c r="Q245" s="547"/>
      <c r="R245" s="547"/>
    </row>
    <row r="246" spans="17:25" ht="15.75">
      <c r="Q246" s="548"/>
      <c r="R246" s="548"/>
      <c r="Y246" s="643"/>
    </row>
    <row r="247" spans="17:25">
      <c r="Q247" s="547"/>
      <c r="R247" s="547"/>
    </row>
    <row r="248" spans="17:25" ht="15.75">
      <c r="Q248" s="548"/>
      <c r="R248" s="548"/>
      <c r="Y248" s="643"/>
    </row>
    <row r="249" spans="17:25">
      <c r="Q249" s="547"/>
      <c r="R249" s="547"/>
    </row>
    <row r="250" spans="17:25" ht="15.75">
      <c r="Q250" s="548"/>
      <c r="R250" s="548"/>
      <c r="Y250" s="643"/>
    </row>
    <row r="251" spans="17:25">
      <c r="Q251" s="547"/>
      <c r="R251" s="547"/>
    </row>
    <row r="252" spans="17:25" ht="15.75">
      <c r="Q252" s="548"/>
      <c r="R252" s="548"/>
      <c r="Y252" s="643"/>
    </row>
    <row r="253" spans="17:25">
      <c r="Q253" s="547"/>
      <c r="R253" s="547"/>
    </row>
    <row r="254" spans="17:25" ht="15.75">
      <c r="Q254" s="548"/>
      <c r="R254" s="548"/>
      <c r="Y254" s="643"/>
    </row>
    <row r="255" spans="17:25">
      <c r="Q255" s="547"/>
      <c r="R255" s="547"/>
    </row>
    <row r="256" spans="17:25" ht="15.75">
      <c r="Q256" s="548"/>
      <c r="R256" s="548"/>
      <c r="Y256" s="643"/>
    </row>
    <row r="257" spans="17:25">
      <c r="Q257" s="547"/>
      <c r="R257" s="547"/>
    </row>
    <row r="258" spans="17:25" ht="15.75">
      <c r="Q258" s="548"/>
      <c r="R258" s="548"/>
      <c r="Y258" s="643"/>
    </row>
    <row r="259" spans="17:25">
      <c r="Q259" s="547"/>
      <c r="R259" s="547"/>
    </row>
    <row r="260" spans="17:25" ht="15.75">
      <c r="Q260" s="548"/>
      <c r="R260" s="548"/>
      <c r="Y260" s="643"/>
    </row>
    <row r="261" spans="17:25">
      <c r="Q261" s="547"/>
      <c r="R261" s="547"/>
    </row>
    <row r="262" spans="17:25" ht="15.75">
      <c r="Q262" s="548"/>
      <c r="R262" s="548"/>
      <c r="Y262" s="643"/>
    </row>
    <row r="263" spans="17:25">
      <c r="Q263" s="547"/>
      <c r="R263" s="547"/>
    </row>
    <row r="264" spans="17:25" ht="15.75">
      <c r="Q264" s="548"/>
      <c r="R264" s="548"/>
      <c r="Y264" s="643"/>
    </row>
    <row r="265" spans="17:25">
      <c r="Q265" s="547"/>
      <c r="R265" s="547"/>
    </row>
    <row r="266" spans="17:25" ht="15.75">
      <c r="Q266" s="548"/>
      <c r="R266" s="548"/>
      <c r="Y266" s="643"/>
    </row>
    <row r="267" spans="17:25">
      <c r="Q267" s="547"/>
      <c r="R267" s="547"/>
    </row>
    <row r="268" spans="17:25" ht="15.75">
      <c r="Q268" s="548"/>
      <c r="R268" s="548"/>
      <c r="Y268" s="643"/>
    </row>
    <row r="269" spans="17:25">
      <c r="Q269" s="547"/>
      <c r="R269" s="547"/>
    </row>
    <row r="270" spans="17:25" ht="15.75">
      <c r="Q270" s="548"/>
      <c r="R270" s="548"/>
      <c r="Y270" s="643"/>
    </row>
    <row r="271" spans="17:25">
      <c r="Q271" s="547"/>
      <c r="R271" s="547"/>
    </row>
    <row r="272" spans="17:25" ht="15.75">
      <c r="Q272" s="548"/>
      <c r="R272" s="548"/>
      <c r="Y272" s="643"/>
    </row>
    <row r="273" spans="17:25">
      <c r="Q273" s="547"/>
      <c r="R273" s="547"/>
    </row>
    <row r="274" spans="17:25" ht="15.75">
      <c r="Q274" s="548"/>
      <c r="R274" s="548"/>
      <c r="Y274" s="643"/>
    </row>
    <row r="275" spans="17:25">
      <c r="Q275" s="547"/>
      <c r="R275" s="547"/>
    </row>
    <row r="276" spans="17:25" ht="15.75">
      <c r="Q276" s="548"/>
      <c r="R276" s="548"/>
      <c r="Y276" s="643"/>
    </row>
    <row r="277" spans="17:25">
      <c r="Q277" s="547"/>
      <c r="R277" s="547"/>
    </row>
    <row r="278" spans="17:25" ht="15.75">
      <c r="Q278" s="548"/>
      <c r="R278" s="548"/>
      <c r="Y278" s="643"/>
    </row>
    <row r="279" spans="17:25">
      <c r="Q279" s="547"/>
      <c r="R279" s="547"/>
    </row>
    <row r="280" spans="17:25" ht="15.75">
      <c r="Q280" s="548"/>
      <c r="R280" s="548"/>
      <c r="Y280" s="643"/>
    </row>
    <row r="281" spans="17:25">
      <c r="Q281" s="547"/>
      <c r="R281" s="547"/>
    </row>
    <row r="282" spans="17:25" ht="15.75">
      <c r="Q282" s="548"/>
      <c r="R282" s="548"/>
      <c r="Y282" s="643"/>
    </row>
    <row r="283" spans="17:25">
      <c r="Q283" s="547"/>
      <c r="R283" s="547"/>
    </row>
    <row r="284" spans="17:25" ht="15.75">
      <c r="Q284" s="548"/>
      <c r="R284" s="548"/>
      <c r="Y284" s="643"/>
    </row>
    <row r="285" spans="17:25">
      <c r="Q285" s="547"/>
      <c r="R285" s="547"/>
    </row>
    <row r="286" spans="17:25" ht="15.75">
      <c r="Q286" s="548"/>
      <c r="R286" s="548"/>
      <c r="Y286" s="643"/>
    </row>
    <row r="287" spans="17:25">
      <c r="Q287" s="547"/>
      <c r="R287" s="547"/>
    </row>
    <row r="288" spans="17:25" ht="15.75">
      <c r="Q288" s="548"/>
      <c r="R288" s="548"/>
      <c r="Y288" s="643"/>
    </row>
    <row r="289" spans="17:25">
      <c r="Q289" s="547"/>
      <c r="R289" s="547"/>
    </row>
    <row r="290" spans="17:25" ht="15.75">
      <c r="Q290" s="548"/>
      <c r="R290" s="548"/>
      <c r="Y290" s="643"/>
    </row>
    <row r="291" spans="17:25">
      <c r="Q291" s="547"/>
      <c r="R291" s="547"/>
    </row>
    <row r="292" spans="17:25" ht="15.75">
      <c r="Q292" s="548"/>
      <c r="R292" s="548"/>
      <c r="Y292" s="643"/>
    </row>
    <row r="293" spans="17:25">
      <c r="Q293" s="547"/>
      <c r="R293" s="547"/>
    </row>
    <row r="294" spans="17:25" ht="15.75">
      <c r="Q294" s="548"/>
      <c r="R294" s="548"/>
      <c r="Y294" s="643"/>
    </row>
    <row r="295" spans="17:25">
      <c r="Q295" s="547"/>
      <c r="R295" s="547"/>
    </row>
    <row r="296" spans="17:25" ht="15.75">
      <c r="Q296" s="548"/>
      <c r="R296" s="548"/>
      <c r="Y296" s="643"/>
    </row>
    <row r="297" spans="17:25">
      <c r="Q297" s="547"/>
      <c r="R297" s="547"/>
    </row>
    <row r="298" spans="17:25" ht="15.75">
      <c r="Q298" s="548"/>
      <c r="R298" s="548"/>
      <c r="Y298" s="643"/>
    </row>
    <row r="299" spans="17:25">
      <c r="Q299" s="547"/>
      <c r="R299" s="547"/>
    </row>
    <row r="300" spans="17:25" ht="15.75">
      <c r="Q300" s="548"/>
      <c r="R300" s="548"/>
      <c r="Y300" s="643"/>
    </row>
    <row r="301" spans="17:25">
      <c r="Q301" s="547"/>
      <c r="R301" s="547"/>
    </row>
    <row r="302" spans="17:25" ht="15.75">
      <c r="Q302" s="548"/>
      <c r="R302" s="548"/>
      <c r="Y302" s="643"/>
    </row>
    <row r="303" spans="17:25">
      <c r="Q303" s="547"/>
      <c r="R303" s="547"/>
    </row>
    <row r="304" spans="17:25" ht="15.75">
      <c r="Q304" s="548"/>
      <c r="R304" s="548"/>
      <c r="Y304" s="643"/>
    </row>
    <row r="305" spans="17:25">
      <c r="Q305" s="547"/>
      <c r="R305" s="547"/>
    </row>
    <row r="306" spans="17:25" ht="15.75">
      <c r="Q306" s="548"/>
      <c r="R306" s="548"/>
      <c r="Y306" s="643"/>
    </row>
    <row r="307" spans="17:25">
      <c r="Q307" s="547"/>
      <c r="R307" s="547"/>
    </row>
    <row r="308" spans="17:25" ht="15.75">
      <c r="Q308" s="548"/>
      <c r="R308" s="548"/>
      <c r="Y308" s="643"/>
    </row>
    <row r="309" spans="17:25">
      <c r="Q309" s="547"/>
      <c r="R309" s="547"/>
    </row>
    <row r="310" spans="17:25" ht="15.75">
      <c r="Q310" s="548"/>
      <c r="R310" s="548"/>
      <c r="Y310" s="643"/>
    </row>
    <row r="311" spans="17:25">
      <c r="Q311" s="547"/>
      <c r="R311" s="547"/>
    </row>
    <row r="312" spans="17:25" ht="15.75">
      <c r="Q312" s="548"/>
      <c r="R312" s="548"/>
      <c r="Y312" s="643"/>
    </row>
    <row r="313" spans="17:25">
      <c r="Q313" s="547"/>
      <c r="R313" s="547"/>
    </row>
    <row r="314" spans="17:25" ht="15.75">
      <c r="Q314" s="548"/>
      <c r="R314" s="548"/>
      <c r="Y314" s="643"/>
    </row>
    <row r="315" spans="17:25">
      <c r="Q315" s="547"/>
      <c r="R315" s="547"/>
    </row>
    <row r="316" spans="17:25" ht="15.75">
      <c r="Q316" s="548"/>
      <c r="R316" s="548"/>
      <c r="Y316" s="643"/>
    </row>
    <row r="317" spans="17:25">
      <c r="Q317" s="547"/>
      <c r="R317" s="547"/>
    </row>
    <row r="318" spans="17:25" ht="15.75">
      <c r="Q318" s="548"/>
      <c r="R318" s="548"/>
      <c r="Y318" s="643"/>
    </row>
    <row r="319" spans="17:25">
      <c r="Q319" s="547"/>
      <c r="R319" s="547"/>
    </row>
    <row r="320" spans="17:25" ht="15.75">
      <c r="Q320" s="548"/>
      <c r="R320" s="548"/>
      <c r="Y320" s="643"/>
    </row>
    <row r="321" spans="17:25">
      <c r="Q321" s="547"/>
      <c r="R321" s="547"/>
    </row>
    <row r="322" spans="17:25" ht="15.75">
      <c r="Q322" s="548"/>
      <c r="R322" s="548"/>
      <c r="Y322" s="643"/>
    </row>
    <row r="323" spans="17:25">
      <c r="Q323" s="547"/>
      <c r="R323" s="547"/>
    </row>
    <row r="324" spans="17:25" ht="15.75">
      <c r="Q324" s="548"/>
      <c r="R324" s="548"/>
      <c r="Y324" s="643"/>
    </row>
    <row r="325" spans="17:25">
      <c r="Q325" s="547"/>
      <c r="R325" s="547"/>
    </row>
    <row r="326" spans="17:25" ht="15.75">
      <c r="Q326" s="548"/>
      <c r="R326" s="548"/>
      <c r="Y326" s="643"/>
    </row>
    <row r="327" spans="17:25">
      <c r="Q327" s="547"/>
      <c r="R327" s="547"/>
    </row>
    <row r="328" spans="17:25" ht="15.75">
      <c r="Q328" s="548"/>
      <c r="R328" s="548"/>
      <c r="Y328" s="643"/>
    </row>
    <row r="329" spans="17:25">
      <c r="Q329" s="547"/>
      <c r="R329" s="547"/>
    </row>
    <row r="330" spans="17:25" ht="15.75">
      <c r="Q330" s="548"/>
      <c r="R330" s="548"/>
      <c r="Y330" s="643"/>
    </row>
    <row r="331" spans="17:25">
      <c r="Q331" s="547"/>
      <c r="R331" s="547"/>
    </row>
    <row r="332" spans="17:25" ht="15.75">
      <c r="Q332" s="548"/>
      <c r="R332" s="548"/>
      <c r="Y332" s="643"/>
    </row>
    <row r="333" spans="17:25">
      <c r="Q333" s="547"/>
      <c r="R333" s="547"/>
    </row>
    <row r="334" spans="17:25" ht="15.75">
      <c r="Q334" s="548"/>
      <c r="R334" s="548"/>
      <c r="Y334" s="643"/>
    </row>
    <row r="335" spans="17:25">
      <c r="Q335" s="547"/>
      <c r="R335" s="547"/>
    </row>
    <row r="336" spans="17:25" ht="15.75">
      <c r="Q336" s="548"/>
      <c r="R336" s="548"/>
      <c r="Y336" s="643"/>
    </row>
    <row r="337" spans="17:25">
      <c r="Q337" s="547"/>
      <c r="R337" s="547"/>
    </row>
    <row r="338" spans="17:25" ht="15.75">
      <c r="Q338" s="548"/>
      <c r="R338" s="548"/>
      <c r="Y338" s="643"/>
    </row>
    <row r="339" spans="17:25">
      <c r="Q339" s="547"/>
      <c r="R339" s="547"/>
    </row>
    <row r="340" spans="17:25" ht="15.75">
      <c r="Q340" s="548"/>
      <c r="R340" s="548"/>
      <c r="Y340" s="643"/>
    </row>
    <row r="341" spans="17:25">
      <c r="Q341" s="547"/>
      <c r="R341" s="547"/>
    </row>
    <row r="342" spans="17:25" ht="15.75">
      <c r="Q342" s="548"/>
      <c r="R342" s="548"/>
      <c r="Y342" s="643"/>
    </row>
    <row r="343" spans="17:25">
      <c r="Q343" s="547"/>
      <c r="R343" s="547"/>
    </row>
    <row r="344" spans="17:25" ht="15.75">
      <c r="Q344" s="548"/>
      <c r="R344" s="548"/>
      <c r="Y344" s="643"/>
    </row>
    <row r="345" spans="17:25">
      <c r="Q345" s="547"/>
      <c r="R345" s="547"/>
    </row>
    <row r="346" spans="17:25" ht="15.75">
      <c r="Q346" s="548"/>
      <c r="R346" s="548"/>
      <c r="Y346" s="643"/>
    </row>
    <row r="347" spans="17:25">
      <c r="Q347" s="547"/>
      <c r="R347" s="547"/>
    </row>
    <row r="348" spans="17:25" ht="15.75">
      <c r="Q348" s="548"/>
      <c r="R348" s="548"/>
      <c r="Y348" s="643"/>
    </row>
    <row r="349" spans="17:25">
      <c r="Q349" s="547"/>
      <c r="R349" s="547"/>
    </row>
    <row r="350" spans="17:25" ht="15.75">
      <c r="Q350" s="548"/>
      <c r="R350" s="548"/>
      <c r="Y350" s="643"/>
    </row>
    <row r="351" spans="17:25">
      <c r="Q351" s="547"/>
      <c r="R351" s="547"/>
    </row>
    <row r="352" spans="17:25" ht="15.75">
      <c r="Q352" s="548"/>
      <c r="R352" s="548"/>
      <c r="Y352" s="643"/>
    </row>
    <row r="353" spans="17:25">
      <c r="Q353" s="547"/>
      <c r="R353" s="547"/>
    </row>
    <row r="354" spans="17:25" ht="15.75">
      <c r="Q354" s="548"/>
      <c r="R354" s="548"/>
      <c r="Y354" s="643"/>
    </row>
    <row r="355" spans="17:25">
      <c r="Q355" s="547"/>
      <c r="R355" s="547"/>
    </row>
    <row r="356" spans="17:25" ht="15.75">
      <c r="Q356" s="548"/>
      <c r="R356" s="548"/>
      <c r="Y356" s="643"/>
    </row>
    <row r="357" spans="17:25">
      <c r="Q357" s="547"/>
      <c r="R357" s="547"/>
    </row>
    <row r="358" spans="17:25" ht="15.75">
      <c r="Q358" s="548"/>
      <c r="R358" s="548"/>
      <c r="Y358" s="643"/>
    </row>
    <row r="359" spans="17:25">
      <c r="Q359" s="547"/>
      <c r="R359" s="547"/>
    </row>
    <row r="360" spans="17:25" ht="15.75">
      <c r="Q360" s="548"/>
      <c r="R360" s="548"/>
      <c r="Y360" s="643"/>
    </row>
    <row r="361" spans="17:25">
      <c r="Q361" s="547"/>
      <c r="R361" s="547"/>
    </row>
    <row r="362" spans="17:25" ht="15.75">
      <c r="Q362" s="548"/>
      <c r="R362" s="548"/>
      <c r="Y362" s="643"/>
    </row>
    <row r="363" spans="17:25">
      <c r="Q363" s="547"/>
      <c r="R363" s="547"/>
    </row>
    <row r="364" spans="17:25" ht="15.75">
      <c r="Q364" s="548"/>
      <c r="R364" s="548"/>
      <c r="Y364" s="643"/>
    </row>
    <row r="365" spans="17:25">
      <c r="Q365" s="547"/>
      <c r="R365" s="547"/>
    </row>
    <row r="366" spans="17:25" ht="15.75">
      <c r="Q366" s="548"/>
      <c r="R366" s="548"/>
      <c r="Y366" s="643"/>
    </row>
    <row r="367" spans="17:25">
      <c r="Q367" s="547"/>
      <c r="R367" s="547"/>
    </row>
    <row r="368" spans="17:25" ht="15.75">
      <c r="Q368" s="548"/>
      <c r="R368" s="548"/>
      <c r="Y368" s="643"/>
    </row>
    <row r="369" spans="17:25">
      <c r="Q369" s="547"/>
      <c r="R369" s="547"/>
    </row>
    <row r="370" spans="17:25" ht="15.75">
      <c r="Q370" s="548"/>
      <c r="R370" s="548"/>
      <c r="Y370" s="643"/>
    </row>
    <row r="371" spans="17:25">
      <c r="Q371" s="547"/>
      <c r="R371" s="547"/>
    </row>
    <row r="372" spans="17:25" ht="15.75">
      <c r="Q372" s="548"/>
      <c r="R372" s="548"/>
      <c r="Y372" s="643"/>
    </row>
    <row r="373" spans="17:25">
      <c r="Q373" s="547"/>
      <c r="R373" s="547"/>
    </row>
    <row r="374" spans="17:25" ht="15.75">
      <c r="Q374" s="548"/>
      <c r="R374" s="548"/>
      <c r="Y374" s="643"/>
    </row>
    <row r="375" spans="17:25">
      <c r="Q375" s="547"/>
      <c r="R375" s="547"/>
    </row>
    <row r="376" spans="17:25" ht="15.75">
      <c r="Q376" s="548"/>
      <c r="R376" s="548"/>
      <c r="Y376" s="643"/>
    </row>
    <row r="377" spans="17:25">
      <c r="Q377" s="547"/>
      <c r="R377" s="547"/>
    </row>
    <row r="378" spans="17:25" ht="15.75">
      <c r="Q378" s="548"/>
      <c r="R378" s="548"/>
      <c r="Y378" s="643"/>
    </row>
    <row r="379" spans="17:25">
      <c r="Q379" s="547"/>
      <c r="R379" s="547"/>
    </row>
    <row r="380" spans="17:25" ht="15.75">
      <c r="Q380" s="548"/>
      <c r="R380" s="548"/>
      <c r="Y380" s="643"/>
    </row>
    <row r="381" spans="17:25">
      <c r="Q381" s="547"/>
      <c r="R381" s="547"/>
    </row>
    <row r="382" spans="17:25" ht="15.75">
      <c r="Q382" s="548"/>
      <c r="R382" s="548"/>
      <c r="Y382" s="643"/>
    </row>
    <row r="383" spans="17:25">
      <c r="Q383" s="547"/>
      <c r="R383" s="547"/>
    </row>
    <row r="384" spans="17:25" ht="15.75">
      <c r="Q384" s="548"/>
      <c r="R384" s="548"/>
      <c r="Y384" s="643"/>
    </row>
    <row r="385" spans="17:25">
      <c r="Q385" s="547"/>
      <c r="R385" s="547"/>
    </row>
    <row r="386" spans="17:25" ht="15.75">
      <c r="Q386" s="548"/>
      <c r="R386" s="548"/>
      <c r="Y386" s="643"/>
    </row>
    <row r="387" spans="17:25">
      <c r="Q387" s="547"/>
      <c r="R387" s="547"/>
    </row>
    <row r="388" spans="17:25" ht="15.75">
      <c r="Q388" s="548"/>
      <c r="R388" s="548"/>
      <c r="Y388" s="643"/>
    </row>
    <row r="389" spans="17:25">
      <c r="Q389" s="547"/>
      <c r="R389" s="547"/>
    </row>
    <row r="390" spans="17:25" ht="15.75">
      <c r="Q390" s="548"/>
      <c r="R390" s="548"/>
      <c r="Y390" s="643"/>
    </row>
    <row r="391" spans="17:25">
      <c r="Q391" s="547"/>
      <c r="R391" s="547"/>
    </row>
    <row r="392" spans="17:25" ht="15.75">
      <c r="Q392" s="548"/>
      <c r="R392" s="548"/>
      <c r="Y392" s="643"/>
    </row>
    <row r="393" spans="17:25">
      <c r="Q393" s="547"/>
      <c r="R393" s="547"/>
    </row>
    <row r="394" spans="17:25" ht="15.75">
      <c r="Q394" s="548"/>
      <c r="R394" s="548"/>
      <c r="Y394" s="643"/>
    </row>
    <row r="395" spans="17:25">
      <c r="Q395" s="547"/>
      <c r="R395" s="547"/>
    </row>
    <row r="396" spans="17:25" ht="15.75">
      <c r="Q396" s="548"/>
      <c r="R396" s="548"/>
      <c r="Y396" s="643"/>
    </row>
    <row r="397" spans="17:25">
      <c r="Q397" s="547"/>
      <c r="R397" s="547"/>
    </row>
    <row r="398" spans="17:25" ht="15.75">
      <c r="Q398" s="548"/>
      <c r="R398" s="548"/>
      <c r="Y398" s="643"/>
    </row>
    <row r="399" spans="17:25">
      <c r="Q399" s="547"/>
      <c r="R399" s="547"/>
    </row>
    <row r="400" spans="17:25" ht="15.75">
      <c r="Q400" s="548"/>
      <c r="R400" s="548"/>
      <c r="Y400" s="643"/>
    </row>
    <row r="401" spans="17:25">
      <c r="Q401" s="547"/>
      <c r="R401" s="547"/>
    </row>
    <row r="402" spans="17:25" ht="15.75">
      <c r="Q402" s="548"/>
      <c r="R402" s="548"/>
      <c r="Y402" s="643"/>
    </row>
    <row r="403" spans="17:25">
      <c r="Q403" s="547"/>
      <c r="R403" s="547"/>
    </row>
    <row r="404" spans="17:25" ht="15.75">
      <c r="Q404" s="548"/>
      <c r="R404" s="548"/>
      <c r="Y404" s="643"/>
    </row>
    <row r="405" spans="17:25">
      <c r="Q405" s="547"/>
      <c r="R405" s="547"/>
    </row>
    <row r="406" spans="17:25" ht="15.75">
      <c r="Q406" s="548"/>
      <c r="R406" s="548"/>
      <c r="Y406" s="643"/>
    </row>
    <row r="407" spans="17:25">
      <c r="Q407" s="547"/>
      <c r="R407" s="547"/>
    </row>
    <row r="408" spans="17:25" ht="15.75">
      <c r="Q408" s="548"/>
      <c r="R408" s="548"/>
      <c r="Y408" s="643"/>
    </row>
    <row r="409" spans="17:25">
      <c r="Q409" s="547"/>
      <c r="R409" s="547"/>
    </row>
    <row r="410" spans="17:25" ht="15.75">
      <c r="Q410" s="548"/>
      <c r="R410" s="548"/>
      <c r="Y410" s="643"/>
    </row>
    <row r="411" spans="17:25">
      <c r="Q411" s="547"/>
      <c r="R411" s="547"/>
    </row>
    <row r="412" spans="17:25" ht="15.75">
      <c r="Q412" s="548"/>
      <c r="R412" s="548"/>
      <c r="Y412" s="643"/>
    </row>
    <row r="413" spans="17:25">
      <c r="Q413" s="547"/>
      <c r="R413" s="547"/>
    </row>
    <row r="414" spans="17:25" ht="15.75">
      <c r="Q414" s="548"/>
      <c r="R414" s="548"/>
      <c r="Y414" s="643"/>
    </row>
    <row r="415" spans="17:25">
      <c r="Q415" s="547"/>
      <c r="R415" s="547"/>
    </row>
    <row r="416" spans="17:25" ht="15.75">
      <c r="Q416" s="548"/>
      <c r="R416" s="548"/>
      <c r="Y416" s="643"/>
    </row>
    <row r="417" spans="17:25">
      <c r="Q417" s="547"/>
      <c r="R417" s="547"/>
    </row>
    <row r="418" spans="17:25" ht="15.75">
      <c r="Q418" s="548"/>
      <c r="R418" s="548"/>
      <c r="Y418" s="643"/>
    </row>
    <row r="419" spans="17:25">
      <c r="Q419" s="547"/>
      <c r="R419" s="547"/>
    </row>
    <row r="420" spans="17:25" ht="15.75">
      <c r="Q420" s="548"/>
      <c r="R420" s="548"/>
      <c r="Y420" s="643"/>
    </row>
    <row r="421" spans="17:25">
      <c r="Q421" s="547"/>
      <c r="R421" s="547"/>
    </row>
    <row r="422" spans="17:25" ht="15.75">
      <c r="Q422" s="548"/>
      <c r="R422" s="548"/>
      <c r="Y422" s="643"/>
    </row>
    <row r="423" spans="17:25">
      <c r="Q423" s="547"/>
      <c r="R423" s="547"/>
    </row>
    <row r="424" spans="17:25" ht="15.75">
      <c r="Q424" s="548"/>
      <c r="R424" s="548"/>
      <c r="Y424" s="643"/>
    </row>
    <row r="425" spans="17:25">
      <c r="Q425" s="547"/>
      <c r="R425" s="547"/>
    </row>
    <row r="426" spans="17:25" ht="15.75">
      <c r="Q426" s="548"/>
      <c r="R426" s="548"/>
      <c r="Y426" s="643"/>
    </row>
    <row r="427" spans="17:25">
      <c r="Q427" s="547"/>
      <c r="R427" s="547"/>
    </row>
    <row r="428" spans="17:25" ht="15.75">
      <c r="Q428" s="548"/>
      <c r="R428" s="548"/>
      <c r="Y428" s="643"/>
    </row>
    <row r="429" spans="17:25">
      <c r="Q429" s="547"/>
      <c r="R429" s="547"/>
    </row>
    <row r="430" spans="17:25" ht="15.75">
      <c r="Q430" s="548"/>
      <c r="R430" s="548"/>
      <c r="Y430" s="643"/>
    </row>
    <row r="431" spans="17:25">
      <c r="Q431" s="547"/>
      <c r="R431" s="547"/>
    </row>
    <row r="432" spans="17:25" ht="15.75">
      <c r="Q432" s="548"/>
      <c r="R432" s="548"/>
      <c r="Y432" s="643"/>
    </row>
    <row r="433" spans="17:25">
      <c r="Q433" s="547"/>
      <c r="R433" s="547"/>
    </row>
    <row r="434" spans="17:25" ht="15.75">
      <c r="Q434" s="548"/>
      <c r="R434" s="548"/>
      <c r="Y434" s="643"/>
    </row>
    <row r="435" spans="17:25">
      <c r="Q435" s="547"/>
      <c r="R435" s="547"/>
    </row>
    <row r="436" spans="17:25" ht="15.75">
      <c r="Q436" s="548"/>
      <c r="R436" s="548"/>
      <c r="Y436" s="643"/>
    </row>
    <row r="437" spans="17:25">
      <c r="Q437" s="547"/>
      <c r="R437" s="547"/>
    </row>
    <row r="438" spans="17:25" ht="15.75">
      <c r="Q438" s="548"/>
      <c r="R438" s="548"/>
      <c r="Y438" s="643"/>
    </row>
    <row r="439" spans="17:25">
      <c r="Q439" s="547"/>
      <c r="R439" s="547"/>
    </row>
    <row r="440" spans="17:25" ht="15.75">
      <c r="Q440" s="548"/>
      <c r="R440" s="548"/>
      <c r="Y440" s="643"/>
    </row>
    <row r="441" spans="17:25">
      <c r="Q441" s="547"/>
      <c r="R441" s="547"/>
    </row>
    <row r="442" spans="17:25" ht="15.75">
      <c r="Q442" s="548"/>
      <c r="R442" s="548"/>
      <c r="Y442" s="643"/>
    </row>
    <row r="443" spans="17:25">
      <c r="Q443" s="547"/>
      <c r="R443" s="547"/>
    </row>
    <row r="444" spans="17:25" ht="15.75">
      <c r="Q444" s="548"/>
      <c r="R444" s="548"/>
      <c r="Y444" s="643"/>
    </row>
    <row r="445" spans="17:25">
      <c r="Q445" s="547"/>
      <c r="R445" s="547"/>
    </row>
    <row r="446" spans="17:25" ht="15.75">
      <c r="Q446" s="548"/>
      <c r="R446" s="548"/>
      <c r="Y446" s="643"/>
    </row>
    <row r="447" spans="17:25">
      <c r="Q447" s="547"/>
      <c r="R447" s="547"/>
    </row>
    <row r="448" spans="17:25" ht="15.75">
      <c r="Q448" s="548"/>
      <c r="R448" s="548"/>
      <c r="Y448" s="643"/>
    </row>
    <row r="449" spans="17:25">
      <c r="Q449" s="547"/>
      <c r="R449" s="547"/>
    </row>
    <row r="450" spans="17:25" ht="15.75">
      <c r="Q450" s="548"/>
      <c r="R450" s="548"/>
      <c r="Y450" s="643"/>
    </row>
    <row r="451" spans="17:25">
      <c r="Q451" s="547"/>
      <c r="R451" s="547"/>
    </row>
    <row r="452" spans="17:25" ht="15.75">
      <c r="Q452" s="548"/>
      <c r="R452" s="548"/>
      <c r="Y452" s="643"/>
    </row>
    <row r="453" spans="17:25">
      <c r="Q453" s="547"/>
      <c r="R453" s="547"/>
    </row>
    <row r="454" spans="17:25" ht="15.75">
      <c r="Q454" s="548"/>
      <c r="R454" s="548"/>
      <c r="Y454" s="643"/>
    </row>
    <row r="455" spans="17:25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2026-09-10T08:09:04Z</dcterms:modified>
</cp:coreProperties>
</file>