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6B74C130-016E-4821-9070-BF2B0091010A}" xr6:coauthVersionLast="47" xr6:coauthVersionMax="47" xr10:uidLastSave="{00000000-0000-0000-0000-000000000000}"/>
  <bookViews>
    <workbookView xWindow="-30" yWindow="-30" windowWidth="2325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14" l="1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C2" i="116"/>
  <c r="D2" i="116"/>
  <c r="E3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</commentList>
</comments>
</file>

<file path=xl/sharedStrings.xml><?xml version="1.0" encoding="utf-8"?>
<sst xmlns="http://schemas.openxmlformats.org/spreadsheetml/2006/main" count="440" uniqueCount="248">
  <si>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</si>
  <si>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</si>
  <si>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</si>
  <si>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</si>
  <si>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</si>
  <si>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</si>
  <si>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</si>
  <si>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</si>
  <si>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</si>
  <si>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</si>
  <si>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</si>
  <si>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</si>
  <si>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</si>
  <si>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</si>
  <si>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</si>
  <si>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</si>
  <si>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</si>
  <si>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</si>
  <si>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</si>
  <si>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</si>
  <si>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</si>
  <si>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</si>
  <si>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</si>
  <si>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</si>
  <si>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</si>
  <si>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</si>
  <si>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</si>
  <si>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</si>
  <si>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</si>
  <si>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</si>
  <si>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</si>
  <si>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</si>
  <si>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</si>
  <si>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</si>
  <si>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</si>
  <si>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</si>
  <si>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</si>
  <si>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</si>
  <si>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</si>
  <si>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</si>
  <si>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</si>
  <si>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</si>
  <si>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</si>
  <si>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</si>
  <si>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</si>
  <si>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</si>
  <si>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</si>
  <si>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</si>
  <si>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</si>
  <si>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</si>
  <si>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</si>
  <si>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</si>
  <si>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</si>
  <si>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</si>
  <si>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</si>
  <si>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</si>
  <si>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</si>
  <si>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</si>
  <si>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</si>
  <si>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</si>
  <si>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</si>
  <si>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</si>
  <si>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</si>
  <si>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</si>
  <si>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</si>
  <si>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</si>
  <si>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</si>
  <si>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</si>
  <si>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</si>
  <si>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</si>
  <si>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</si>
  <si>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</si>
  <si>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</si>
  <si>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</si>
  <si>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</si>
  <si>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</si>
  <si>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</si>
  <si>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</si>
  <si>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</si>
  <si>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</si>
  <si>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</si>
  <si>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</si>
  <si>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</si>
  <si>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</si>
  <si>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</si>
  <si>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</si>
  <si>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</si>
  <si>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</si>
  <si>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</si>
  <si>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</si>
  <si>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</si>
  <si>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</si>
  <si>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</si>
  <si>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</si>
  <si>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</si>
  <si>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</si>
  <si>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</si>
  <si>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</si>
  <si>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</si>
  <si>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</si>
  <si>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</si>
  <si>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</si>
  <si>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</si>
  <si>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</si>
  <si>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</si>
  <si>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</si>
  <si>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</si>
  <si>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</si>
  <si>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</si>
  <si>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</si>
  <si>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</si>
  <si>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</si>
  <si>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</si>
  <si>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</si>
  <si>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</si>
  <si>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</si>
  <si>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</si>
  <si>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</si>
  <si>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</si>
  <si>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</si>
  <si>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</si>
  <si>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</si>
  <si>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</si>
  <si>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</si>
  <si>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</si>
  <si>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</si>
  <si>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</si>
  <si>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</si>
  <si>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</si>
  <si>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</si>
  <si>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</si>
  <si>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</si>
  <si>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</si>
  <si>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</si>
  <si>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</si>
  <si>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</si>
  <si>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</si>
  <si>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</si>
  <si>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</si>
  <si>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</si>
  <si>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</si>
  <si>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</si>
  <si>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</si>
  <si>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</si>
  <si>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</si>
  <si>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</si>
  <si>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</si>
  <si>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</si>
  <si>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</si>
  <si>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</si>
  <si>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</si>
  <si>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</si>
  <si>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</si>
  <si>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</si>
  <si>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</si>
  <si>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</si>
  <si>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</si>
  <si>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</si>
  <si>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</si>
  <si>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</si>
  <si>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</si>
  <si>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</si>
  <si>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</si>
  <si>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</si>
  <si>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</si>
  <si>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</si>
  <si>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</si>
  <si>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</si>
  <si>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</si>
  <si>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</si>
  <si>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</si>
  <si>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</si>
  <si>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</si>
  <si>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</si>
  <si>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</si>
  <si>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</si>
  <si>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</si>
  <si>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</si>
  <si>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</si>
  <si>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</si>
  <si>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</si>
  <si>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</si>
  <si>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</si>
  <si>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</si>
  <si>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</si>
  <si>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</si>
  <si>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</si>
  <si>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</si>
  <si>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</si>
  <si>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</si>
  <si>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</si>
  <si>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</si>
  <si>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</si>
  <si>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</si>
  <si>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</si>
  <si>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</si>
  <si>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</si>
  <si>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</si>
  <si>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</si>
  <si>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</si>
  <si>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</si>
  <si>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</si>
  <si>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</si>
  <si>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</si>
  <si>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</si>
  <si>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</si>
  <si>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</si>
  <si>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</si>
  <si>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</si>
  <si>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</si>
  <si>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</si>
  <si>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</si>
  <si>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</si>
  <si>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</si>
  <si>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</si>
  <si>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</si>
  <si>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</si>
  <si>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</si>
  <si>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</si>
  <si>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</si>
  <si>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</si>
  <si>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</si>
  <si>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</si>
  <si>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</si>
  <si>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</si>
  <si>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</si>
  <si>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</si>
  <si>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</si>
  <si>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</si>
  <si>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</si>
  <si>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</si>
  <si>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</si>
  <si>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</si>
  <si>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</si>
  <si>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</si>
  <si>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</si>
  <si>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</si>
  <si>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</si>
  <si>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</si>
  <si>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</si>
  <si>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</si>
  <si>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</si>
  <si>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</si>
  <si>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</si>
  <si>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</si>
  <si>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</si>
  <si>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20241217</t>
  </si>
  <si>
    <t>*****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</si>
</sst>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b/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24.8</c:v>
                </c:pt>
                <c:pt idx="1">
                  <c:v>3</c:v>
                </c:pt>
                <c:pt idx="2">
                  <c:v>132.19999999999999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6.8</c:v>
                </c:pt>
                <c:pt idx="1">
                  <c:v>1.5</c:v>
                </c:pt>
                <c:pt idx="2">
                  <c:v>51.7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</c:v>
                </c:pt>
                <c:pt idx="1">
                  <c:v>1.5</c:v>
                </c:pt>
                <c:pt idx="2">
                  <c:v>53.5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96</c:v>
                </c:pt>
                <c:pt idx="16">
                  <c:v>96</c:v>
                </c:pt>
                <c:pt idx="17">
                  <c:v>96</c:v>
                </c:pt>
                <c:pt idx="18">
                  <c:v>96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  <c:pt idx="23">
                  <c:v>96</c:v>
                </c:pt>
                <c:pt idx="24">
                  <c:v>96</c:v>
                </c:pt>
                <c:pt idx="25">
                  <c:v>96</c:v>
                </c:pt>
                <c:pt idx="26">
                  <c:v>96</c:v>
                </c:pt>
                <c:pt idx="27">
                  <c:v>96</c:v>
                </c:pt>
                <c:pt idx="28">
                  <c:v>96</c:v>
                </c:pt>
                <c:pt idx="29">
                  <c:v>96</c:v>
                </c:pt>
                <c:pt idx="30">
                  <c:v>96</c:v>
                </c:pt>
                <c:pt idx="31">
                  <c:v>96</c:v>
                </c:pt>
                <c:pt idx="32">
                  <c:v>96</c:v>
                </c:pt>
                <c:pt idx="33">
                  <c:v>96</c:v>
                </c:pt>
                <c:pt idx="34">
                  <c:v>96</c:v>
                </c:pt>
                <c:pt idx="35">
                  <c:v>96</c:v>
                </c:pt>
                <c:pt idx="36">
                  <c:v>96</c:v>
                </c:pt>
                <c:pt idx="37">
                  <c:v>96</c:v>
                </c:pt>
                <c:pt idx="38">
                  <c:v>96</c:v>
                </c:pt>
                <c:pt idx="39">
                  <c:v>96</c:v>
                </c:pt>
                <c:pt idx="40">
                  <c:v>96</c:v>
                </c:pt>
                <c:pt idx="41">
                  <c:v>96</c:v>
                </c:pt>
                <c:pt idx="42">
                  <c:v>96</c:v>
                </c:pt>
                <c:pt idx="43">
                  <c:v>96</c:v>
                </c:pt>
                <c:pt idx="44">
                  <c:v>96</c:v>
                </c:pt>
                <c:pt idx="45">
                  <c:v>96</c:v>
                </c:pt>
                <c:pt idx="46">
                  <c:v>96</c:v>
                </c:pt>
                <c:pt idx="47">
                  <c:v>96</c:v>
                </c:pt>
                <c:pt idx="48">
                  <c:v>96</c:v>
                </c:pt>
                <c:pt idx="49">
                  <c:v>96</c:v>
                </c:pt>
                <c:pt idx="50">
                  <c:v>96</c:v>
                </c:pt>
                <c:pt idx="51">
                  <c:v>96</c:v>
                </c:pt>
                <c:pt idx="52">
                  <c:v>96</c:v>
                </c:pt>
                <c:pt idx="53">
                  <c:v>96</c:v>
                </c:pt>
                <c:pt idx="54">
                  <c:v>96</c:v>
                </c:pt>
                <c:pt idx="55">
                  <c:v>96</c:v>
                </c:pt>
                <c:pt idx="56">
                  <c:v>96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97</c:v>
                </c:pt>
                <c:pt idx="65">
                  <c:v>97</c:v>
                </c:pt>
                <c:pt idx="66">
                  <c:v>97</c:v>
                </c:pt>
                <c:pt idx="67">
                  <c:v>97</c:v>
                </c:pt>
                <c:pt idx="68">
                  <c:v>97</c:v>
                </c:pt>
                <c:pt idx="69">
                  <c:v>97</c:v>
                </c:pt>
                <c:pt idx="70">
                  <c:v>97</c:v>
                </c:pt>
                <c:pt idx="71">
                  <c:v>97</c:v>
                </c:pt>
                <c:pt idx="72">
                  <c:v>97</c:v>
                </c:pt>
                <c:pt idx="73">
                  <c:v>97</c:v>
                </c:pt>
                <c:pt idx="74">
                  <c:v>97</c:v>
                </c:pt>
                <c:pt idx="75">
                  <c:v>97</c:v>
                </c:pt>
                <c:pt idx="76">
                  <c:v>97</c:v>
                </c:pt>
                <c:pt idx="77">
                  <c:v>97</c:v>
                </c:pt>
                <c:pt idx="78">
                  <c:v>97</c:v>
                </c:pt>
                <c:pt idx="79">
                  <c:v>97</c:v>
                </c:pt>
                <c:pt idx="80">
                  <c:v>97</c:v>
                </c:pt>
                <c:pt idx="81">
                  <c:v>97</c:v>
                </c:pt>
                <c:pt idx="82">
                  <c:v>97</c:v>
                </c:pt>
                <c:pt idx="83">
                  <c:v>97</c:v>
                </c:pt>
                <c:pt idx="84">
                  <c:v>97</c:v>
                </c:pt>
                <c:pt idx="85">
                  <c:v>97</c:v>
                </c:pt>
                <c:pt idx="86">
                  <c:v>97</c:v>
                </c:pt>
                <c:pt idx="87">
                  <c:v>97</c:v>
                </c:pt>
                <c:pt idx="88">
                  <c:v>97</c:v>
                </c:pt>
                <c:pt idx="89">
                  <c:v>97</c:v>
                </c:pt>
                <c:pt idx="90">
                  <c:v>97</c:v>
                </c:pt>
                <c:pt idx="91">
                  <c:v>97</c:v>
                </c:pt>
                <c:pt idx="92">
                  <c:v>97</c:v>
                </c:pt>
                <c:pt idx="93">
                  <c:v>97</c:v>
                </c:pt>
                <c:pt idx="94">
                  <c:v>97</c:v>
                </c:pt>
                <c:pt idx="95">
                  <c:v>97</c:v>
                </c:pt>
                <c:pt idx="96">
                  <c:v>97</c:v>
                </c:pt>
                <c:pt idx="97">
                  <c:v>97</c:v>
                </c:pt>
                <c:pt idx="98">
                  <c:v>97</c:v>
                </c:pt>
                <c:pt idx="99">
                  <c:v>97</c:v>
                </c:pt>
                <c:pt idx="100">
                  <c:v>97</c:v>
                </c:pt>
                <c:pt idx="101">
                  <c:v>97</c:v>
                </c:pt>
                <c:pt idx="102">
                  <c:v>97</c:v>
                </c:pt>
                <c:pt idx="103">
                  <c:v>97</c:v>
                </c:pt>
                <c:pt idx="104">
                  <c:v>97</c:v>
                </c:pt>
                <c:pt idx="105">
                  <c:v>97</c:v>
                </c:pt>
                <c:pt idx="106">
                  <c:v>97</c:v>
                </c:pt>
                <c:pt idx="107">
                  <c:v>97</c:v>
                </c:pt>
                <c:pt idx="108">
                  <c:v>97</c:v>
                </c:pt>
                <c:pt idx="109">
                  <c:v>97</c:v>
                </c:pt>
                <c:pt idx="110">
                  <c:v>97</c:v>
                </c:pt>
                <c:pt idx="111">
                  <c:v>97</c:v>
                </c:pt>
                <c:pt idx="112">
                  <c:v>97</c:v>
                </c:pt>
                <c:pt idx="113">
                  <c:v>97</c:v>
                </c:pt>
                <c:pt idx="114">
                  <c:v>97</c:v>
                </c:pt>
                <c:pt idx="115">
                  <c:v>97</c:v>
                </c:pt>
                <c:pt idx="116">
                  <c:v>97</c:v>
                </c:pt>
                <c:pt idx="117">
                  <c:v>97</c:v>
                </c:pt>
                <c:pt idx="118">
                  <c:v>97</c:v>
                </c:pt>
                <c:pt idx="119">
                  <c:v>97</c:v>
                </c:pt>
                <c:pt idx="120">
                  <c:v>97</c:v>
                </c:pt>
                <c:pt idx="121">
                  <c:v>97</c:v>
                </c:pt>
                <c:pt idx="122">
                  <c:v>97</c:v>
                </c:pt>
                <c:pt idx="123">
                  <c:v>97</c:v>
                </c:pt>
                <c:pt idx="124">
                  <c:v>97</c:v>
                </c:pt>
                <c:pt idx="125">
                  <c:v>97</c:v>
                </c:pt>
                <c:pt idx="126">
                  <c:v>97</c:v>
                </c:pt>
                <c:pt idx="127">
                  <c:v>97</c:v>
                </c:pt>
                <c:pt idx="128">
                  <c:v>97</c:v>
                </c:pt>
                <c:pt idx="129">
                  <c:v>97</c:v>
                </c:pt>
                <c:pt idx="130">
                  <c:v>97</c:v>
                </c:pt>
                <c:pt idx="131">
                  <c:v>97</c:v>
                </c:pt>
                <c:pt idx="132">
                  <c:v>97</c:v>
                </c:pt>
                <c:pt idx="133">
                  <c:v>97</c:v>
                </c:pt>
                <c:pt idx="134">
                  <c:v>97</c:v>
                </c:pt>
                <c:pt idx="135">
                  <c:v>97</c:v>
                </c:pt>
                <c:pt idx="136">
                  <c:v>97</c:v>
                </c:pt>
                <c:pt idx="137">
                  <c:v>97</c:v>
                </c:pt>
                <c:pt idx="138">
                  <c:v>97</c:v>
                </c:pt>
                <c:pt idx="139">
                  <c:v>97</c:v>
                </c:pt>
                <c:pt idx="140">
                  <c:v>97</c:v>
                </c:pt>
                <c:pt idx="141">
                  <c:v>97</c:v>
                </c:pt>
                <c:pt idx="142">
                  <c:v>97</c:v>
                </c:pt>
                <c:pt idx="143">
                  <c:v>97</c:v>
                </c:pt>
                <c:pt idx="144">
                  <c:v>97</c:v>
                </c:pt>
                <c:pt idx="145">
                  <c:v>97</c:v>
                </c:pt>
                <c:pt idx="146">
                  <c:v>97</c:v>
                </c:pt>
                <c:pt idx="147">
                  <c:v>97</c:v>
                </c:pt>
                <c:pt idx="148">
                  <c:v>97</c:v>
                </c:pt>
                <c:pt idx="149">
                  <c:v>97</c:v>
                </c:pt>
                <c:pt idx="150">
                  <c:v>97</c:v>
                </c:pt>
                <c:pt idx="151">
                  <c:v>97</c:v>
                </c:pt>
                <c:pt idx="152">
                  <c:v>97</c:v>
                </c:pt>
                <c:pt idx="153">
                  <c:v>97</c:v>
                </c:pt>
                <c:pt idx="154">
                  <c:v>97</c:v>
                </c:pt>
                <c:pt idx="155">
                  <c:v>97</c:v>
                </c:pt>
                <c:pt idx="156">
                  <c:v>97</c:v>
                </c:pt>
                <c:pt idx="157">
                  <c:v>97</c:v>
                </c:pt>
                <c:pt idx="158">
                  <c:v>97</c:v>
                </c:pt>
                <c:pt idx="159">
                  <c:v>97</c:v>
                </c:pt>
                <c:pt idx="160">
                  <c:v>97</c:v>
                </c:pt>
                <c:pt idx="161">
                  <c:v>96</c:v>
                </c:pt>
                <c:pt idx="162">
                  <c:v>96</c:v>
                </c:pt>
                <c:pt idx="163">
                  <c:v>96</c:v>
                </c:pt>
                <c:pt idx="164">
                  <c:v>96</c:v>
                </c:pt>
                <c:pt idx="165">
                  <c:v>96</c:v>
                </c:pt>
                <c:pt idx="166">
                  <c:v>96</c:v>
                </c:pt>
                <c:pt idx="167">
                  <c:v>96</c:v>
                </c:pt>
                <c:pt idx="168">
                  <c:v>96</c:v>
                </c:pt>
                <c:pt idx="169">
                  <c:v>96</c:v>
                </c:pt>
                <c:pt idx="170">
                  <c:v>96</c:v>
                </c:pt>
                <c:pt idx="171">
                  <c:v>96</c:v>
                </c:pt>
                <c:pt idx="172">
                  <c:v>96</c:v>
                </c:pt>
                <c:pt idx="173">
                  <c:v>96</c:v>
                </c:pt>
                <c:pt idx="174">
                  <c:v>96</c:v>
                </c:pt>
                <c:pt idx="175">
                  <c:v>96</c:v>
                </c:pt>
                <c:pt idx="176">
                  <c:v>96</c:v>
                </c:pt>
                <c:pt idx="177">
                  <c:v>96</c:v>
                </c:pt>
                <c:pt idx="178">
                  <c:v>96</c:v>
                </c:pt>
                <c:pt idx="179">
                  <c:v>96</c:v>
                </c:pt>
                <c:pt idx="180">
                  <c:v>96</c:v>
                </c:pt>
                <c:pt idx="181">
                  <c:v>96</c:v>
                </c:pt>
                <c:pt idx="182">
                  <c:v>96</c:v>
                </c:pt>
                <c:pt idx="183">
                  <c:v>96</c:v>
                </c:pt>
                <c:pt idx="184">
                  <c:v>96</c:v>
                </c:pt>
                <c:pt idx="185">
                  <c:v>96</c:v>
                </c:pt>
                <c:pt idx="186">
                  <c:v>96</c:v>
                </c:pt>
                <c:pt idx="187">
                  <c:v>96</c:v>
                </c:pt>
                <c:pt idx="188">
                  <c:v>96</c:v>
                </c:pt>
                <c:pt idx="189">
                  <c:v>96</c:v>
                </c:pt>
                <c:pt idx="190">
                  <c:v>96</c:v>
                </c:pt>
                <c:pt idx="191">
                  <c:v>96</c:v>
                </c:pt>
                <c:pt idx="192">
                  <c:v>96</c:v>
                </c:pt>
                <c:pt idx="193">
                  <c:v>96</c:v>
                </c:pt>
                <c:pt idx="194">
                  <c:v>96</c:v>
                </c:pt>
                <c:pt idx="195">
                  <c:v>96</c:v>
                </c:pt>
                <c:pt idx="196">
                  <c:v>96</c:v>
                </c:pt>
                <c:pt idx="197">
                  <c:v>96</c:v>
                </c:pt>
                <c:pt idx="198">
                  <c:v>96</c:v>
                </c:pt>
                <c:pt idx="199">
                  <c:v>96</c:v>
                </c:pt>
                <c:pt idx="200">
                  <c:v>96</c:v>
                </c:pt>
                <c:pt idx="201">
                  <c:v>96</c:v>
                </c:pt>
                <c:pt idx="202">
                  <c:v>96</c:v>
                </c:pt>
                <c:pt idx="203">
                  <c:v>96</c:v>
                </c:pt>
                <c:pt idx="204">
                  <c:v>96</c:v>
                </c:pt>
                <c:pt idx="205">
                  <c:v>96</c:v>
                </c:pt>
                <c:pt idx="206">
                  <c:v>96</c:v>
                </c:pt>
                <c:pt idx="207">
                  <c:v>96</c:v>
                </c:pt>
                <c:pt idx="208">
                  <c:v>96</c:v>
                </c:pt>
                <c:pt idx="209">
                  <c:v>96</c:v>
                </c:pt>
                <c:pt idx="210">
                  <c:v>96</c:v>
                </c:pt>
                <c:pt idx="211">
                  <c:v>96</c:v>
                </c:pt>
                <c:pt idx="212">
                  <c:v>96</c:v>
                </c:pt>
                <c:pt idx="213">
                  <c:v>96</c:v>
                </c:pt>
                <c:pt idx="214">
                  <c:v>96</c:v>
                </c:pt>
                <c:pt idx="215">
                  <c:v>96</c:v>
                </c:pt>
                <c:pt idx="216">
                  <c:v>96</c:v>
                </c:pt>
                <c:pt idx="217">
                  <c:v>96</c:v>
                </c:pt>
                <c:pt idx="218">
                  <c:v>96</c:v>
                </c:pt>
                <c:pt idx="219">
                  <c:v>96</c:v>
                </c:pt>
                <c:pt idx="220">
                  <c:v>96</c:v>
                </c:pt>
                <c:pt idx="221">
                  <c:v>96</c:v>
                </c:pt>
                <c:pt idx="222">
                  <c:v>96</c:v>
                </c:pt>
                <c:pt idx="223">
                  <c:v>96</c:v>
                </c:pt>
                <c:pt idx="224">
                  <c:v>96</c:v>
                </c:pt>
                <c:pt idx="225">
                  <c:v>96</c:v>
                </c:pt>
                <c:pt idx="226">
                  <c:v>96</c:v>
                </c:pt>
                <c:pt idx="227">
                  <c:v>96</c:v>
                </c:pt>
                <c:pt idx="228">
                  <c:v>96</c:v>
                </c:pt>
                <c:pt idx="229">
                  <c:v>96</c:v>
                </c:pt>
                <c:pt idx="230">
                  <c:v>95</c:v>
                </c:pt>
                <c:pt idx="231">
                  <c:v>95</c:v>
                </c:pt>
                <c:pt idx="232">
                  <c:v>96</c:v>
                </c:pt>
                <c:pt idx="233">
                  <c:v>95</c:v>
                </c:pt>
                <c:pt idx="234">
                  <c:v>95</c:v>
                </c:pt>
                <c:pt idx="235">
                  <c:v>95</c:v>
                </c:pt>
                <c:pt idx="236">
                  <c:v>95</c:v>
                </c:pt>
                <c:pt idx="237">
                  <c:v>95</c:v>
                </c:pt>
                <c:pt idx="238">
                  <c:v>95</c:v>
                </c:pt>
                <c:pt idx="239">
                  <c:v>95</c:v>
                </c:pt>
                <c:pt idx="240">
                  <c:v>95</c:v>
                </c:pt>
                <c:pt idx="241">
                  <c:v>95</c:v>
                </c:pt>
                <c:pt idx="242">
                  <c:v>95</c:v>
                </c:pt>
                <c:pt idx="243">
                  <c:v>95</c:v>
                </c:pt>
                <c:pt idx="244">
                  <c:v>95</c:v>
                </c:pt>
                <c:pt idx="245">
                  <c:v>95</c:v>
                </c:pt>
                <c:pt idx="246">
                  <c:v>95</c:v>
                </c:pt>
                <c:pt idx="247">
                  <c:v>95</c:v>
                </c:pt>
                <c:pt idx="248">
                  <c:v>95</c:v>
                </c:pt>
                <c:pt idx="249">
                  <c:v>95</c:v>
                </c:pt>
                <c:pt idx="250">
                  <c:v>95</c:v>
                </c:pt>
                <c:pt idx="251">
                  <c:v>95</c:v>
                </c:pt>
                <c:pt idx="252">
                  <c:v>95</c:v>
                </c:pt>
                <c:pt idx="253">
                  <c:v>95</c:v>
                </c:pt>
                <c:pt idx="254">
                  <c:v>95</c:v>
                </c:pt>
                <c:pt idx="255">
                  <c:v>95</c:v>
                </c:pt>
                <c:pt idx="256">
                  <c:v>95</c:v>
                </c:pt>
                <c:pt idx="257">
                  <c:v>95</c:v>
                </c:pt>
                <c:pt idx="258">
                  <c:v>95</c:v>
                </c:pt>
                <c:pt idx="259">
                  <c:v>95</c:v>
                </c:pt>
                <c:pt idx="260">
                  <c:v>95</c:v>
                </c:pt>
                <c:pt idx="261">
                  <c:v>95</c:v>
                </c:pt>
                <c:pt idx="262">
                  <c:v>95</c:v>
                </c:pt>
                <c:pt idx="263">
                  <c:v>95</c:v>
                </c:pt>
                <c:pt idx="264">
                  <c:v>95</c:v>
                </c:pt>
                <c:pt idx="265">
                  <c:v>95</c:v>
                </c:pt>
                <c:pt idx="266">
                  <c:v>95</c:v>
                </c:pt>
                <c:pt idx="267">
                  <c:v>95</c:v>
                </c:pt>
                <c:pt idx="268">
                  <c:v>96</c:v>
                </c:pt>
                <c:pt idx="269">
                  <c:v>95</c:v>
                </c:pt>
                <c:pt idx="270">
                  <c:v>95</c:v>
                </c:pt>
                <c:pt idx="271">
                  <c:v>95</c:v>
                </c:pt>
                <c:pt idx="272">
                  <c:v>95</c:v>
                </c:pt>
                <c:pt idx="273">
                  <c:v>95</c:v>
                </c:pt>
                <c:pt idx="274">
                  <c:v>95</c:v>
                </c:pt>
                <c:pt idx="275">
                  <c:v>95</c:v>
                </c:pt>
                <c:pt idx="276">
                  <c:v>95</c:v>
                </c:pt>
                <c:pt idx="277">
                  <c:v>95</c:v>
                </c:pt>
                <c:pt idx="278">
                  <c:v>95</c:v>
                </c:pt>
                <c:pt idx="279">
                  <c:v>95</c:v>
                </c:pt>
                <c:pt idx="280">
                  <c:v>95</c:v>
                </c:pt>
                <c:pt idx="281">
                  <c:v>95</c:v>
                </c:pt>
                <c:pt idx="282">
                  <c:v>95</c:v>
                </c:pt>
                <c:pt idx="283">
                  <c:v>95</c:v>
                </c:pt>
                <c:pt idx="284">
                  <c:v>95</c:v>
                </c:pt>
                <c:pt idx="285">
                  <c:v>95</c:v>
                </c:pt>
                <c:pt idx="286">
                  <c:v>95</c:v>
                </c:pt>
                <c:pt idx="287">
                  <c:v>96</c:v>
                </c:pt>
                <c:pt idx="288">
                  <c:v>96</c:v>
                </c:pt>
                <c:pt idx="289">
                  <c:v>96</c:v>
                </c:pt>
                <c:pt idx="290">
                  <c:v>96</c:v>
                </c:pt>
                <c:pt idx="291">
                  <c:v>96</c:v>
                </c:pt>
                <c:pt idx="292">
                  <c:v>96</c:v>
                </c:pt>
                <c:pt idx="293">
                  <c:v>96</c:v>
                </c:pt>
                <c:pt idx="294">
                  <c:v>96</c:v>
                </c:pt>
                <c:pt idx="295">
                  <c:v>96</c:v>
                </c:pt>
                <c:pt idx="296">
                  <c:v>96</c:v>
                </c:pt>
                <c:pt idx="297">
                  <c:v>96</c:v>
                </c:pt>
                <c:pt idx="298">
                  <c:v>96</c:v>
                </c:pt>
                <c:pt idx="299">
                  <c:v>96</c:v>
                </c:pt>
                <c:pt idx="300">
                  <c:v>96</c:v>
                </c:pt>
                <c:pt idx="301">
                  <c:v>96</c:v>
                </c:pt>
                <c:pt idx="302">
                  <c:v>96</c:v>
                </c:pt>
                <c:pt idx="303">
                  <c:v>96</c:v>
                </c:pt>
                <c:pt idx="304">
                  <c:v>96</c:v>
                </c:pt>
                <c:pt idx="305">
                  <c:v>96</c:v>
                </c:pt>
                <c:pt idx="306">
                  <c:v>96</c:v>
                </c:pt>
                <c:pt idx="307">
                  <c:v>96</c:v>
                </c:pt>
                <c:pt idx="308">
                  <c:v>96</c:v>
                </c:pt>
                <c:pt idx="309">
                  <c:v>96</c:v>
                </c:pt>
                <c:pt idx="310">
                  <c:v>96</c:v>
                </c:pt>
                <c:pt idx="311">
                  <c:v>96</c:v>
                </c:pt>
                <c:pt idx="312">
                  <c:v>96</c:v>
                </c:pt>
                <c:pt idx="313">
                  <c:v>96</c:v>
                </c:pt>
                <c:pt idx="314">
                  <c:v>96</c:v>
                </c:pt>
                <c:pt idx="315">
                  <c:v>96</c:v>
                </c:pt>
                <c:pt idx="316">
                  <c:v>96</c:v>
                </c:pt>
                <c:pt idx="317">
                  <c:v>96</c:v>
                </c:pt>
                <c:pt idx="318">
                  <c:v>96</c:v>
                </c:pt>
                <c:pt idx="319">
                  <c:v>96</c:v>
                </c:pt>
                <c:pt idx="320">
                  <c:v>96</c:v>
                </c:pt>
                <c:pt idx="321">
                  <c:v>96</c:v>
                </c:pt>
                <c:pt idx="322">
                  <c:v>96</c:v>
                </c:pt>
                <c:pt idx="323">
                  <c:v>96</c:v>
                </c:pt>
                <c:pt idx="324">
                  <c:v>96</c:v>
                </c:pt>
                <c:pt idx="325">
                  <c:v>96</c:v>
                </c:pt>
                <c:pt idx="326">
                  <c:v>96</c:v>
                </c:pt>
                <c:pt idx="327">
                  <c:v>96</c:v>
                </c:pt>
                <c:pt idx="328">
                  <c:v>96</c:v>
                </c:pt>
                <c:pt idx="329">
                  <c:v>96</c:v>
                </c:pt>
                <c:pt idx="330">
                  <c:v>96</c:v>
                </c:pt>
                <c:pt idx="331">
                  <c:v>96</c:v>
                </c:pt>
                <c:pt idx="332">
                  <c:v>96</c:v>
                </c:pt>
                <c:pt idx="333">
                  <c:v>96</c:v>
                </c:pt>
                <c:pt idx="334">
                  <c:v>96</c:v>
                </c:pt>
                <c:pt idx="335">
                  <c:v>96</c:v>
                </c:pt>
                <c:pt idx="336">
                  <c:v>96</c:v>
                </c:pt>
                <c:pt idx="337">
                  <c:v>96</c:v>
                </c:pt>
                <c:pt idx="338">
                  <c:v>96</c:v>
                </c:pt>
                <c:pt idx="339">
                  <c:v>96</c:v>
                </c:pt>
                <c:pt idx="340">
                  <c:v>97</c:v>
                </c:pt>
                <c:pt idx="341">
                  <c:v>96</c:v>
                </c:pt>
                <c:pt idx="342">
                  <c:v>96</c:v>
                </c:pt>
                <c:pt idx="343">
                  <c:v>96</c:v>
                </c:pt>
                <c:pt idx="344">
                  <c:v>96</c:v>
                </c:pt>
                <c:pt idx="345">
                  <c:v>96</c:v>
                </c:pt>
                <c:pt idx="346">
                  <c:v>96</c:v>
                </c:pt>
                <c:pt idx="347">
                  <c:v>96</c:v>
                </c:pt>
                <c:pt idx="348">
                  <c:v>96</c:v>
                </c:pt>
                <c:pt idx="349">
                  <c:v>96</c:v>
                </c:pt>
                <c:pt idx="350">
                  <c:v>96</c:v>
                </c:pt>
                <c:pt idx="351">
                  <c:v>96</c:v>
                </c:pt>
                <c:pt idx="352">
                  <c:v>96</c:v>
                </c:pt>
                <c:pt idx="353">
                  <c:v>96</c:v>
                </c:pt>
                <c:pt idx="354">
                  <c:v>97</c:v>
                </c:pt>
                <c:pt idx="355">
                  <c:v>96</c:v>
                </c:pt>
                <c:pt idx="356">
                  <c:v>96</c:v>
                </c:pt>
                <c:pt idx="357">
                  <c:v>97</c:v>
                </c:pt>
                <c:pt idx="358">
                  <c:v>96</c:v>
                </c:pt>
                <c:pt idx="359">
                  <c:v>96</c:v>
                </c:pt>
                <c:pt idx="360">
                  <c:v>97</c:v>
                </c:pt>
                <c:pt idx="361">
                  <c:v>97</c:v>
                </c:pt>
                <c:pt idx="362">
                  <c:v>97</c:v>
                </c:pt>
                <c:pt idx="363">
                  <c:v>97</c:v>
                </c:pt>
                <c:pt idx="364">
                  <c:v>97</c:v>
                </c:pt>
                <c:pt idx="365">
                  <c:v>97</c:v>
                </c:pt>
                <c:pt idx="366">
                  <c:v>97</c:v>
                </c:pt>
                <c:pt idx="367">
                  <c:v>97</c:v>
                </c:pt>
                <c:pt idx="368">
                  <c:v>97</c:v>
                </c:pt>
                <c:pt idx="369">
                  <c:v>97</c:v>
                </c:pt>
                <c:pt idx="370">
                  <c:v>97</c:v>
                </c:pt>
                <c:pt idx="371">
                  <c:v>97</c:v>
                </c:pt>
                <c:pt idx="372">
                  <c:v>97</c:v>
                </c:pt>
                <c:pt idx="373">
                  <c:v>97</c:v>
                </c:pt>
                <c:pt idx="374">
                  <c:v>97</c:v>
                </c:pt>
                <c:pt idx="375">
                  <c:v>97</c:v>
                </c:pt>
                <c:pt idx="376">
                  <c:v>97</c:v>
                </c:pt>
                <c:pt idx="377">
                  <c:v>97</c:v>
                </c:pt>
                <c:pt idx="378">
                  <c:v>97</c:v>
                </c:pt>
                <c:pt idx="379">
                  <c:v>97</c:v>
                </c:pt>
                <c:pt idx="380">
                  <c:v>97</c:v>
                </c:pt>
                <c:pt idx="381">
                  <c:v>97</c:v>
                </c:pt>
                <c:pt idx="382">
                  <c:v>97</c:v>
                </c:pt>
                <c:pt idx="383">
                  <c:v>97</c:v>
                </c:pt>
                <c:pt idx="384">
                  <c:v>97</c:v>
                </c:pt>
                <c:pt idx="385">
                  <c:v>97</c:v>
                </c:pt>
                <c:pt idx="386">
                  <c:v>97</c:v>
                </c:pt>
                <c:pt idx="387">
                  <c:v>97</c:v>
                </c:pt>
                <c:pt idx="388">
                  <c:v>97</c:v>
                </c:pt>
                <c:pt idx="389">
                  <c:v>97</c:v>
                </c:pt>
                <c:pt idx="390">
                  <c:v>97</c:v>
                </c:pt>
                <c:pt idx="391">
                  <c:v>97</c:v>
                </c:pt>
                <c:pt idx="392">
                  <c:v>97</c:v>
                </c:pt>
                <c:pt idx="393">
                  <c:v>97</c:v>
                </c:pt>
                <c:pt idx="394">
                  <c:v>97</c:v>
                </c:pt>
                <c:pt idx="395">
                  <c:v>97</c:v>
                </c:pt>
                <c:pt idx="396">
                  <c:v>97</c:v>
                </c:pt>
                <c:pt idx="397">
                  <c:v>97</c:v>
                </c:pt>
                <c:pt idx="398">
                  <c:v>97</c:v>
                </c:pt>
                <c:pt idx="399">
                  <c:v>97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97</c:v>
                </c:pt>
                <c:pt idx="404">
                  <c:v>97</c:v>
                </c:pt>
                <c:pt idx="405">
                  <c:v>97</c:v>
                </c:pt>
                <c:pt idx="406">
                  <c:v>97</c:v>
                </c:pt>
                <c:pt idx="407">
                  <c:v>97</c:v>
                </c:pt>
                <c:pt idx="408">
                  <c:v>97</c:v>
                </c:pt>
                <c:pt idx="409">
                  <c:v>97</c:v>
                </c:pt>
                <c:pt idx="410">
                  <c:v>97</c:v>
                </c:pt>
                <c:pt idx="411">
                  <c:v>97</c:v>
                </c:pt>
                <c:pt idx="412">
                  <c:v>97</c:v>
                </c:pt>
                <c:pt idx="413">
                  <c:v>97</c:v>
                </c:pt>
                <c:pt idx="414">
                  <c:v>97</c:v>
                </c:pt>
                <c:pt idx="415">
                  <c:v>97</c:v>
                </c:pt>
                <c:pt idx="416">
                  <c:v>97</c:v>
                </c:pt>
                <c:pt idx="417">
                  <c:v>97</c:v>
                </c:pt>
                <c:pt idx="418">
                  <c:v>97</c:v>
                </c:pt>
                <c:pt idx="419">
                  <c:v>97</c:v>
                </c:pt>
                <c:pt idx="420">
                  <c:v>97</c:v>
                </c:pt>
                <c:pt idx="421">
                  <c:v>97</c:v>
                </c:pt>
                <c:pt idx="422">
                  <c:v>97</c:v>
                </c:pt>
                <c:pt idx="423">
                  <c:v>97</c:v>
                </c:pt>
                <c:pt idx="424">
                  <c:v>97</c:v>
                </c:pt>
                <c:pt idx="425">
                  <c:v>97</c:v>
                </c:pt>
                <c:pt idx="426">
                  <c:v>97</c:v>
                </c:pt>
                <c:pt idx="427">
                  <c:v>97</c:v>
                </c:pt>
                <c:pt idx="428">
                  <c:v>97</c:v>
                </c:pt>
                <c:pt idx="429">
                  <c:v>97</c:v>
                </c:pt>
                <c:pt idx="430">
                  <c:v>97</c:v>
                </c:pt>
                <c:pt idx="431">
                  <c:v>97</c:v>
                </c:pt>
                <c:pt idx="432">
                  <c:v>97</c:v>
                </c:pt>
                <c:pt idx="433">
                  <c:v>97</c:v>
                </c:pt>
                <c:pt idx="434">
                  <c:v>97</c:v>
                </c:pt>
                <c:pt idx="435">
                  <c:v>97</c:v>
                </c:pt>
                <c:pt idx="436">
                  <c:v>97</c:v>
                </c:pt>
                <c:pt idx="437">
                  <c:v>97</c:v>
                </c:pt>
                <c:pt idx="438">
                  <c:v>97</c:v>
                </c:pt>
                <c:pt idx="439">
                  <c:v>97</c:v>
                </c:pt>
                <c:pt idx="440">
                  <c:v>97</c:v>
                </c:pt>
                <c:pt idx="441">
                  <c:v>97</c:v>
                </c:pt>
                <c:pt idx="442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6.4</c:v>
                </c:pt>
                <c:pt idx="1">
                  <c:v>6.4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6.4</c:v>
                </c:pt>
                <c:pt idx="6">
                  <c:v>6.3</c:v>
                </c:pt>
                <c:pt idx="7">
                  <c:v>6.3</c:v>
                </c:pt>
                <c:pt idx="8">
                  <c:v>6.3</c:v>
                </c:pt>
                <c:pt idx="9">
                  <c:v>6.3</c:v>
                </c:pt>
                <c:pt idx="10">
                  <c:v>6.3</c:v>
                </c:pt>
                <c:pt idx="11">
                  <c:v>6.3</c:v>
                </c:pt>
                <c:pt idx="12">
                  <c:v>6.2</c:v>
                </c:pt>
                <c:pt idx="13">
                  <c:v>6.2</c:v>
                </c:pt>
                <c:pt idx="14">
                  <c:v>6.2</c:v>
                </c:pt>
                <c:pt idx="15">
                  <c:v>6.2</c:v>
                </c:pt>
                <c:pt idx="16">
                  <c:v>6.2</c:v>
                </c:pt>
                <c:pt idx="17">
                  <c:v>6.2</c:v>
                </c:pt>
                <c:pt idx="18">
                  <c:v>6.2</c:v>
                </c:pt>
                <c:pt idx="19">
                  <c:v>6.2</c:v>
                </c:pt>
                <c:pt idx="20">
                  <c:v>6.2</c:v>
                </c:pt>
                <c:pt idx="21">
                  <c:v>6.2</c:v>
                </c:pt>
                <c:pt idx="22">
                  <c:v>6.1</c:v>
                </c:pt>
                <c:pt idx="23">
                  <c:v>6.1</c:v>
                </c:pt>
                <c:pt idx="24">
                  <c:v>6.1</c:v>
                </c:pt>
                <c:pt idx="25">
                  <c:v>6.1</c:v>
                </c:pt>
                <c:pt idx="26">
                  <c:v>6.1</c:v>
                </c:pt>
                <c:pt idx="27">
                  <c:v>6.1</c:v>
                </c:pt>
                <c:pt idx="28">
                  <c:v>6.1</c:v>
                </c:pt>
                <c:pt idx="29">
                  <c:v>6.1</c:v>
                </c:pt>
                <c:pt idx="30">
                  <c:v>6.1</c:v>
                </c:pt>
                <c:pt idx="31">
                  <c:v>6.1</c:v>
                </c:pt>
                <c:pt idx="32">
                  <c:v>6.1</c:v>
                </c:pt>
                <c:pt idx="33">
                  <c:v>6.1</c:v>
                </c:pt>
                <c:pt idx="34">
                  <c:v>6.1</c:v>
                </c:pt>
                <c:pt idx="35">
                  <c:v>6.1</c:v>
                </c:pt>
                <c:pt idx="36">
                  <c:v>6.1</c:v>
                </c:pt>
                <c:pt idx="37">
                  <c:v>6.1</c:v>
                </c:pt>
                <c:pt idx="38">
                  <c:v>6.1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6.1</c:v>
                </c:pt>
                <c:pt idx="51">
                  <c:v>6.1</c:v>
                </c:pt>
                <c:pt idx="52">
                  <c:v>6.1</c:v>
                </c:pt>
                <c:pt idx="53">
                  <c:v>6.2</c:v>
                </c:pt>
                <c:pt idx="54">
                  <c:v>6.2</c:v>
                </c:pt>
                <c:pt idx="55">
                  <c:v>6.2</c:v>
                </c:pt>
                <c:pt idx="56">
                  <c:v>6.3</c:v>
                </c:pt>
                <c:pt idx="57">
                  <c:v>6.3</c:v>
                </c:pt>
                <c:pt idx="58">
                  <c:v>6.4</c:v>
                </c:pt>
                <c:pt idx="59">
                  <c:v>6.5</c:v>
                </c:pt>
                <c:pt idx="60">
                  <c:v>6.6</c:v>
                </c:pt>
                <c:pt idx="61">
                  <c:v>6.6</c:v>
                </c:pt>
                <c:pt idx="62">
                  <c:v>6.6</c:v>
                </c:pt>
                <c:pt idx="63">
                  <c:v>6.7</c:v>
                </c:pt>
                <c:pt idx="64">
                  <c:v>6.7</c:v>
                </c:pt>
                <c:pt idx="65">
                  <c:v>6.7</c:v>
                </c:pt>
                <c:pt idx="66">
                  <c:v>6.7</c:v>
                </c:pt>
                <c:pt idx="67">
                  <c:v>6.7</c:v>
                </c:pt>
                <c:pt idx="68">
                  <c:v>6.7</c:v>
                </c:pt>
                <c:pt idx="69">
                  <c:v>6.7</c:v>
                </c:pt>
                <c:pt idx="70">
                  <c:v>6.7</c:v>
                </c:pt>
                <c:pt idx="71">
                  <c:v>6.7</c:v>
                </c:pt>
                <c:pt idx="72">
                  <c:v>6.7</c:v>
                </c:pt>
                <c:pt idx="73">
                  <c:v>6.8</c:v>
                </c:pt>
                <c:pt idx="74">
                  <c:v>6.8</c:v>
                </c:pt>
                <c:pt idx="75">
                  <c:v>6.8</c:v>
                </c:pt>
                <c:pt idx="76">
                  <c:v>6.8</c:v>
                </c:pt>
                <c:pt idx="77">
                  <c:v>6.8</c:v>
                </c:pt>
                <c:pt idx="78">
                  <c:v>6.8</c:v>
                </c:pt>
                <c:pt idx="79">
                  <c:v>6.8</c:v>
                </c:pt>
                <c:pt idx="80">
                  <c:v>6.8</c:v>
                </c:pt>
                <c:pt idx="81">
                  <c:v>6.8</c:v>
                </c:pt>
                <c:pt idx="82">
                  <c:v>6.8</c:v>
                </c:pt>
                <c:pt idx="83">
                  <c:v>6.8</c:v>
                </c:pt>
                <c:pt idx="84">
                  <c:v>6.8</c:v>
                </c:pt>
                <c:pt idx="85">
                  <c:v>6.8</c:v>
                </c:pt>
                <c:pt idx="86">
                  <c:v>6.8</c:v>
                </c:pt>
                <c:pt idx="87">
                  <c:v>6.8</c:v>
                </c:pt>
                <c:pt idx="88">
                  <c:v>6.8</c:v>
                </c:pt>
                <c:pt idx="89">
                  <c:v>6.8</c:v>
                </c:pt>
                <c:pt idx="90">
                  <c:v>6.8</c:v>
                </c:pt>
                <c:pt idx="91">
                  <c:v>6.8</c:v>
                </c:pt>
                <c:pt idx="92">
                  <c:v>6.8</c:v>
                </c:pt>
                <c:pt idx="93">
                  <c:v>6.8</c:v>
                </c:pt>
                <c:pt idx="94">
                  <c:v>6.8</c:v>
                </c:pt>
                <c:pt idx="95">
                  <c:v>6.8</c:v>
                </c:pt>
                <c:pt idx="96">
                  <c:v>6.8</c:v>
                </c:pt>
                <c:pt idx="97">
                  <c:v>6.8</c:v>
                </c:pt>
                <c:pt idx="98">
                  <c:v>6.8</c:v>
                </c:pt>
                <c:pt idx="99">
                  <c:v>6.8</c:v>
                </c:pt>
                <c:pt idx="100">
                  <c:v>6.8</c:v>
                </c:pt>
                <c:pt idx="101">
                  <c:v>6.8</c:v>
                </c:pt>
                <c:pt idx="102">
                  <c:v>6.8</c:v>
                </c:pt>
                <c:pt idx="103">
                  <c:v>6.8</c:v>
                </c:pt>
                <c:pt idx="104">
                  <c:v>6.8</c:v>
                </c:pt>
                <c:pt idx="105">
                  <c:v>6.8</c:v>
                </c:pt>
                <c:pt idx="106">
                  <c:v>6.7</c:v>
                </c:pt>
                <c:pt idx="107">
                  <c:v>6.7</c:v>
                </c:pt>
                <c:pt idx="108">
                  <c:v>6.7</c:v>
                </c:pt>
                <c:pt idx="109">
                  <c:v>6.7</c:v>
                </c:pt>
                <c:pt idx="110">
                  <c:v>6.7</c:v>
                </c:pt>
                <c:pt idx="111">
                  <c:v>6.7</c:v>
                </c:pt>
                <c:pt idx="112">
                  <c:v>6.8</c:v>
                </c:pt>
                <c:pt idx="113">
                  <c:v>6.8</c:v>
                </c:pt>
                <c:pt idx="114">
                  <c:v>6.8</c:v>
                </c:pt>
                <c:pt idx="115">
                  <c:v>6.8</c:v>
                </c:pt>
                <c:pt idx="116">
                  <c:v>6.8</c:v>
                </c:pt>
                <c:pt idx="117">
                  <c:v>6.8</c:v>
                </c:pt>
                <c:pt idx="118">
                  <c:v>6.8</c:v>
                </c:pt>
                <c:pt idx="119">
                  <c:v>6.8</c:v>
                </c:pt>
                <c:pt idx="120">
                  <c:v>6.8</c:v>
                </c:pt>
                <c:pt idx="121">
                  <c:v>6.8</c:v>
                </c:pt>
                <c:pt idx="122">
                  <c:v>6.7</c:v>
                </c:pt>
                <c:pt idx="123">
                  <c:v>6.8</c:v>
                </c:pt>
                <c:pt idx="124">
                  <c:v>6.7</c:v>
                </c:pt>
                <c:pt idx="125">
                  <c:v>6.8</c:v>
                </c:pt>
                <c:pt idx="126">
                  <c:v>6.8</c:v>
                </c:pt>
                <c:pt idx="127">
                  <c:v>6.8</c:v>
                </c:pt>
                <c:pt idx="128">
                  <c:v>6.8</c:v>
                </c:pt>
                <c:pt idx="129">
                  <c:v>6.8</c:v>
                </c:pt>
                <c:pt idx="130">
                  <c:v>6.8</c:v>
                </c:pt>
                <c:pt idx="131">
                  <c:v>6.8</c:v>
                </c:pt>
                <c:pt idx="132">
                  <c:v>6.8</c:v>
                </c:pt>
                <c:pt idx="133">
                  <c:v>6.8</c:v>
                </c:pt>
                <c:pt idx="134">
                  <c:v>6.8</c:v>
                </c:pt>
                <c:pt idx="135">
                  <c:v>6.8</c:v>
                </c:pt>
                <c:pt idx="136">
                  <c:v>6.7</c:v>
                </c:pt>
                <c:pt idx="137">
                  <c:v>6.7</c:v>
                </c:pt>
                <c:pt idx="138">
                  <c:v>6.7</c:v>
                </c:pt>
                <c:pt idx="139">
                  <c:v>6.7</c:v>
                </c:pt>
                <c:pt idx="140">
                  <c:v>6.7</c:v>
                </c:pt>
                <c:pt idx="141">
                  <c:v>6.7</c:v>
                </c:pt>
                <c:pt idx="142">
                  <c:v>6.8</c:v>
                </c:pt>
                <c:pt idx="143">
                  <c:v>6.8</c:v>
                </c:pt>
                <c:pt idx="144">
                  <c:v>6.8</c:v>
                </c:pt>
                <c:pt idx="145">
                  <c:v>6.8</c:v>
                </c:pt>
                <c:pt idx="146">
                  <c:v>6.7</c:v>
                </c:pt>
                <c:pt idx="147">
                  <c:v>6.7</c:v>
                </c:pt>
                <c:pt idx="148">
                  <c:v>6.7</c:v>
                </c:pt>
                <c:pt idx="149">
                  <c:v>6.7</c:v>
                </c:pt>
                <c:pt idx="150">
                  <c:v>6.7</c:v>
                </c:pt>
                <c:pt idx="151">
                  <c:v>6.7</c:v>
                </c:pt>
                <c:pt idx="152">
                  <c:v>6.7</c:v>
                </c:pt>
                <c:pt idx="153">
                  <c:v>6.7</c:v>
                </c:pt>
                <c:pt idx="154">
                  <c:v>6.7</c:v>
                </c:pt>
                <c:pt idx="155">
                  <c:v>6.7</c:v>
                </c:pt>
                <c:pt idx="156">
                  <c:v>6.7</c:v>
                </c:pt>
                <c:pt idx="157">
                  <c:v>6.7</c:v>
                </c:pt>
                <c:pt idx="158">
                  <c:v>6.7</c:v>
                </c:pt>
                <c:pt idx="159">
                  <c:v>6.7</c:v>
                </c:pt>
                <c:pt idx="160">
                  <c:v>6.7</c:v>
                </c:pt>
                <c:pt idx="161">
                  <c:v>6.7</c:v>
                </c:pt>
                <c:pt idx="162">
                  <c:v>6.7</c:v>
                </c:pt>
                <c:pt idx="163">
                  <c:v>6.7</c:v>
                </c:pt>
                <c:pt idx="164">
                  <c:v>6.7</c:v>
                </c:pt>
                <c:pt idx="165">
                  <c:v>6.7</c:v>
                </c:pt>
                <c:pt idx="166">
                  <c:v>6.7</c:v>
                </c:pt>
                <c:pt idx="167">
                  <c:v>6.7</c:v>
                </c:pt>
                <c:pt idx="168">
                  <c:v>6.7</c:v>
                </c:pt>
                <c:pt idx="169">
                  <c:v>6.7</c:v>
                </c:pt>
                <c:pt idx="170">
                  <c:v>6.7</c:v>
                </c:pt>
                <c:pt idx="171">
                  <c:v>6.7</c:v>
                </c:pt>
                <c:pt idx="172">
                  <c:v>6.7</c:v>
                </c:pt>
                <c:pt idx="173">
                  <c:v>6.7</c:v>
                </c:pt>
                <c:pt idx="174">
                  <c:v>6.7</c:v>
                </c:pt>
                <c:pt idx="175">
                  <c:v>6.7</c:v>
                </c:pt>
                <c:pt idx="176">
                  <c:v>6.7</c:v>
                </c:pt>
                <c:pt idx="177">
                  <c:v>6.7</c:v>
                </c:pt>
                <c:pt idx="178">
                  <c:v>6.7</c:v>
                </c:pt>
                <c:pt idx="179">
                  <c:v>6.7</c:v>
                </c:pt>
                <c:pt idx="180">
                  <c:v>6.7</c:v>
                </c:pt>
                <c:pt idx="181">
                  <c:v>6.7</c:v>
                </c:pt>
                <c:pt idx="182">
                  <c:v>6.7</c:v>
                </c:pt>
                <c:pt idx="183">
                  <c:v>6.7</c:v>
                </c:pt>
                <c:pt idx="184">
                  <c:v>6.7</c:v>
                </c:pt>
                <c:pt idx="185">
                  <c:v>6.7</c:v>
                </c:pt>
                <c:pt idx="186">
                  <c:v>6.7</c:v>
                </c:pt>
                <c:pt idx="187">
                  <c:v>6.8</c:v>
                </c:pt>
                <c:pt idx="188">
                  <c:v>6.8</c:v>
                </c:pt>
                <c:pt idx="189">
                  <c:v>6.8</c:v>
                </c:pt>
                <c:pt idx="190">
                  <c:v>6.8</c:v>
                </c:pt>
                <c:pt idx="191">
                  <c:v>6.7</c:v>
                </c:pt>
                <c:pt idx="192">
                  <c:v>6.7</c:v>
                </c:pt>
                <c:pt idx="193">
                  <c:v>6.7</c:v>
                </c:pt>
                <c:pt idx="194">
                  <c:v>6.7</c:v>
                </c:pt>
                <c:pt idx="195">
                  <c:v>6.7</c:v>
                </c:pt>
                <c:pt idx="196">
                  <c:v>6.8</c:v>
                </c:pt>
                <c:pt idx="197">
                  <c:v>6.8</c:v>
                </c:pt>
                <c:pt idx="198">
                  <c:v>6.8</c:v>
                </c:pt>
                <c:pt idx="199">
                  <c:v>6.8</c:v>
                </c:pt>
                <c:pt idx="200">
                  <c:v>6.8</c:v>
                </c:pt>
                <c:pt idx="201">
                  <c:v>6.8</c:v>
                </c:pt>
                <c:pt idx="202">
                  <c:v>6.8</c:v>
                </c:pt>
                <c:pt idx="203">
                  <c:v>6.8</c:v>
                </c:pt>
                <c:pt idx="204">
                  <c:v>6.8</c:v>
                </c:pt>
                <c:pt idx="205">
                  <c:v>6.8</c:v>
                </c:pt>
                <c:pt idx="206">
                  <c:v>6.8</c:v>
                </c:pt>
                <c:pt idx="207">
                  <c:v>6.8</c:v>
                </c:pt>
                <c:pt idx="208">
                  <c:v>6.8</c:v>
                </c:pt>
                <c:pt idx="209">
                  <c:v>6.7</c:v>
                </c:pt>
                <c:pt idx="210">
                  <c:v>6.7</c:v>
                </c:pt>
                <c:pt idx="211">
                  <c:v>6.7</c:v>
                </c:pt>
                <c:pt idx="212">
                  <c:v>6.7</c:v>
                </c:pt>
                <c:pt idx="213">
                  <c:v>6.7</c:v>
                </c:pt>
                <c:pt idx="214">
                  <c:v>6.7</c:v>
                </c:pt>
                <c:pt idx="215">
                  <c:v>6.7</c:v>
                </c:pt>
                <c:pt idx="216">
                  <c:v>6.7</c:v>
                </c:pt>
                <c:pt idx="217">
                  <c:v>6.7</c:v>
                </c:pt>
                <c:pt idx="218">
                  <c:v>6.7</c:v>
                </c:pt>
                <c:pt idx="219">
                  <c:v>6.7</c:v>
                </c:pt>
                <c:pt idx="220">
                  <c:v>6.7</c:v>
                </c:pt>
                <c:pt idx="221">
                  <c:v>6.7</c:v>
                </c:pt>
                <c:pt idx="222">
                  <c:v>6.7</c:v>
                </c:pt>
                <c:pt idx="223">
                  <c:v>6.7</c:v>
                </c:pt>
                <c:pt idx="224">
                  <c:v>6.7</c:v>
                </c:pt>
                <c:pt idx="225">
                  <c:v>6.7</c:v>
                </c:pt>
                <c:pt idx="226">
                  <c:v>6.6</c:v>
                </c:pt>
                <c:pt idx="227">
                  <c:v>6.6</c:v>
                </c:pt>
                <c:pt idx="228">
                  <c:v>6.6</c:v>
                </c:pt>
                <c:pt idx="229">
                  <c:v>6.6</c:v>
                </c:pt>
                <c:pt idx="230">
                  <c:v>6.6</c:v>
                </c:pt>
                <c:pt idx="231">
                  <c:v>6.6</c:v>
                </c:pt>
                <c:pt idx="232">
                  <c:v>6.6</c:v>
                </c:pt>
                <c:pt idx="233">
                  <c:v>6.6</c:v>
                </c:pt>
                <c:pt idx="234">
                  <c:v>6.6</c:v>
                </c:pt>
                <c:pt idx="235">
                  <c:v>6.6</c:v>
                </c:pt>
                <c:pt idx="236">
                  <c:v>6.6</c:v>
                </c:pt>
                <c:pt idx="237">
                  <c:v>6.6</c:v>
                </c:pt>
                <c:pt idx="238">
                  <c:v>6.6</c:v>
                </c:pt>
                <c:pt idx="239">
                  <c:v>6.6</c:v>
                </c:pt>
                <c:pt idx="240">
                  <c:v>6.6</c:v>
                </c:pt>
                <c:pt idx="241">
                  <c:v>6.6</c:v>
                </c:pt>
                <c:pt idx="242">
                  <c:v>6.6</c:v>
                </c:pt>
                <c:pt idx="243">
                  <c:v>6.6</c:v>
                </c:pt>
                <c:pt idx="244">
                  <c:v>6.6</c:v>
                </c:pt>
                <c:pt idx="245">
                  <c:v>6.6</c:v>
                </c:pt>
                <c:pt idx="246">
                  <c:v>6.6</c:v>
                </c:pt>
                <c:pt idx="247">
                  <c:v>6.6</c:v>
                </c:pt>
                <c:pt idx="248">
                  <c:v>6.6</c:v>
                </c:pt>
                <c:pt idx="249">
                  <c:v>6.6</c:v>
                </c:pt>
                <c:pt idx="250">
                  <c:v>6.6</c:v>
                </c:pt>
                <c:pt idx="251">
                  <c:v>6.6</c:v>
                </c:pt>
                <c:pt idx="252">
                  <c:v>6.6</c:v>
                </c:pt>
                <c:pt idx="253">
                  <c:v>6.5</c:v>
                </c:pt>
                <c:pt idx="254">
                  <c:v>6.5</c:v>
                </c:pt>
                <c:pt idx="255">
                  <c:v>6.5</c:v>
                </c:pt>
                <c:pt idx="256">
                  <c:v>6.5</c:v>
                </c:pt>
                <c:pt idx="257">
                  <c:v>6.5</c:v>
                </c:pt>
                <c:pt idx="258">
                  <c:v>6.5</c:v>
                </c:pt>
                <c:pt idx="259">
                  <c:v>6.5</c:v>
                </c:pt>
                <c:pt idx="260">
                  <c:v>6.4</c:v>
                </c:pt>
                <c:pt idx="261">
                  <c:v>6.4</c:v>
                </c:pt>
                <c:pt idx="262">
                  <c:v>6.4</c:v>
                </c:pt>
                <c:pt idx="263">
                  <c:v>6.4</c:v>
                </c:pt>
                <c:pt idx="264">
                  <c:v>6.4</c:v>
                </c:pt>
                <c:pt idx="265">
                  <c:v>6.4</c:v>
                </c:pt>
                <c:pt idx="266">
                  <c:v>6.4</c:v>
                </c:pt>
                <c:pt idx="267">
                  <c:v>6.3</c:v>
                </c:pt>
                <c:pt idx="268">
                  <c:v>6.3</c:v>
                </c:pt>
                <c:pt idx="269">
                  <c:v>6.3</c:v>
                </c:pt>
                <c:pt idx="270">
                  <c:v>6.4</c:v>
                </c:pt>
                <c:pt idx="271">
                  <c:v>6.3</c:v>
                </c:pt>
                <c:pt idx="272">
                  <c:v>6.3</c:v>
                </c:pt>
                <c:pt idx="273">
                  <c:v>6.3</c:v>
                </c:pt>
                <c:pt idx="274">
                  <c:v>6.3</c:v>
                </c:pt>
                <c:pt idx="275">
                  <c:v>6.3</c:v>
                </c:pt>
                <c:pt idx="276">
                  <c:v>6.3</c:v>
                </c:pt>
                <c:pt idx="277">
                  <c:v>6.3</c:v>
                </c:pt>
                <c:pt idx="278">
                  <c:v>6.3</c:v>
                </c:pt>
                <c:pt idx="279">
                  <c:v>6.3</c:v>
                </c:pt>
                <c:pt idx="280">
                  <c:v>6.3</c:v>
                </c:pt>
                <c:pt idx="281">
                  <c:v>6.3</c:v>
                </c:pt>
                <c:pt idx="282">
                  <c:v>6.3</c:v>
                </c:pt>
                <c:pt idx="283">
                  <c:v>6.3</c:v>
                </c:pt>
                <c:pt idx="284">
                  <c:v>6.3</c:v>
                </c:pt>
                <c:pt idx="285">
                  <c:v>6.3</c:v>
                </c:pt>
                <c:pt idx="286">
                  <c:v>6.2</c:v>
                </c:pt>
                <c:pt idx="287">
                  <c:v>6.2</c:v>
                </c:pt>
                <c:pt idx="288">
                  <c:v>6.2</c:v>
                </c:pt>
                <c:pt idx="289">
                  <c:v>6.2</c:v>
                </c:pt>
                <c:pt idx="290">
                  <c:v>6.2</c:v>
                </c:pt>
                <c:pt idx="291">
                  <c:v>6.1</c:v>
                </c:pt>
                <c:pt idx="292">
                  <c:v>6.1</c:v>
                </c:pt>
                <c:pt idx="293">
                  <c:v>6.1</c:v>
                </c:pt>
                <c:pt idx="294">
                  <c:v>6.1</c:v>
                </c:pt>
                <c:pt idx="295">
                  <c:v>6.1</c:v>
                </c:pt>
                <c:pt idx="296">
                  <c:v>6</c:v>
                </c:pt>
                <c:pt idx="297">
                  <c:v>6</c:v>
                </c:pt>
                <c:pt idx="298">
                  <c:v>6</c:v>
                </c:pt>
                <c:pt idx="299">
                  <c:v>6</c:v>
                </c:pt>
                <c:pt idx="300">
                  <c:v>6</c:v>
                </c:pt>
                <c:pt idx="301">
                  <c:v>6</c:v>
                </c:pt>
                <c:pt idx="302">
                  <c:v>5.9</c:v>
                </c:pt>
                <c:pt idx="303">
                  <c:v>5.9</c:v>
                </c:pt>
                <c:pt idx="304">
                  <c:v>5.9</c:v>
                </c:pt>
                <c:pt idx="305">
                  <c:v>5.9</c:v>
                </c:pt>
                <c:pt idx="306">
                  <c:v>5.9</c:v>
                </c:pt>
                <c:pt idx="307">
                  <c:v>5.9</c:v>
                </c:pt>
                <c:pt idx="308">
                  <c:v>5.8</c:v>
                </c:pt>
                <c:pt idx="309">
                  <c:v>5.8</c:v>
                </c:pt>
                <c:pt idx="310">
                  <c:v>5.8</c:v>
                </c:pt>
                <c:pt idx="311">
                  <c:v>5.8</c:v>
                </c:pt>
                <c:pt idx="312">
                  <c:v>5.8</c:v>
                </c:pt>
                <c:pt idx="313">
                  <c:v>5.8</c:v>
                </c:pt>
                <c:pt idx="314">
                  <c:v>5.8</c:v>
                </c:pt>
                <c:pt idx="315">
                  <c:v>5.8</c:v>
                </c:pt>
                <c:pt idx="316">
                  <c:v>5.8</c:v>
                </c:pt>
                <c:pt idx="317">
                  <c:v>5.7</c:v>
                </c:pt>
                <c:pt idx="318">
                  <c:v>5.7</c:v>
                </c:pt>
                <c:pt idx="319">
                  <c:v>5.7</c:v>
                </c:pt>
                <c:pt idx="320">
                  <c:v>5.7</c:v>
                </c:pt>
                <c:pt idx="321">
                  <c:v>5.7</c:v>
                </c:pt>
                <c:pt idx="322">
                  <c:v>5.7</c:v>
                </c:pt>
                <c:pt idx="323">
                  <c:v>5.7</c:v>
                </c:pt>
                <c:pt idx="324">
                  <c:v>5.7</c:v>
                </c:pt>
                <c:pt idx="325">
                  <c:v>5.7</c:v>
                </c:pt>
                <c:pt idx="326">
                  <c:v>5.7</c:v>
                </c:pt>
                <c:pt idx="327">
                  <c:v>5.7</c:v>
                </c:pt>
                <c:pt idx="328">
                  <c:v>5.7</c:v>
                </c:pt>
                <c:pt idx="329">
                  <c:v>5.7</c:v>
                </c:pt>
                <c:pt idx="330">
                  <c:v>5.6</c:v>
                </c:pt>
                <c:pt idx="331">
                  <c:v>5.6</c:v>
                </c:pt>
                <c:pt idx="332">
                  <c:v>5.6</c:v>
                </c:pt>
                <c:pt idx="333">
                  <c:v>5.5</c:v>
                </c:pt>
                <c:pt idx="334">
                  <c:v>5.5</c:v>
                </c:pt>
                <c:pt idx="335">
                  <c:v>5.5</c:v>
                </c:pt>
                <c:pt idx="336">
                  <c:v>5.5</c:v>
                </c:pt>
                <c:pt idx="337">
                  <c:v>5.5</c:v>
                </c:pt>
                <c:pt idx="338">
                  <c:v>5.5</c:v>
                </c:pt>
                <c:pt idx="339">
                  <c:v>5.5</c:v>
                </c:pt>
                <c:pt idx="340">
                  <c:v>5.5</c:v>
                </c:pt>
                <c:pt idx="341">
                  <c:v>5.6</c:v>
                </c:pt>
                <c:pt idx="342">
                  <c:v>5.6</c:v>
                </c:pt>
                <c:pt idx="343">
                  <c:v>5.6</c:v>
                </c:pt>
                <c:pt idx="344">
                  <c:v>5.6</c:v>
                </c:pt>
                <c:pt idx="345">
                  <c:v>5.6</c:v>
                </c:pt>
                <c:pt idx="346">
                  <c:v>5.6</c:v>
                </c:pt>
                <c:pt idx="347">
                  <c:v>5.6</c:v>
                </c:pt>
                <c:pt idx="348">
                  <c:v>5.6</c:v>
                </c:pt>
                <c:pt idx="349">
                  <c:v>5.6</c:v>
                </c:pt>
                <c:pt idx="350">
                  <c:v>5.6</c:v>
                </c:pt>
                <c:pt idx="351">
                  <c:v>5.6</c:v>
                </c:pt>
                <c:pt idx="352">
                  <c:v>5.6</c:v>
                </c:pt>
                <c:pt idx="353">
                  <c:v>5.5</c:v>
                </c:pt>
                <c:pt idx="354">
                  <c:v>5.5</c:v>
                </c:pt>
                <c:pt idx="355">
                  <c:v>5.5</c:v>
                </c:pt>
                <c:pt idx="356">
                  <c:v>5.5</c:v>
                </c:pt>
                <c:pt idx="357">
                  <c:v>5.5</c:v>
                </c:pt>
                <c:pt idx="358">
                  <c:v>5.5</c:v>
                </c:pt>
                <c:pt idx="359">
                  <c:v>5.5</c:v>
                </c:pt>
                <c:pt idx="360">
                  <c:v>5.5</c:v>
                </c:pt>
                <c:pt idx="361">
                  <c:v>5.5</c:v>
                </c:pt>
                <c:pt idx="362">
                  <c:v>5.5</c:v>
                </c:pt>
                <c:pt idx="363">
                  <c:v>5.5</c:v>
                </c:pt>
                <c:pt idx="364">
                  <c:v>5.4</c:v>
                </c:pt>
                <c:pt idx="365">
                  <c:v>5.4</c:v>
                </c:pt>
                <c:pt idx="366">
                  <c:v>5.4</c:v>
                </c:pt>
                <c:pt idx="367">
                  <c:v>5.4</c:v>
                </c:pt>
                <c:pt idx="368">
                  <c:v>5.4</c:v>
                </c:pt>
                <c:pt idx="369">
                  <c:v>5.4</c:v>
                </c:pt>
                <c:pt idx="370">
                  <c:v>5.3</c:v>
                </c:pt>
                <c:pt idx="371">
                  <c:v>5.3</c:v>
                </c:pt>
                <c:pt idx="372">
                  <c:v>5.3</c:v>
                </c:pt>
                <c:pt idx="373">
                  <c:v>5.3</c:v>
                </c:pt>
                <c:pt idx="374">
                  <c:v>5.3</c:v>
                </c:pt>
                <c:pt idx="375">
                  <c:v>5.3</c:v>
                </c:pt>
                <c:pt idx="376">
                  <c:v>5.3</c:v>
                </c:pt>
                <c:pt idx="377">
                  <c:v>5.3</c:v>
                </c:pt>
                <c:pt idx="378">
                  <c:v>5.3</c:v>
                </c:pt>
                <c:pt idx="379">
                  <c:v>5.3</c:v>
                </c:pt>
                <c:pt idx="380">
                  <c:v>5.3</c:v>
                </c:pt>
                <c:pt idx="381">
                  <c:v>5.3</c:v>
                </c:pt>
                <c:pt idx="382">
                  <c:v>5.3</c:v>
                </c:pt>
                <c:pt idx="383">
                  <c:v>5.3</c:v>
                </c:pt>
                <c:pt idx="384">
                  <c:v>5.3</c:v>
                </c:pt>
                <c:pt idx="385">
                  <c:v>5.2</c:v>
                </c:pt>
                <c:pt idx="386">
                  <c:v>5.2</c:v>
                </c:pt>
                <c:pt idx="387">
                  <c:v>5.3</c:v>
                </c:pt>
                <c:pt idx="388">
                  <c:v>5.3</c:v>
                </c:pt>
                <c:pt idx="389">
                  <c:v>5.3</c:v>
                </c:pt>
                <c:pt idx="390">
                  <c:v>5.3</c:v>
                </c:pt>
                <c:pt idx="391">
                  <c:v>5.2</c:v>
                </c:pt>
                <c:pt idx="392">
                  <c:v>5.2</c:v>
                </c:pt>
                <c:pt idx="393">
                  <c:v>5.3</c:v>
                </c:pt>
                <c:pt idx="394">
                  <c:v>5.3</c:v>
                </c:pt>
                <c:pt idx="395">
                  <c:v>5.3</c:v>
                </c:pt>
                <c:pt idx="396">
                  <c:v>5.2</c:v>
                </c:pt>
                <c:pt idx="397">
                  <c:v>5.3</c:v>
                </c:pt>
                <c:pt idx="398">
                  <c:v>5.3</c:v>
                </c:pt>
                <c:pt idx="399">
                  <c:v>5.3</c:v>
                </c:pt>
                <c:pt idx="400">
                  <c:v>5.3</c:v>
                </c:pt>
                <c:pt idx="401">
                  <c:v>5.3</c:v>
                </c:pt>
                <c:pt idx="402">
                  <c:v>5.3</c:v>
                </c:pt>
                <c:pt idx="403">
                  <c:v>5.3</c:v>
                </c:pt>
                <c:pt idx="404">
                  <c:v>5.3</c:v>
                </c:pt>
                <c:pt idx="405">
                  <c:v>5.3</c:v>
                </c:pt>
                <c:pt idx="406">
                  <c:v>5.3</c:v>
                </c:pt>
                <c:pt idx="407">
                  <c:v>5.3</c:v>
                </c:pt>
                <c:pt idx="408">
                  <c:v>5.3</c:v>
                </c:pt>
                <c:pt idx="409">
                  <c:v>5.2</c:v>
                </c:pt>
                <c:pt idx="410">
                  <c:v>5.2</c:v>
                </c:pt>
                <c:pt idx="411">
                  <c:v>5.2</c:v>
                </c:pt>
                <c:pt idx="412">
                  <c:v>5.2</c:v>
                </c:pt>
                <c:pt idx="413">
                  <c:v>5.2</c:v>
                </c:pt>
                <c:pt idx="414">
                  <c:v>5.2</c:v>
                </c:pt>
                <c:pt idx="415">
                  <c:v>5.2</c:v>
                </c:pt>
                <c:pt idx="416">
                  <c:v>5.2</c:v>
                </c:pt>
                <c:pt idx="417">
                  <c:v>5.2</c:v>
                </c:pt>
                <c:pt idx="418">
                  <c:v>5.2</c:v>
                </c:pt>
                <c:pt idx="419">
                  <c:v>5.2</c:v>
                </c:pt>
                <c:pt idx="420">
                  <c:v>5.2</c:v>
                </c:pt>
                <c:pt idx="421">
                  <c:v>5.2</c:v>
                </c:pt>
                <c:pt idx="422">
                  <c:v>5.2</c:v>
                </c:pt>
                <c:pt idx="423">
                  <c:v>5.0999999999999996</c:v>
                </c:pt>
                <c:pt idx="424">
                  <c:v>5.0999999999999996</c:v>
                </c:pt>
                <c:pt idx="425">
                  <c:v>5.0999999999999996</c:v>
                </c:pt>
                <c:pt idx="426">
                  <c:v>5.0999999999999996</c:v>
                </c:pt>
                <c:pt idx="427">
                  <c:v>5.0999999999999996</c:v>
                </c:pt>
                <c:pt idx="428">
                  <c:v>5.0999999999999996</c:v>
                </c:pt>
                <c:pt idx="429">
                  <c:v>5.0999999999999996</c:v>
                </c:pt>
                <c:pt idx="430">
                  <c:v>5.0999999999999996</c:v>
                </c:pt>
                <c:pt idx="431">
                  <c:v>5.0999999999999996</c:v>
                </c:pt>
                <c:pt idx="432">
                  <c:v>5.0999999999999996</c:v>
                </c:pt>
                <c:pt idx="433">
                  <c:v>5.0999999999999996</c:v>
                </c:pt>
                <c:pt idx="434">
                  <c:v>5.0999999999999996</c:v>
                </c:pt>
                <c:pt idx="435">
                  <c:v>5.0999999999999996</c:v>
                </c:pt>
                <c:pt idx="436">
                  <c:v>5.0999999999999996</c:v>
                </c:pt>
                <c:pt idx="437">
                  <c:v>5.0999999999999996</c:v>
                </c:pt>
                <c:pt idx="438">
                  <c:v>5.0999999999999996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5.4</c:v>
                </c:pt>
                <c:pt idx="2">
                  <c:v>0</c:v>
                </c:pt>
                <c:pt idx="3">
                  <c:v>1.8</c:v>
                </c:pt>
                <c:pt idx="4">
                  <c:v>1.8</c:v>
                </c:pt>
                <c:pt idx="5">
                  <c:v>3.6</c:v>
                </c:pt>
                <c:pt idx="6">
                  <c:v>7.2</c:v>
                </c:pt>
                <c:pt idx="7">
                  <c:v>3.6</c:v>
                </c:pt>
                <c:pt idx="8">
                  <c:v>3.6</c:v>
                </c:pt>
                <c:pt idx="9">
                  <c:v>3.6</c:v>
                </c:pt>
                <c:pt idx="10">
                  <c:v>1.8</c:v>
                </c:pt>
                <c:pt idx="11">
                  <c:v>3.6</c:v>
                </c:pt>
                <c:pt idx="12">
                  <c:v>3.6</c:v>
                </c:pt>
                <c:pt idx="13">
                  <c:v>5.4</c:v>
                </c:pt>
                <c:pt idx="14">
                  <c:v>7.2</c:v>
                </c:pt>
                <c:pt idx="15">
                  <c:v>3.6</c:v>
                </c:pt>
                <c:pt idx="16">
                  <c:v>3.6</c:v>
                </c:pt>
                <c:pt idx="17">
                  <c:v>1.8</c:v>
                </c:pt>
                <c:pt idx="18">
                  <c:v>3.6</c:v>
                </c:pt>
                <c:pt idx="19">
                  <c:v>1.8</c:v>
                </c:pt>
                <c:pt idx="20">
                  <c:v>5.4</c:v>
                </c:pt>
                <c:pt idx="21">
                  <c:v>1.8</c:v>
                </c:pt>
                <c:pt idx="22">
                  <c:v>5.4</c:v>
                </c:pt>
                <c:pt idx="23">
                  <c:v>1.8</c:v>
                </c:pt>
                <c:pt idx="24">
                  <c:v>0</c:v>
                </c:pt>
                <c:pt idx="25">
                  <c:v>3.6</c:v>
                </c:pt>
                <c:pt idx="26">
                  <c:v>1.8</c:v>
                </c:pt>
                <c:pt idx="27">
                  <c:v>3.6</c:v>
                </c:pt>
                <c:pt idx="28">
                  <c:v>7.2</c:v>
                </c:pt>
                <c:pt idx="29">
                  <c:v>5.4</c:v>
                </c:pt>
                <c:pt idx="30">
                  <c:v>5.4</c:v>
                </c:pt>
                <c:pt idx="31">
                  <c:v>3.6</c:v>
                </c:pt>
                <c:pt idx="32">
                  <c:v>7.2</c:v>
                </c:pt>
                <c:pt idx="33">
                  <c:v>5.4</c:v>
                </c:pt>
                <c:pt idx="34">
                  <c:v>7.2</c:v>
                </c:pt>
                <c:pt idx="35">
                  <c:v>3.6</c:v>
                </c:pt>
                <c:pt idx="36">
                  <c:v>7.2</c:v>
                </c:pt>
                <c:pt idx="37">
                  <c:v>3.6</c:v>
                </c:pt>
                <c:pt idx="38">
                  <c:v>3.6</c:v>
                </c:pt>
                <c:pt idx="39">
                  <c:v>3.6</c:v>
                </c:pt>
                <c:pt idx="40">
                  <c:v>3.6</c:v>
                </c:pt>
                <c:pt idx="41">
                  <c:v>5.4</c:v>
                </c:pt>
                <c:pt idx="42">
                  <c:v>1.8</c:v>
                </c:pt>
                <c:pt idx="43">
                  <c:v>5.4</c:v>
                </c:pt>
                <c:pt idx="44">
                  <c:v>3.6</c:v>
                </c:pt>
                <c:pt idx="45">
                  <c:v>3.6</c:v>
                </c:pt>
                <c:pt idx="46">
                  <c:v>3.6</c:v>
                </c:pt>
                <c:pt idx="47">
                  <c:v>5.4</c:v>
                </c:pt>
                <c:pt idx="48">
                  <c:v>5.4</c:v>
                </c:pt>
                <c:pt idx="49">
                  <c:v>1.8</c:v>
                </c:pt>
                <c:pt idx="50">
                  <c:v>5.4</c:v>
                </c:pt>
                <c:pt idx="51">
                  <c:v>7.2</c:v>
                </c:pt>
                <c:pt idx="52">
                  <c:v>5.4</c:v>
                </c:pt>
                <c:pt idx="53">
                  <c:v>7.2</c:v>
                </c:pt>
                <c:pt idx="54">
                  <c:v>9.4</c:v>
                </c:pt>
                <c:pt idx="55">
                  <c:v>3.6</c:v>
                </c:pt>
                <c:pt idx="56">
                  <c:v>9.4</c:v>
                </c:pt>
                <c:pt idx="57">
                  <c:v>14.8</c:v>
                </c:pt>
                <c:pt idx="58">
                  <c:v>11.2</c:v>
                </c:pt>
                <c:pt idx="59">
                  <c:v>9.4</c:v>
                </c:pt>
                <c:pt idx="60">
                  <c:v>7.2</c:v>
                </c:pt>
                <c:pt idx="61">
                  <c:v>11.2</c:v>
                </c:pt>
                <c:pt idx="62">
                  <c:v>14.8</c:v>
                </c:pt>
                <c:pt idx="63">
                  <c:v>7.2</c:v>
                </c:pt>
                <c:pt idx="64">
                  <c:v>14.8</c:v>
                </c:pt>
                <c:pt idx="65">
                  <c:v>9.4</c:v>
                </c:pt>
                <c:pt idx="66">
                  <c:v>7.2</c:v>
                </c:pt>
                <c:pt idx="67">
                  <c:v>7.2</c:v>
                </c:pt>
                <c:pt idx="68">
                  <c:v>16.600000000000001</c:v>
                </c:pt>
                <c:pt idx="69">
                  <c:v>11.2</c:v>
                </c:pt>
                <c:pt idx="70">
                  <c:v>11.2</c:v>
                </c:pt>
                <c:pt idx="71">
                  <c:v>16.600000000000001</c:v>
                </c:pt>
                <c:pt idx="72">
                  <c:v>9.4</c:v>
                </c:pt>
                <c:pt idx="73">
                  <c:v>5.4</c:v>
                </c:pt>
                <c:pt idx="74">
                  <c:v>16.600000000000001</c:v>
                </c:pt>
                <c:pt idx="75">
                  <c:v>14.8</c:v>
                </c:pt>
                <c:pt idx="76">
                  <c:v>5.4</c:v>
                </c:pt>
                <c:pt idx="77">
                  <c:v>9.4</c:v>
                </c:pt>
                <c:pt idx="78">
                  <c:v>7.2</c:v>
                </c:pt>
                <c:pt idx="79">
                  <c:v>18.399999999999999</c:v>
                </c:pt>
                <c:pt idx="80">
                  <c:v>11.2</c:v>
                </c:pt>
                <c:pt idx="81">
                  <c:v>9.4</c:v>
                </c:pt>
                <c:pt idx="82">
                  <c:v>11.2</c:v>
                </c:pt>
                <c:pt idx="83">
                  <c:v>13</c:v>
                </c:pt>
                <c:pt idx="84">
                  <c:v>11.2</c:v>
                </c:pt>
                <c:pt idx="85">
                  <c:v>11.2</c:v>
                </c:pt>
                <c:pt idx="86">
                  <c:v>9.4</c:v>
                </c:pt>
                <c:pt idx="87">
                  <c:v>9.4</c:v>
                </c:pt>
                <c:pt idx="88">
                  <c:v>7.2</c:v>
                </c:pt>
                <c:pt idx="89">
                  <c:v>11.2</c:v>
                </c:pt>
                <c:pt idx="90">
                  <c:v>13</c:v>
                </c:pt>
                <c:pt idx="91">
                  <c:v>13</c:v>
                </c:pt>
                <c:pt idx="92">
                  <c:v>18.399999999999999</c:v>
                </c:pt>
                <c:pt idx="93">
                  <c:v>11.2</c:v>
                </c:pt>
                <c:pt idx="94">
                  <c:v>11.2</c:v>
                </c:pt>
                <c:pt idx="95">
                  <c:v>14.8</c:v>
                </c:pt>
                <c:pt idx="96">
                  <c:v>11.2</c:v>
                </c:pt>
                <c:pt idx="97">
                  <c:v>13</c:v>
                </c:pt>
                <c:pt idx="98">
                  <c:v>9.4</c:v>
                </c:pt>
                <c:pt idx="99">
                  <c:v>13</c:v>
                </c:pt>
                <c:pt idx="100">
                  <c:v>13</c:v>
                </c:pt>
                <c:pt idx="101">
                  <c:v>14.8</c:v>
                </c:pt>
                <c:pt idx="102">
                  <c:v>14.8</c:v>
                </c:pt>
                <c:pt idx="103">
                  <c:v>11.2</c:v>
                </c:pt>
                <c:pt idx="104">
                  <c:v>16.600000000000001</c:v>
                </c:pt>
                <c:pt idx="105">
                  <c:v>13</c:v>
                </c:pt>
                <c:pt idx="106">
                  <c:v>16.600000000000001</c:v>
                </c:pt>
                <c:pt idx="107">
                  <c:v>11.2</c:v>
                </c:pt>
                <c:pt idx="108">
                  <c:v>13</c:v>
                </c:pt>
                <c:pt idx="109">
                  <c:v>9.4</c:v>
                </c:pt>
                <c:pt idx="110">
                  <c:v>13</c:v>
                </c:pt>
                <c:pt idx="111">
                  <c:v>7.2</c:v>
                </c:pt>
                <c:pt idx="112">
                  <c:v>13</c:v>
                </c:pt>
                <c:pt idx="113">
                  <c:v>11.2</c:v>
                </c:pt>
                <c:pt idx="114">
                  <c:v>7.2</c:v>
                </c:pt>
                <c:pt idx="115">
                  <c:v>14.8</c:v>
                </c:pt>
                <c:pt idx="116">
                  <c:v>13</c:v>
                </c:pt>
                <c:pt idx="117">
                  <c:v>11.2</c:v>
                </c:pt>
                <c:pt idx="118">
                  <c:v>5.4</c:v>
                </c:pt>
                <c:pt idx="119">
                  <c:v>9.4</c:v>
                </c:pt>
                <c:pt idx="120">
                  <c:v>11.2</c:v>
                </c:pt>
                <c:pt idx="121">
                  <c:v>16.600000000000001</c:v>
                </c:pt>
                <c:pt idx="122">
                  <c:v>11.2</c:v>
                </c:pt>
                <c:pt idx="123">
                  <c:v>13</c:v>
                </c:pt>
                <c:pt idx="124">
                  <c:v>5.4</c:v>
                </c:pt>
                <c:pt idx="125">
                  <c:v>13</c:v>
                </c:pt>
                <c:pt idx="126">
                  <c:v>11.2</c:v>
                </c:pt>
                <c:pt idx="127">
                  <c:v>5.4</c:v>
                </c:pt>
                <c:pt idx="128">
                  <c:v>9.4</c:v>
                </c:pt>
                <c:pt idx="129">
                  <c:v>7.2</c:v>
                </c:pt>
                <c:pt idx="130">
                  <c:v>13</c:v>
                </c:pt>
                <c:pt idx="131">
                  <c:v>7.2</c:v>
                </c:pt>
                <c:pt idx="132">
                  <c:v>9.4</c:v>
                </c:pt>
                <c:pt idx="133">
                  <c:v>9.4</c:v>
                </c:pt>
                <c:pt idx="134">
                  <c:v>13</c:v>
                </c:pt>
                <c:pt idx="135">
                  <c:v>13</c:v>
                </c:pt>
                <c:pt idx="136">
                  <c:v>13</c:v>
                </c:pt>
                <c:pt idx="137">
                  <c:v>9.4</c:v>
                </c:pt>
                <c:pt idx="138">
                  <c:v>9.4</c:v>
                </c:pt>
                <c:pt idx="139">
                  <c:v>11.2</c:v>
                </c:pt>
                <c:pt idx="140">
                  <c:v>11.2</c:v>
                </c:pt>
                <c:pt idx="141">
                  <c:v>7.2</c:v>
                </c:pt>
                <c:pt idx="142">
                  <c:v>9.4</c:v>
                </c:pt>
                <c:pt idx="143">
                  <c:v>3.6</c:v>
                </c:pt>
                <c:pt idx="144">
                  <c:v>7.2</c:v>
                </c:pt>
                <c:pt idx="145">
                  <c:v>7.2</c:v>
                </c:pt>
                <c:pt idx="146">
                  <c:v>14.8</c:v>
                </c:pt>
                <c:pt idx="147">
                  <c:v>3.6</c:v>
                </c:pt>
                <c:pt idx="148">
                  <c:v>7.2</c:v>
                </c:pt>
                <c:pt idx="149">
                  <c:v>11.2</c:v>
                </c:pt>
                <c:pt idx="150">
                  <c:v>11.2</c:v>
                </c:pt>
                <c:pt idx="151">
                  <c:v>13</c:v>
                </c:pt>
                <c:pt idx="152">
                  <c:v>7.2</c:v>
                </c:pt>
                <c:pt idx="153">
                  <c:v>9.4</c:v>
                </c:pt>
                <c:pt idx="154">
                  <c:v>11.2</c:v>
                </c:pt>
                <c:pt idx="155">
                  <c:v>13</c:v>
                </c:pt>
                <c:pt idx="156">
                  <c:v>9.4</c:v>
                </c:pt>
                <c:pt idx="157">
                  <c:v>5.4</c:v>
                </c:pt>
                <c:pt idx="158">
                  <c:v>11.2</c:v>
                </c:pt>
                <c:pt idx="159">
                  <c:v>9.4</c:v>
                </c:pt>
                <c:pt idx="160">
                  <c:v>7.2</c:v>
                </c:pt>
                <c:pt idx="161">
                  <c:v>9.4</c:v>
                </c:pt>
                <c:pt idx="162">
                  <c:v>9.4</c:v>
                </c:pt>
                <c:pt idx="163">
                  <c:v>3.6</c:v>
                </c:pt>
                <c:pt idx="164">
                  <c:v>7.2</c:v>
                </c:pt>
                <c:pt idx="165">
                  <c:v>13</c:v>
                </c:pt>
                <c:pt idx="166">
                  <c:v>7.2</c:v>
                </c:pt>
                <c:pt idx="167">
                  <c:v>7.2</c:v>
                </c:pt>
                <c:pt idx="168">
                  <c:v>9.4</c:v>
                </c:pt>
                <c:pt idx="169">
                  <c:v>9.4</c:v>
                </c:pt>
                <c:pt idx="170">
                  <c:v>9.4</c:v>
                </c:pt>
                <c:pt idx="171">
                  <c:v>7.2</c:v>
                </c:pt>
                <c:pt idx="172">
                  <c:v>9.4</c:v>
                </c:pt>
                <c:pt idx="173">
                  <c:v>5.4</c:v>
                </c:pt>
                <c:pt idx="174">
                  <c:v>7.2</c:v>
                </c:pt>
                <c:pt idx="175">
                  <c:v>5.4</c:v>
                </c:pt>
                <c:pt idx="176">
                  <c:v>7.2</c:v>
                </c:pt>
                <c:pt idx="177">
                  <c:v>11.2</c:v>
                </c:pt>
                <c:pt idx="178">
                  <c:v>7.2</c:v>
                </c:pt>
                <c:pt idx="179">
                  <c:v>3.6</c:v>
                </c:pt>
                <c:pt idx="180">
                  <c:v>5.4</c:v>
                </c:pt>
                <c:pt idx="181">
                  <c:v>5.4</c:v>
                </c:pt>
                <c:pt idx="182">
                  <c:v>7.2</c:v>
                </c:pt>
                <c:pt idx="183">
                  <c:v>9.4</c:v>
                </c:pt>
                <c:pt idx="184">
                  <c:v>7.2</c:v>
                </c:pt>
                <c:pt idx="185">
                  <c:v>7.2</c:v>
                </c:pt>
                <c:pt idx="186">
                  <c:v>9.4</c:v>
                </c:pt>
                <c:pt idx="187">
                  <c:v>13</c:v>
                </c:pt>
                <c:pt idx="188">
                  <c:v>5.4</c:v>
                </c:pt>
                <c:pt idx="189">
                  <c:v>9.4</c:v>
                </c:pt>
                <c:pt idx="190">
                  <c:v>14.8</c:v>
                </c:pt>
                <c:pt idx="191">
                  <c:v>14.8</c:v>
                </c:pt>
                <c:pt idx="192">
                  <c:v>11.2</c:v>
                </c:pt>
                <c:pt idx="193">
                  <c:v>9.4</c:v>
                </c:pt>
                <c:pt idx="194">
                  <c:v>9.4</c:v>
                </c:pt>
                <c:pt idx="195">
                  <c:v>1.8</c:v>
                </c:pt>
                <c:pt idx="196">
                  <c:v>11.2</c:v>
                </c:pt>
                <c:pt idx="197">
                  <c:v>5.4</c:v>
                </c:pt>
                <c:pt idx="198">
                  <c:v>9.4</c:v>
                </c:pt>
                <c:pt idx="199">
                  <c:v>9.4</c:v>
                </c:pt>
                <c:pt idx="200">
                  <c:v>14.8</c:v>
                </c:pt>
                <c:pt idx="201">
                  <c:v>7.2</c:v>
                </c:pt>
                <c:pt idx="202">
                  <c:v>7.2</c:v>
                </c:pt>
                <c:pt idx="203">
                  <c:v>7.2</c:v>
                </c:pt>
                <c:pt idx="204">
                  <c:v>7.2</c:v>
                </c:pt>
                <c:pt idx="205">
                  <c:v>3.6</c:v>
                </c:pt>
                <c:pt idx="206">
                  <c:v>7.2</c:v>
                </c:pt>
                <c:pt idx="207">
                  <c:v>5.4</c:v>
                </c:pt>
                <c:pt idx="208">
                  <c:v>9.4</c:v>
                </c:pt>
                <c:pt idx="209">
                  <c:v>9.4</c:v>
                </c:pt>
                <c:pt idx="210">
                  <c:v>9.4</c:v>
                </c:pt>
                <c:pt idx="211">
                  <c:v>9.4</c:v>
                </c:pt>
                <c:pt idx="212">
                  <c:v>11.2</c:v>
                </c:pt>
                <c:pt idx="213">
                  <c:v>5.4</c:v>
                </c:pt>
                <c:pt idx="214">
                  <c:v>13</c:v>
                </c:pt>
                <c:pt idx="215">
                  <c:v>9.4</c:v>
                </c:pt>
                <c:pt idx="216">
                  <c:v>9.4</c:v>
                </c:pt>
                <c:pt idx="217">
                  <c:v>7.2</c:v>
                </c:pt>
                <c:pt idx="218">
                  <c:v>9.4</c:v>
                </c:pt>
                <c:pt idx="219">
                  <c:v>11.2</c:v>
                </c:pt>
                <c:pt idx="220">
                  <c:v>7.2</c:v>
                </c:pt>
                <c:pt idx="221">
                  <c:v>5.4</c:v>
                </c:pt>
                <c:pt idx="222">
                  <c:v>9.4</c:v>
                </c:pt>
                <c:pt idx="223">
                  <c:v>9.4</c:v>
                </c:pt>
                <c:pt idx="224">
                  <c:v>0</c:v>
                </c:pt>
                <c:pt idx="225">
                  <c:v>3.6</c:v>
                </c:pt>
                <c:pt idx="226">
                  <c:v>1.8</c:v>
                </c:pt>
                <c:pt idx="227">
                  <c:v>1.8</c:v>
                </c:pt>
                <c:pt idx="228">
                  <c:v>9.4</c:v>
                </c:pt>
                <c:pt idx="229">
                  <c:v>7.2</c:v>
                </c:pt>
                <c:pt idx="230">
                  <c:v>5.4</c:v>
                </c:pt>
                <c:pt idx="231">
                  <c:v>7.2</c:v>
                </c:pt>
                <c:pt idx="232">
                  <c:v>5.4</c:v>
                </c:pt>
                <c:pt idx="233">
                  <c:v>7.2</c:v>
                </c:pt>
                <c:pt idx="234">
                  <c:v>5.4</c:v>
                </c:pt>
                <c:pt idx="235">
                  <c:v>5.4</c:v>
                </c:pt>
                <c:pt idx="236">
                  <c:v>5.4</c:v>
                </c:pt>
                <c:pt idx="237">
                  <c:v>7.2</c:v>
                </c:pt>
                <c:pt idx="238">
                  <c:v>9.4</c:v>
                </c:pt>
                <c:pt idx="239">
                  <c:v>3.6</c:v>
                </c:pt>
                <c:pt idx="240">
                  <c:v>0</c:v>
                </c:pt>
                <c:pt idx="241">
                  <c:v>9.4</c:v>
                </c:pt>
                <c:pt idx="242">
                  <c:v>3.6</c:v>
                </c:pt>
                <c:pt idx="243">
                  <c:v>0</c:v>
                </c:pt>
                <c:pt idx="244">
                  <c:v>5.4</c:v>
                </c:pt>
                <c:pt idx="245">
                  <c:v>7.2</c:v>
                </c:pt>
                <c:pt idx="246">
                  <c:v>5.4</c:v>
                </c:pt>
                <c:pt idx="247">
                  <c:v>5.4</c:v>
                </c:pt>
                <c:pt idx="248">
                  <c:v>5.4</c:v>
                </c:pt>
                <c:pt idx="249">
                  <c:v>5.4</c:v>
                </c:pt>
                <c:pt idx="250">
                  <c:v>5.4</c:v>
                </c:pt>
                <c:pt idx="251">
                  <c:v>9.4</c:v>
                </c:pt>
                <c:pt idx="252">
                  <c:v>9.4</c:v>
                </c:pt>
                <c:pt idx="253">
                  <c:v>11.2</c:v>
                </c:pt>
                <c:pt idx="254">
                  <c:v>9.4</c:v>
                </c:pt>
                <c:pt idx="255">
                  <c:v>7.2</c:v>
                </c:pt>
                <c:pt idx="256">
                  <c:v>1.8</c:v>
                </c:pt>
                <c:pt idx="257">
                  <c:v>11.2</c:v>
                </c:pt>
                <c:pt idx="258">
                  <c:v>5.4</c:v>
                </c:pt>
                <c:pt idx="259">
                  <c:v>7.2</c:v>
                </c:pt>
                <c:pt idx="260">
                  <c:v>9.4</c:v>
                </c:pt>
                <c:pt idx="261">
                  <c:v>11.2</c:v>
                </c:pt>
                <c:pt idx="262">
                  <c:v>9.4</c:v>
                </c:pt>
                <c:pt idx="263">
                  <c:v>11.2</c:v>
                </c:pt>
                <c:pt idx="264">
                  <c:v>7.2</c:v>
                </c:pt>
                <c:pt idx="265">
                  <c:v>5.4</c:v>
                </c:pt>
                <c:pt idx="266">
                  <c:v>7.2</c:v>
                </c:pt>
                <c:pt idx="267">
                  <c:v>1.8</c:v>
                </c:pt>
                <c:pt idx="268">
                  <c:v>3.6</c:v>
                </c:pt>
                <c:pt idx="269">
                  <c:v>7.2</c:v>
                </c:pt>
                <c:pt idx="270">
                  <c:v>7.2</c:v>
                </c:pt>
                <c:pt idx="271">
                  <c:v>7.2</c:v>
                </c:pt>
                <c:pt idx="272">
                  <c:v>9.4</c:v>
                </c:pt>
                <c:pt idx="273">
                  <c:v>9.4</c:v>
                </c:pt>
                <c:pt idx="274">
                  <c:v>3.6</c:v>
                </c:pt>
                <c:pt idx="275">
                  <c:v>11.2</c:v>
                </c:pt>
                <c:pt idx="276">
                  <c:v>5.4</c:v>
                </c:pt>
                <c:pt idx="277">
                  <c:v>7.2</c:v>
                </c:pt>
                <c:pt idx="278">
                  <c:v>9.4</c:v>
                </c:pt>
                <c:pt idx="279">
                  <c:v>11.2</c:v>
                </c:pt>
                <c:pt idx="280">
                  <c:v>5.4</c:v>
                </c:pt>
                <c:pt idx="281">
                  <c:v>7.2</c:v>
                </c:pt>
                <c:pt idx="282">
                  <c:v>7.2</c:v>
                </c:pt>
                <c:pt idx="283">
                  <c:v>5.4</c:v>
                </c:pt>
                <c:pt idx="284">
                  <c:v>5.4</c:v>
                </c:pt>
                <c:pt idx="285">
                  <c:v>5.4</c:v>
                </c:pt>
                <c:pt idx="286">
                  <c:v>7.2</c:v>
                </c:pt>
                <c:pt idx="287">
                  <c:v>5.4</c:v>
                </c:pt>
                <c:pt idx="288">
                  <c:v>3.6</c:v>
                </c:pt>
                <c:pt idx="289">
                  <c:v>3.6</c:v>
                </c:pt>
                <c:pt idx="290">
                  <c:v>7.2</c:v>
                </c:pt>
                <c:pt idx="291">
                  <c:v>7.2</c:v>
                </c:pt>
                <c:pt idx="292">
                  <c:v>7.2</c:v>
                </c:pt>
                <c:pt idx="293">
                  <c:v>5.4</c:v>
                </c:pt>
                <c:pt idx="294">
                  <c:v>5.4</c:v>
                </c:pt>
                <c:pt idx="295">
                  <c:v>5.4</c:v>
                </c:pt>
                <c:pt idx="296">
                  <c:v>5.4</c:v>
                </c:pt>
                <c:pt idx="297">
                  <c:v>7.2</c:v>
                </c:pt>
                <c:pt idx="298">
                  <c:v>7.2</c:v>
                </c:pt>
                <c:pt idx="299">
                  <c:v>5.4</c:v>
                </c:pt>
                <c:pt idx="300">
                  <c:v>3.6</c:v>
                </c:pt>
                <c:pt idx="301">
                  <c:v>7.2</c:v>
                </c:pt>
                <c:pt idx="302">
                  <c:v>3.6</c:v>
                </c:pt>
                <c:pt idx="303">
                  <c:v>5.4</c:v>
                </c:pt>
                <c:pt idx="304">
                  <c:v>3.6</c:v>
                </c:pt>
                <c:pt idx="305">
                  <c:v>9.4</c:v>
                </c:pt>
                <c:pt idx="306">
                  <c:v>5.4</c:v>
                </c:pt>
                <c:pt idx="307">
                  <c:v>5.4</c:v>
                </c:pt>
                <c:pt idx="308">
                  <c:v>3.6</c:v>
                </c:pt>
                <c:pt idx="309">
                  <c:v>3.6</c:v>
                </c:pt>
                <c:pt idx="310">
                  <c:v>9.4</c:v>
                </c:pt>
                <c:pt idx="311">
                  <c:v>0</c:v>
                </c:pt>
                <c:pt idx="312">
                  <c:v>5.4</c:v>
                </c:pt>
                <c:pt idx="313">
                  <c:v>5.4</c:v>
                </c:pt>
                <c:pt idx="314">
                  <c:v>7.2</c:v>
                </c:pt>
                <c:pt idx="315">
                  <c:v>1.8</c:v>
                </c:pt>
                <c:pt idx="316">
                  <c:v>5.4</c:v>
                </c:pt>
                <c:pt idx="317">
                  <c:v>7.2</c:v>
                </c:pt>
                <c:pt idx="318">
                  <c:v>5.4</c:v>
                </c:pt>
                <c:pt idx="319">
                  <c:v>5.4</c:v>
                </c:pt>
                <c:pt idx="320">
                  <c:v>5.4</c:v>
                </c:pt>
                <c:pt idx="321">
                  <c:v>5.4</c:v>
                </c:pt>
                <c:pt idx="322">
                  <c:v>5.4</c:v>
                </c:pt>
                <c:pt idx="323">
                  <c:v>5.4</c:v>
                </c:pt>
                <c:pt idx="324">
                  <c:v>3.6</c:v>
                </c:pt>
                <c:pt idx="325">
                  <c:v>5.4</c:v>
                </c:pt>
                <c:pt idx="326">
                  <c:v>5.4</c:v>
                </c:pt>
                <c:pt idx="327">
                  <c:v>5.4</c:v>
                </c:pt>
                <c:pt idx="328">
                  <c:v>7.2</c:v>
                </c:pt>
                <c:pt idx="329">
                  <c:v>5.4</c:v>
                </c:pt>
                <c:pt idx="330">
                  <c:v>7.2</c:v>
                </c:pt>
                <c:pt idx="331">
                  <c:v>13</c:v>
                </c:pt>
                <c:pt idx="332">
                  <c:v>7.2</c:v>
                </c:pt>
                <c:pt idx="333">
                  <c:v>3.6</c:v>
                </c:pt>
                <c:pt idx="334">
                  <c:v>3.6</c:v>
                </c:pt>
                <c:pt idx="335">
                  <c:v>5.4</c:v>
                </c:pt>
                <c:pt idx="336">
                  <c:v>0</c:v>
                </c:pt>
                <c:pt idx="337">
                  <c:v>5.4</c:v>
                </c:pt>
                <c:pt idx="338">
                  <c:v>9.4</c:v>
                </c:pt>
                <c:pt idx="339">
                  <c:v>5.4</c:v>
                </c:pt>
                <c:pt idx="340">
                  <c:v>7.2</c:v>
                </c:pt>
                <c:pt idx="341">
                  <c:v>5.4</c:v>
                </c:pt>
                <c:pt idx="342">
                  <c:v>1.8</c:v>
                </c:pt>
                <c:pt idx="343">
                  <c:v>1.8</c:v>
                </c:pt>
                <c:pt idx="344">
                  <c:v>3.6</c:v>
                </c:pt>
                <c:pt idx="345">
                  <c:v>1.8</c:v>
                </c:pt>
                <c:pt idx="346">
                  <c:v>5.4</c:v>
                </c:pt>
                <c:pt idx="347">
                  <c:v>3.6</c:v>
                </c:pt>
                <c:pt idx="348">
                  <c:v>5.4</c:v>
                </c:pt>
                <c:pt idx="349">
                  <c:v>0</c:v>
                </c:pt>
                <c:pt idx="350">
                  <c:v>1.8</c:v>
                </c:pt>
                <c:pt idx="351">
                  <c:v>0</c:v>
                </c:pt>
                <c:pt idx="352">
                  <c:v>3.6</c:v>
                </c:pt>
                <c:pt idx="353">
                  <c:v>1.8</c:v>
                </c:pt>
                <c:pt idx="354">
                  <c:v>1.8</c:v>
                </c:pt>
                <c:pt idx="355">
                  <c:v>1.8</c:v>
                </c:pt>
                <c:pt idx="356">
                  <c:v>3.6</c:v>
                </c:pt>
                <c:pt idx="357">
                  <c:v>1.8</c:v>
                </c:pt>
                <c:pt idx="358">
                  <c:v>5.4</c:v>
                </c:pt>
                <c:pt idx="359">
                  <c:v>5.4</c:v>
                </c:pt>
                <c:pt idx="360">
                  <c:v>3.6</c:v>
                </c:pt>
                <c:pt idx="361">
                  <c:v>3.6</c:v>
                </c:pt>
                <c:pt idx="362">
                  <c:v>3.6</c:v>
                </c:pt>
                <c:pt idx="363">
                  <c:v>7.2</c:v>
                </c:pt>
                <c:pt idx="364">
                  <c:v>1.8</c:v>
                </c:pt>
                <c:pt idx="365">
                  <c:v>3.6</c:v>
                </c:pt>
                <c:pt idx="366">
                  <c:v>0</c:v>
                </c:pt>
                <c:pt idx="367">
                  <c:v>5.4</c:v>
                </c:pt>
                <c:pt idx="368">
                  <c:v>1.8</c:v>
                </c:pt>
                <c:pt idx="369">
                  <c:v>9.4</c:v>
                </c:pt>
                <c:pt idx="370">
                  <c:v>3.6</c:v>
                </c:pt>
                <c:pt idx="371">
                  <c:v>1.8</c:v>
                </c:pt>
                <c:pt idx="372">
                  <c:v>3.6</c:v>
                </c:pt>
                <c:pt idx="373">
                  <c:v>1.8</c:v>
                </c:pt>
                <c:pt idx="374">
                  <c:v>3.6</c:v>
                </c:pt>
                <c:pt idx="375">
                  <c:v>0</c:v>
                </c:pt>
                <c:pt idx="376">
                  <c:v>1.8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5.4</c:v>
                </c:pt>
                <c:pt idx="381">
                  <c:v>0</c:v>
                </c:pt>
                <c:pt idx="382">
                  <c:v>3.6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5.4</c:v>
                </c:pt>
                <c:pt idx="389">
                  <c:v>3.6</c:v>
                </c:pt>
                <c:pt idx="390">
                  <c:v>3.6</c:v>
                </c:pt>
                <c:pt idx="391">
                  <c:v>3.6</c:v>
                </c:pt>
                <c:pt idx="392">
                  <c:v>0</c:v>
                </c:pt>
                <c:pt idx="393">
                  <c:v>1.8</c:v>
                </c:pt>
                <c:pt idx="394">
                  <c:v>3.6</c:v>
                </c:pt>
                <c:pt idx="395">
                  <c:v>3.6</c:v>
                </c:pt>
                <c:pt idx="396">
                  <c:v>1.8</c:v>
                </c:pt>
                <c:pt idx="397">
                  <c:v>0</c:v>
                </c:pt>
                <c:pt idx="398">
                  <c:v>1.8</c:v>
                </c:pt>
                <c:pt idx="399">
                  <c:v>3.6</c:v>
                </c:pt>
                <c:pt idx="400">
                  <c:v>1.8</c:v>
                </c:pt>
                <c:pt idx="401">
                  <c:v>3.6</c:v>
                </c:pt>
                <c:pt idx="402">
                  <c:v>3.6</c:v>
                </c:pt>
                <c:pt idx="403">
                  <c:v>3.6</c:v>
                </c:pt>
                <c:pt idx="404">
                  <c:v>0</c:v>
                </c:pt>
                <c:pt idx="405">
                  <c:v>1.8</c:v>
                </c:pt>
                <c:pt idx="406">
                  <c:v>0</c:v>
                </c:pt>
                <c:pt idx="407">
                  <c:v>5.4</c:v>
                </c:pt>
                <c:pt idx="408">
                  <c:v>1.8</c:v>
                </c:pt>
                <c:pt idx="409">
                  <c:v>1.8</c:v>
                </c:pt>
                <c:pt idx="410">
                  <c:v>3.6</c:v>
                </c:pt>
                <c:pt idx="411">
                  <c:v>1.8</c:v>
                </c:pt>
                <c:pt idx="412">
                  <c:v>0</c:v>
                </c:pt>
                <c:pt idx="413">
                  <c:v>0</c:v>
                </c:pt>
                <c:pt idx="414">
                  <c:v>3.6</c:v>
                </c:pt>
                <c:pt idx="415">
                  <c:v>3.6</c:v>
                </c:pt>
                <c:pt idx="416">
                  <c:v>1.8</c:v>
                </c:pt>
                <c:pt idx="417">
                  <c:v>3.6</c:v>
                </c:pt>
                <c:pt idx="418">
                  <c:v>5.4</c:v>
                </c:pt>
                <c:pt idx="419">
                  <c:v>5.4</c:v>
                </c:pt>
                <c:pt idx="420">
                  <c:v>1.8</c:v>
                </c:pt>
                <c:pt idx="421">
                  <c:v>5.4</c:v>
                </c:pt>
                <c:pt idx="422">
                  <c:v>3.6</c:v>
                </c:pt>
                <c:pt idx="423">
                  <c:v>0</c:v>
                </c:pt>
                <c:pt idx="424">
                  <c:v>3.6</c:v>
                </c:pt>
                <c:pt idx="425">
                  <c:v>0</c:v>
                </c:pt>
                <c:pt idx="426">
                  <c:v>3.6</c:v>
                </c:pt>
                <c:pt idx="427">
                  <c:v>3.6</c:v>
                </c:pt>
                <c:pt idx="428">
                  <c:v>1.8</c:v>
                </c:pt>
                <c:pt idx="429">
                  <c:v>1.8</c:v>
                </c:pt>
                <c:pt idx="430">
                  <c:v>3.6</c:v>
                </c:pt>
                <c:pt idx="431">
                  <c:v>5.4</c:v>
                </c:pt>
                <c:pt idx="432">
                  <c:v>5.4</c:v>
                </c:pt>
                <c:pt idx="433">
                  <c:v>5.4</c:v>
                </c:pt>
                <c:pt idx="434">
                  <c:v>5.4</c:v>
                </c:pt>
                <c:pt idx="435">
                  <c:v>3.6</c:v>
                </c:pt>
                <c:pt idx="436">
                  <c:v>3.6</c:v>
                </c:pt>
                <c:pt idx="437">
                  <c:v>7.2</c:v>
                </c:pt>
                <c:pt idx="438">
                  <c:v>5.4</c:v>
                </c:pt>
                <c:pt idx="439">
                  <c:v>3.6</c:v>
                </c:pt>
                <c:pt idx="440">
                  <c:v>1.8</c:v>
                </c:pt>
                <c:pt idx="441">
                  <c:v>3.6</c:v>
                </c:pt>
                <c:pt idx="442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</c:v>
                </c:pt>
                <c:pt idx="361">
                  <c:v>-2</c:v>
                </c:pt>
                <c:pt idx="362">
                  <c:v>-2</c:v>
                </c:pt>
                <c:pt idx="363">
                  <c:v>-2.0999999999999996</c:v>
                </c:pt>
                <c:pt idx="364">
                  <c:v>-2</c:v>
                </c:pt>
                <c:pt idx="365">
                  <c:v>-2</c:v>
                </c:pt>
                <c:pt idx="366">
                  <c:v>-2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-1.8999999999999995</c:v>
                </c:pt>
                <c:pt idx="371">
                  <c:v>-1.8999999999999995</c:v>
                </c:pt>
                <c:pt idx="372">
                  <c:v>-1.8999999999999995</c:v>
                </c:pt>
                <c:pt idx="373">
                  <c:v>-1.8999999999999995</c:v>
                </c:pt>
                <c:pt idx="374">
                  <c:v>-1.8999999999999995</c:v>
                </c:pt>
                <c:pt idx="375">
                  <c:v>-1.8999999999999995</c:v>
                </c:pt>
                <c:pt idx="376">
                  <c:v>-2</c:v>
                </c:pt>
                <c:pt idx="377">
                  <c:v>-2</c:v>
                </c:pt>
                <c:pt idx="378">
                  <c:v>-2</c:v>
                </c:pt>
                <c:pt idx="379">
                  <c:v>-2</c:v>
                </c:pt>
                <c:pt idx="380">
                  <c:v>-2</c:v>
                </c:pt>
                <c:pt idx="382">
                  <c:v>-2</c:v>
                </c:pt>
                <c:pt idx="383">
                  <c:v>-2</c:v>
                </c:pt>
                <c:pt idx="384">
                  <c:v>-2</c:v>
                </c:pt>
                <c:pt idx="385">
                  <c:v>-1.9000000000000004</c:v>
                </c:pt>
                <c:pt idx="386">
                  <c:v>-1.9000000000000004</c:v>
                </c:pt>
                <c:pt idx="387">
                  <c:v>-2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-1.9000000000000004</c:v>
                </c:pt>
                <c:pt idx="392">
                  <c:v>-1.9000000000000004</c:v>
                </c:pt>
                <c:pt idx="393">
                  <c:v>-2</c:v>
                </c:pt>
                <c:pt idx="394">
                  <c:v>-2</c:v>
                </c:pt>
                <c:pt idx="395">
                  <c:v>-2</c:v>
                </c:pt>
                <c:pt idx="396">
                  <c:v>-1.9000000000000004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-2</c:v>
                </c:pt>
                <c:pt idx="421">
                  <c:v>-2</c:v>
                </c:pt>
                <c:pt idx="422">
                  <c:v>-2</c:v>
                </c:pt>
                <c:pt idx="423">
                  <c:v>-1.8999999999999995</c:v>
                </c:pt>
                <c:pt idx="424">
                  <c:v>-2</c:v>
                </c:pt>
                <c:pt idx="425">
                  <c:v>-1.8999999999999995</c:v>
                </c:pt>
                <c:pt idx="426">
                  <c:v>-2</c:v>
                </c:pt>
                <c:pt idx="427">
                  <c:v>-1.8999999999999995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-2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-2.0999999999999996</c:v>
                </c:pt>
                <c:pt idx="437">
                  <c:v>-2.0999999999999996</c:v>
                </c:pt>
                <c:pt idx="438">
                  <c:v>-2.0999999999999996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-3</c:v>
                </c:pt>
                <c:pt idx="451">
                  <c:v>-3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590550</xdr:colOff>
      <xdr:row>10</xdr:row>
      <xdr:rowOff>57151</xdr:rowOff>
    </xdr:from>
    <xdr:to>
      <xdr:col>20</xdr:col>
      <xdr:colOff>476250</xdr:colOff>
      <xdr:row>11</xdr:row>
      <xdr:rowOff>142875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48800" y="2019301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190500</xdr:colOff>
          <xdr:row>5</xdr:row>
          <xdr:rowOff>85725</xdr:rowOff>
        </xdr:from>
        <xdr:to>
          <xdr:col>20</xdr:col>
          <xdr:colOff>552450</xdr:colOff>
          <xdr:row>6</xdr:row>
          <xdr:rowOff>180975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5.0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17 décembre 2024 à 07:32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05:42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11:57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18:17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18.9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47 h 40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47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47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5.0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1044.4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5.0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24.8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1044.4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30 h 34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24.8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197313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ED55FA6D-FF2F-4D3B-80EB-465C8D374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17 décembre 2024 à 07:32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24.8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01h13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07h19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47 h 40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17 décembre 2024 à 07:32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0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4" sqref="R4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8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0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0"/>
      <c r="R2" s="701"/>
      <c r="S2" s="701"/>
      <c r="T2" s="701"/>
      <c r="U2" s="702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148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3"/>
      <c r="AH3" s="395">
        <f>$W$1450/60/24</f>
        <v>0</v>
      </c>
      <c r="AI3" s="395">
        <f>Décembre_2024!BA5</f>
        <v>1.9861111111111112</v>
      </c>
    </row>
    <row r="4" spans="2:36" s="5" customFormat="1" ht="15.75" thickBot="1" x14ac:dyDescent="0.3">
      <c r="B4" s="223"/>
      <c r="C4" s="336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0"/>
      <c r="R4" s="430">
        <v>24.8</v>
      </c>
      <c r="S4" s="253"/>
      <c r="T4" s="412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0" t="s">
        <v>25</v>
      </c>
      <c r="AH4" s="411">
        <f>$W$1450</f>
        <v>0</v>
      </c>
      <c r="AI4" s="440">
        <f>$W$1450/60/24</f>
        <v>0</v>
      </c>
    </row>
    <row r="5" spans="2:36" s="6" customFormat="1" ht="15.75" thickBot="1" x14ac:dyDescent="0.3">
      <c r="B5" s="224">
        <f>MIN(H9:H1448)</f>
        <v>1028.0999999999999</v>
      </c>
      <c r="C5" s="336">
        <f>MAX(C9:C1448)/100</f>
        <v>0.97</v>
      </c>
      <c r="D5" s="229">
        <f>VLOOKUP($B5,$H$9:$R$1448,11,0)</f>
        <v>0.30486111111111103</v>
      </c>
      <c r="E5" s="233">
        <f>MAX(H9:H1448)</f>
        <v>1031.5</v>
      </c>
      <c r="F5" s="31"/>
      <c r="G5" s="237">
        <f>VLOOKUP($E5,$H$9:$R$1448,11,0)</f>
        <v>6.9444444444444447E-4</v>
      </c>
      <c r="H5" s="204">
        <f>MIN($E$9:$E$1448)</f>
        <v>3.3</v>
      </c>
      <c r="I5" s="205"/>
      <c r="J5" s="206">
        <f>VLOOKUP($H5,$E$9:$R$3327,14,0)</f>
        <v>0.22986111111111099</v>
      </c>
      <c r="K5" s="460">
        <f>MIN($B$9:$B$1448)</f>
        <v>5</v>
      </c>
      <c r="L5" s="32"/>
      <c r="M5" s="378">
        <f>VLOOKUP($K5,$B$9:$R$1448,17,0)</f>
        <v>0.30486111111111103</v>
      </c>
      <c r="N5" s="461">
        <f>MAX($B$9:$B$1448)</f>
        <v>6.8</v>
      </c>
      <c r="O5" s="33"/>
      <c r="P5" s="256">
        <f>VLOOKUP($N5,$B$9:$R$1448,17,0)</f>
        <v>5.0694444444444403E-2</v>
      </c>
      <c r="Q5" s="270">
        <f>MAX($F$9:$G$1448)</f>
        <v>18.399999999999999</v>
      </c>
      <c r="R5" s="195"/>
      <c r="S5" s="431">
        <f>VLOOKUP($Q5,$G$9:$R$3327,12,0)</f>
        <v>5.4861111111111097E-2</v>
      </c>
      <c r="T5" s="412"/>
      <c r="U5" s="694">
        <f>AVERAGE($F$9:$G$1448)</f>
        <v>5.668623024830687</v>
      </c>
      <c r="V5" s="91" t="s">
        <v>49</v>
      </c>
      <c r="W5" s="282">
        <f>MAX($L$9:$L$1448)</f>
        <v>0</v>
      </c>
      <c r="X5" s="220"/>
      <c r="Y5" s="337">
        <f>V1450/60/24</f>
        <v>0</v>
      </c>
      <c r="Z5" s="86"/>
      <c r="AA5" s="246"/>
      <c r="AB5" s="334">
        <f>AA6+AC6</f>
        <v>0</v>
      </c>
      <c r="AC5" s="333"/>
      <c r="AD5" s="220"/>
      <c r="AE5" s="246"/>
      <c r="AF5" s="334">
        <f>AE6+AG6</f>
        <v>0</v>
      </c>
      <c r="AG5" s="492">
        <f>AB5+AF5</f>
        <v>0</v>
      </c>
      <c r="AH5" s="395">
        <f>$W$1450/60/24</f>
        <v>0</v>
      </c>
      <c r="AI5"/>
    </row>
    <row r="6" spans="2:36" ht="15.75" thickBot="1" x14ac:dyDescent="0.3">
      <c r="B6" s="225"/>
      <c r="C6" s="336"/>
      <c r="D6" s="228"/>
      <c r="E6" s="232"/>
      <c r="F6" s="30"/>
      <c r="G6" s="236"/>
      <c r="H6" s="87"/>
      <c r="I6" s="88"/>
      <c r="J6" s="89"/>
      <c r="K6" s="50"/>
      <c r="L6" s="29"/>
      <c r="M6" s="413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1"/>
      <c r="X6" s="3"/>
      <c r="Y6" s="215"/>
      <c r="Z6" s="3"/>
      <c r="AA6" s="247">
        <f>SUM(V9:V428)/60/24</f>
        <v>0</v>
      </c>
      <c r="AB6" s="349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69">
        <f>$C$5</f>
        <v>0.97</v>
      </c>
      <c r="D7" s="44"/>
      <c r="E7" s="310"/>
      <c r="F7" s="45"/>
      <c r="G7" s="44"/>
      <c r="H7" s="296"/>
      <c r="I7" s="59"/>
      <c r="J7" s="45"/>
      <c r="K7" s="45"/>
      <c r="L7" s="77"/>
      <c r="M7" s="470">
        <f>AVERAGE($B$9:$B$1448)</f>
        <v>6.1823927765236943</v>
      </c>
      <c r="N7" s="467"/>
      <c r="O7" s="45"/>
      <c r="P7" s="45"/>
      <c r="Q7" s="46"/>
      <c r="R7" s="47"/>
      <c r="S7" s="48"/>
      <c r="U7" s="468"/>
      <c r="W7" s="91" t="s">
        <v>6</v>
      </c>
      <c r="AA7" s="491"/>
      <c r="AB7" s="491"/>
      <c r="AG7" s="490">
        <f>$AB$5+$AF$5</f>
        <v>0</v>
      </c>
      <c r="AH7" s="491"/>
      <c r="AJ7" s="259"/>
    </row>
    <row r="8" spans="2:36" x14ac:dyDescent="0.25">
      <c r="B8" s="62" t="s">
        <v>28</v>
      </c>
      <c r="C8" s="62" t="s">
        <v>29</v>
      </c>
      <c r="D8" s="364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0" t="s">
        <v>43</v>
      </c>
      <c r="N8" s="410" t="s">
        <v>18</v>
      </c>
      <c r="O8" s="43" t="s">
        <v>44</v>
      </c>
      <c r="P8" s="96" t="s">
        <v>241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152</v>
      </c>
      <c r="AD8" s="501"/>
      <c r="AE8" s="240"/>
    </row>
    <row r="9" spans="2:36" x14ac:dyDescent="0.25">
      <c r="B9" s="5">
        <v>6.4</v>
      </c>
      <c r="C9" s="5">
        <v>95</v>
      </c>
      <c r="D9" s="5">
        <v>5.6</v>
      </c>
      <c r="E9" s="5">
        <v>6.4</v>
      </c>
      <c r="F9" s="5">
        <v>0</v>
      </c>
      <c r="G9" s="5">
        <v>0</v>
      </c>
      <c r="H9" s="5">
        <v>1031.3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19.2</v>
      </c>
      <c r="O9">
        <v>1047.5</v>
      </c>
      <c r="P9">
        <v>5.4</v>
      </c>
      <c r="Q9">
        <v>5.5</v>
      </c>
      <c r="R9" s="55">
        <v>0</v>
      </c>
      <c r="S9" s="420" t="s">
        <v>246</v>
      </c>
      <c r="T9" s="389"/>
      <c r="U9" s="97"/>
      <c r="V9" s="42" t="str">
        <f>IF($K9&gt;0,1,"")</f>
        <v/>
      </c>
      <c r="W9" s="97"/>
      <c r="X9" s="421"/>
      <c r="Y9" s="5"/>
      <c r="Z9" s="699"/>
      <c r="AA9"/>
      <c r="AC9" s="5">
        <v>1</v>
      </c>
      <c r="AD9" s="55">
        <v>0</v>
      </c>
    </row>
    <row r="10" spans="2:36" x14ac:dyDescent="0.25">
      <c r="B10" s="5">
        <v>6.4</v>
      </c>
      <c r="C10" s="5">
        <v>95</v>
      </c>
      <c r="D10" s="5">
        <v>5.6</v>
      </c>
      <c r="E10" s="5">
        <v>6.4</v>
      </c>
      <c r="F10" s="5">
        <v>2.5</v>
      </c>
      <c r="G10" s="5">
        <v>5.4</v>
      </c>
      <c r="H10" s="5">
        <v>1031.5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19.2</v>
      </c>
      <c r="O10">
        <v>1047.5</v>
      </c>
      <c r="P10">
        <v>5.4</v>
      </c>
      <c r="Q10">
        <v>5.5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6.4</v>
      </c>
      <c r="C11" s="5">
        <v>95</v>
      </c>
      <c r="D11" s="5">
        <v>5.6</v>
      </c>
      <c r="E11" s="5">
        <v>6.4</v>
      </c>
      <c r="F11" s="5">
        <v>0</v>
      </c>
      <c r="G11" s="5">
        <v>0</v>
      </c>
      <c r="H11" s="5">
        <v>1031.4000000000001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19.2</v>
      </c>
      <c r="O11">
        <v>1047.5</v>
      </c>
      <c r="P11">
        <v>5.4</v>
      </c>
      <c r="Q11">
        <v>5.5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2" t="s">
        <v>5</v>
      </c>
      <c r="AH11" s="343"/>
      <c r="AI11" s="344" t="s">
        <v>68</v>
      </c>
      <c r="AJ11" s="343"/>
    </row>
    <row r="12" spans="2:36" x14ac:dyDescent="0.25">
      <c r="B12" s="5">
        <v>6.4</v>
      </c>
      <c r="C12" s="5">
        <v>95</v>
      </c>
      <c r="D12" s="5">
        <v>5.6</v>
      </c>
      <c r="E12" s="5">
        <v>6.4</v>
      </c>
      <c r="F12" s="5">
        <v>1.1000000000000001</v>
      </c>
      <c r="G12" s="5">
        <v>1.8</v>
      </c>
      <c r="H12" s="5">
        <v>1031.2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19.2</v>
      </c>
      <c r="O12">
        <v>1047.5</v>
      </c>
      <c r="P12">
        <v>5.4</v>
      </c>
      <c r="Q12">
        <v>5.5</v>
      </c>
      <c r="R12" s="55">
        <v>2.0833333333333298E-3</v>
      </c>
      <c r="T12" s="94"/>
      <c r="U12" s="97"/>
      <c r="V12" s="93" t="str">
        <f t="shared" si="0"/>
        <v/>
      </c>
      <c r="W12" s="97"/>
      <c r="X12" s="422"/>
      <c r="Y12" s="295">
        <v>45629</v>
      </c>
      <c r="Z12" s="312">
        <v>179</v>
      </c>
      <c r="AA12" s="5">
        <f t="shared" ref="AA12:AA18" si="1">Z12-Z11</f>
        <v>4</v>
      </c>
      <c r="AC12" s="5"/>
      <c r="AD12" s="55">
        <v>2.0833333333333298E-3</v>
      </c>
      <c r="AF12" s="311"/>
      <c r="AG12" s="342"/>
      <c r="AH12" s="343"/>
      <c r="AI12" s="344" t="s">
        <v>133</v>
      </c>
      <c r="AJ12" s="343"/>
    </row>
    <row r="13" spans="2:36" ht="15.75" x14ac:dyDescent="0.25">
      <c r="B13" s="5">
        <v>6.4</v>
      </c>
      <c r="C13" s="5">
        <v>95</v>
      </c>
      <c r="D13" s="5">
        <v>5.6</v>
      </c>
      <c r="E13" s="5">
        <v>6.4</v>
      </c>
      <c r="F13" s="5">
        <v>0.4</v>
      </c>
      <c r="G13" s="5">
        <v>1.8</v>
      </c>
      <c r="H13" s="5">
        <v>1031.4000000000001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19.2</v>
      </c>
      <c r="O13">
        <v>1047.5</v>
      </c>
      <c r="P13">
        <v>5.4</v>
      </c>
      <c r="Q13">
        <v>5.5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3"/>
      <c r="Y13" s="295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11"/>
      <c r="AG13" s="342"/>
      <c r="AH13" s="343"/>
      <c r="AI13" s="348" t="s">
        <v>109</v>
      </c>
      <c r="AJ13" s="343"/>
    </row>
    <row r="14" spans="2:36" x14ac:dyDescent="0.25">
      <c r="B14" s="5">
        <v>6.4</v>
      </c>
      <c r="C14" s="5">
        <v>95</v>
      </c>
      <c r="D14" s="5">
        <v>5.6</v>
      </c>
      <c r="E14" s="5">
        <v>6.4</v>
      </c>
      <c r="F14" s="5">
        <v>1.4</v>
      </c>
      <c r="G14" s="5">
        <v>3.6</v>
      </c>
      <c r="H14" s="5">
        <v>1031.3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19.2</v>
      </c>
      <c r="O14">
        <v>1047.5</v>
      </c>
      <c r="P14">
        <v>5.4</v>
      </c>
      <c r="Q14">
        <v>5.4</v>
      </c>
      <c r="R14" s="55">
        <v>3.4722222222222199E-3</v>
      </c>
      <c r="T14" s="94"/>
      <c r="U14" s="97"/>
      <c r="V14" s="93" t="str">
        <f t="shared" si="0"/>
        <v/>
      </c>
      <c r="W14" s="97"/>
      <c r="X14" s="423"/>
      <c r="Y14" s="295">
        <v>45634</v>
      </c>
      <c r="Z14" s="312">
        <v>198</v>
      </c>
      <c r="AA14" s="5">
        <f t="shared" si="1"/>
        <v>9</v>
      </c>
      <c r="AB14" s="53"/>
      <c r="AC14" s="5"/>
      <c r="AD14" s="55">
        <v>3.4722222222222199E-3</v>
      </c>
      <c r="AF14" s="311"/>
      <c r="AG14" s="345" t="s">
        <v>69</v>
      </c>
      <c r="AH14" s="346"/>
      <c r="AI14" s="347" t="s">
        <v>70</v>
      </c>
      <c r="AJ14" s="346"/>
    </row>
    <row r="15" spans="2:36" x14ac:dyDescent="0.25">
      <c r="B15" s="5">
        <v>6.3</v>
      </c>
      <c r="C15" s="5">
        <v>95</v>
      </c>
      <c r="D15" s="5">
        <v>5.5</v>
      </c>
      <c r="E15" s="5">
        <v>6.3</v>
      </c>
      <c r="F15" s="5">
        <v>3.6</v>
      </c>
      <c r="G15" s="5">
        <v>7.2</v>
      </c>
      <c r="H15" s="5">
        <v>1031.3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19.2</v>
      </c>
      <c r="O15">
        <v>1047.5</v>
      </c>
      <c r="P15">
        <v>5.4</v>
      </c>
      <c r="Q15">
        <v>5.4</v>
      </c>
      <c r="R15" s="55">
        <v>4.1666666666666701E-3</v>
      </c>
      <c r="T15" s="94"/>
      <c r="U15" s="97"/>
      <c r="V15" s="93" t="str">
        <f t="shared" si="0"/>
        <v/>
      </c>
      <c r="W15" s="97"/>
      <c r="X15" s="424"/>
      <c r="Y15" s="696">
        <v>45575</v>
      </c>
      <c r="Z15" s="312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11"/>
      <c r="AG15" s="331" t="s">
        <v>6</v>
      </c>
      <c r="AH15" s="338"/>
      <c r="AI15" s="339" t="s">
        <v>71</v>
      </c>
      <c r="AJ15" s="338"/>
    </row>
    <row r="16" spans="2:36" x14ac:dyDescent="0.25">
      <c r="B16" s="5">
        <v>6.3</v>
      </c>
      <c r="C16" s="5">
        <v>95</v>
      </c>
      <c r="D16" s="5">
        <v>5.5</v>
      </c>
      <c r="E16" s="5">
        <v>6.3</v>
      </c>
      <c r="F16" s="5">
        <v>2.2000000000000002</v>
      </c>
      <c r="G16" s="5">
        <v>3.6</v>
      </c>
      <c r="H16" s="5">
        <v>1031.3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19.2</v>
      </c>
      <c r="O16">
        <v>1047.5</v>
      </c>
      <c r="P16">
        <v>5.4</v>
      </c>
      <c r="Q16">
        <v>5.4</v>
      </c>
      <c r="R16" s="55">
        <v>4.8611111111111103E-3</v>
      </c>
      <c r="T16" s="94"/>
      <c r="U16" s="97"/>
      <c r="V16" s="93" t="str">
        <f t="shared" si="0"/>
        <v/>
      </c>
      <c r="W16" s="97"/>
      <c r="X16" s="424"/>
      <c r="Y16" s="295">
        <v>45638</v>
      </c>
      <c r="Z16" s="312">
        <v>203</v>
      </c>
      <c r="AA16" s="5">
        <f t="shared" si="1"/>
        <v>3</v>
      </c>
      <c r="AB16" s="53"/>
      <c r="AC16" s="5"/>
      <c r="AD16" s="55">
        <v>4.8611111111111103E-3</v>
      </c>
      <c r="AF16" s="313" t="s">
        <v>110</v>
      </c>
      <c r="AG16" s="332" t="s">
        <v>6</v>
      </c>
      <c r="AH16" s="340"/>
      <c r="AI16" s="341" t="s">
        <v>157</v>
      </c>
      <c r="AJ16" s="340"/>
    </row>
    <row r="17" spans="2:36" x14ac:dyDescent="0.25">
      <c r="B17" s="5">
        <v>6.3</v>
      </c>
      <c r="C17" s="5">
        <v>95</v>
      </c>
      <c r="D17" s="5">
        <v>5.5</v>
      </c>
      <c r="E17" s="5">
        <v>6.3</v>
      </c>
      <c r="F17" s="5">
        <v>1.8</v>
      </c>
      <c r="G17" s="5">
        <v>3.6</v>
      </c>
      <c r="H17" s="5">
        <v>1031.0999999999999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19.2</v>
      </c>
      <c r="O17">
        <v>1047.5</v>
      </c>
      <c r="P17">
        <v>5.3</v>
      </c>
      <c r="Q17">
        <v>5.4</v>
      </c>
      <c r="R17" s="55">
        <v>5.5555555555555601E-3</v>
      </c>
      <c r="T17" s="94"/>
      <c r="U17" s="97"/>
      <c r="V17" s="93" t="str">
        <f t="shared" si="0"/>
        <v/>
      </c>
      <c r="W17" s="97"/>
      <c r="X17" s="424"/>
      <c r="Y17" s="295">
        <v>45640</v>
      </c>
      <c r="Z17" s="312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3" t="s">
        <v>19</v>
      </c>
      <c r="AG17" s="332" t="s">
        <v>6</v>
      </c>
      <c r="AH17" s="340"/>
      <c r="AI17" s="341" t="s">
        <v>158</v>
      </c>
      <c r="AJ17" s="340"/>
    </row>
    <row r="18" spans="2:36" x14ac:dyDescent="0.25">
      <c r="B18" s="5">
        <v>6.3</v>
      </c>
      <c r="C18" s="5">
        <v>95</v>
      </c>
      <c r="D18" s="5">
        <v>5.5</v>
      </c>
      <c r="E18" s="5">
        <v>6.3</v>
      </c>
      <c r="F18" s="5">
        <v>1.4</v>
      </c>
      <c r="G18" s="5">
        <v>3.6</v>
      </c>
      <c r="H18" s="5">
        <v>1031.3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19.2</v>
      </c>
      <c r="O18">
        <v>1047.5</v>
      </c>
      <c r="P18">
        <v>5.3</v>
      </c>
      <c r="Q18">
        <v>5.3</v>
      </c>
      <c r="R18" s="55">
        <v>6.2500000000000003E-3</v>
      </c>
      <c r="T18" s="94"/>
      <c r="U18" s="97"/>
      <c r="V18" s="93" t="str">
        <f t="shared" si="0"/>
        <v/>
      </c>
      <c r="W18" s="97"/>
      <c r="X18" s="424"/>
      <c r="Y18" s="295">
        <v>45642</v>
      </c>
      <c r="Z18" s="312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6.3</v>
      </c>
      <c r="C19" s="5">
        <v>95</v>
      </c>
      <c r="D19" s="5">
        <v>5.5</v>
      </c>
      <c r="E19" s="5">
        <v>6.3</v>
      </c>
      <c r="F19" s="5">
        <v>0.4</v>
      </c>
      <c r="G19" s="5">
        <v>1.8</v>
      </c>
      <c r="H19" s="5">
        <v>1031.3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19.2</v>
      </c>
      <c r="O19">
        <v>1047.5</v>
      </c>
      <c r="P19">
        <v>5.3</v>
      </c>
      <c r="Q19">
        <v>5.3</v>
      </c>
      <c r="R19" s="55">
        <v>6.9444444444444397E-3</v>
      </c>
      <c r="T19" s="94"/>
      <c r="U19" s="97"/>
      <c r="V19" s="93" t="str">
        <f t="shared" si="0"/>
        <v/>
      </c>
      <c r="W19" s="97"/>
      <c r="X19" s="424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6.3</v>
      </c>
      <c r="C20" s="5">
        <v>95</v>
      </c>
      <c r="D20" s="5">
        <v>5.5</v>
      </c>
      <c r="E20" s="5">
        <v>6.3</v>
      </c>
      <c r="F20" s="5">
        <v>2.2000000000000002</v>
      </c>
      <c r="G20" s="5">
        <v>3.6</v>
      </c>
      <c r="H20" s="5">
        <v>1031.0999999999999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19.2</v>
      </c>
      <c r="O20">
        <v>1047.5</v>
      </c>
      <c r="P20">
        <v>5.3</v>
      </c>
      <c r="Q20">
        <v>5.3</v>
      </c>
      <c r="R20" s="55">
        <v>7.6388888888888904E-3</v>
      </c>
      <c r="T20" s="94"/>
      <c r="U20" s="97"/>
      <c r="V20" s="93" t="str">
        <f t="shared" si="0"/>
        <v/>
      </c>
      <c r="W20" s="97"/>
      <c r="X20" s="424"/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6.2</v>
      </c>
      <c r="C21" s="5">
        <v>95</v>
      </c>
      <c r="D21" s="5">
        <v>5.4</v>
      </c>
      <c r="E21" s="5">
        <v>6.2</v>
      </c>
      <c r="F21" s="5">
        <v>2.9</v>
      </c>
      <c r="G21" s="5">
        <v>3.6</v>
      </c>
      <c r="H21" s="5">
        <v>1030.9000000000001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19.2</v>
      </c>
      <c r="O21">
        <v>1047.5</v>
      </c>
      <c r="P21">
        <v>5.3</v>
      </c>
      <c r="Q21">
        <v>5.3</v>
      </c>
      <c r="R21" s="55">
        <v>8.3333333333333297E-3</v>
      </c>
      <c r="T21" s="94"/>
      <c r="U21" s="97"/>
      <c r="V21" s="93" t="str">
        <f t="shared" si="0"/>
        <v/>
      </c>
      <c r="W21" s="97"/>
      <c r="X21" s="425"/>
      <c r="Y21" s="335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6.2</v>
      </c>
      <c r="C22" s="5">
        <v>95</v>
      </c>
      <c r="D22" s="5">
        <v>5.4</v>
      </c>
      <c r="E22" s="5">
        <v>6.2</v>
      </c>
      <c r="F22" s="5">
        <v>3.6</v>
      </c>
      <c r="G22" s="5">
        <v>5.4</v>
      </c>
      <c r="H22" s="5">
        <v>1031.2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19.2</v>
      </c>
      <c r="O22">
        <v>1047.5</v>
      </c>
      <c r="P22">
        <v>5.3</v>
      </c>
      <c r="Q22">
        <v>5.3</v>
      </c>
      <c r="R22" s="55">
        <v>9.0277777777777804E-3</v>
      </c>
      <c r="T22" s="94"/>
      <c r="U22" s="97"/>
      <c r="V22" s="93" t="str">
        <f t="shared" si="0"/>
        <v/>
      </c>
      <c r="W22" s="97"/>
      <c r="X22" s="425"/>
      <c r="Y22" s="335"/>
      <c r="AC22" s="5"/>
      <c r="AD22" s="55">
        <v>9.0277777777777804E-3</v>
      </c>
      <c r="AF22" s="327"/>
      <c r="AG22" s="326" t="s">
        <v>92</v>
      </c>
      <c r="AH22" s="314">
        <f t="shared" ref="AH22:AH34" si="2">AH21+$AH$20</f>
        <v>180</v>
      </c>
    </row>
    <row r="23" spans="2:36" x14ac:dyDescent="0.25">
      <c r="B23" s="5">
        <v>6.2</v>
      </c>
      <c r="C23" s="5">
        <v>95</v>
      </c>
      <c r="D23" s="5">
        <v>5.4</v>
      </c>
      <c r="E23" s="5">
        <v>6.2</v>
      </c>
      <c r="F23" s="5">
        <v>3.6</v>
      </c>
      <c r="G23" s="5">
        <v>7.2</v>
      </c>
      <c r="H23" s="5">
        <v>1031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19.2</v>
      </c>
      <c r="O23">
        <v>1047.5</v>
      </c>
      <c r="P23">
        <v>5.3</v>
      </c>
      <c r="Q23">
        <v>5.3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5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2"/>
        <v>240</v>
      </c>
    </row>
    <row r="24" spans="2:36" x14ac:dyDescent="0.25">
      <c r="B24" s="5">
        <v>6.2</v>
      </c>
      <c r="C24" s="5">
        <v>96</v>
      </c>
      <c r="D24" s="5">
        <v>5.7</v>
      </c>
      <c r="E24" s="5">
        <v>6.2</v>
      </c>
      <c r="F24" s="5">
        <v>2.5</v>
      </c>
      <c r="G24" s="5">
        <v>3.6</v>
      </c>
      <c r="H24" s="5">
        <v>1030.8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19.2</v>
      </c>
      <c r="O24">
        <v>1047.5</v>
      </c>
      <c r="P24">
        <v>5.2</v>
      </c>
      <c r="Q24">
        <v>5.3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5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2"/>
        <v>300</v>
      </c>
    </row>
    <row r="25" spans="2:36" x14ac:dyDescent="0.25">
      <c r="B25" s="5">
        <v>6.2</v>
      </c>
      <c r="C25" s="5">
        <v>96</v>
      </c>
      <c r="D25" s="5">
        <v>5.7</v>
      </c>
      <c r="E25" s="5">
        <v>6.2</v>
      </c>
      <c r="F25" s="5">
        <v>1.4</v>
      </c>
      <c r="G25" s="5">
        <v>3.6</v>
      </c>
      <c r="H25" s="5">
        <v>1030.9000000000001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19.2</v>
      </c>
      <c r="O25">
        <v>1047.5</v>
      </c>
      <c r="P25">
        <v>5.3</v>
      </c>
      <c r="Q25">
        <v>5.3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2"/>
        <v>360</v>
      </c>
    </row>
    <row r="26" spans="2:36" x14ac:dyDescent="0.25">
      <c r="B26" s="5">
        <v>6.2</v>
      </c>
      <c r="C26" s="5">
        <v>96</v>
      </c>
      <c r="D26" s="5">
        <v>5.7</v>
      </c>
      <c r="E26" s="5">
        <v>6.2</v>
      </c>
      <c r="F26" s="5">
        <v>1.1000000000000001</v>
      </c>
      <c r="G26" s="5">
        <v>1.8</v>
      </c>
      <c r="H26" s="5">
        <v>1031.0999999999999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19.2</v>
      </c>
      <c r="O26">
        <v>1047.5</v>
      </c>
      <c r="P26">
        <v>5.3</v>
      </c>
      <c r="Q26">
        <v>5.3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5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2"/>
        <v>420</v>
      </c>
    </row>
    <row r="27" spans="2:36" x14ac:dyDescent="0.25">
      <c r="B27" s="5">
        <v>6.2</v>
      </c>
      <c r="C27" s="5">
        <v>96</v>
      </c>
      <c r="D27" s="5">
        <v>5.7</v>
      </c>
      <c r="E27" s="5">
        <v>6.2</v>
      </c>
      <c r="F27" s="5">
        <v>2.9</v>
      </c>
      <c r="G27" s="5">
        <v>3.6</v>
      </c>
      <c r="H27" s="5">
        <v>1031.0999999999999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19.2</v>
      </c>
      <c r="O27">
        <v>1047.5</v>
      </c>
      <c r="P27">
        <v>5.3</v>
      </c>
      <c r="Q27">
        <v>5.2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5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2"/>
        <v>480</v>
      </c>
    </row>
    <row r="28" spans="2:36" x14ac:dyDescent="0.25">
      <c r="B28" s="5">
        <v>6.2</v>
      </c>
      <c r="C28" s="5">
        <v>96</v>
      </c>
      <c r="D28" s="5">
        <v>5.7</v>
      </c>
      <c r="E28" s="5">
        <v>6.2</v>
      </c>
      <c r="F28" s="5">
        <v>1.1000000000000001</v>
      </c>
      <c r="G28" s="5">
        <v>1.8</v>
      </c>
      <c r="H28" s="5">
        <v>1031.2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19.2</v>
      </c>
      <c r="O28">
        <v>1047.5</v>
      </c>
      <c r="P28">
        <v>5.2</v>
      </c>
      <c r="Q28">
        <v>5.2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5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2"/>
        <v>540</v>
      </c>
    </row>
    <row r="29" spans="2:36" x14ac:dyDescent="0.25">
      <c r="B29" s="5">
        <v>6.2</v>
      </c>
      <c r="C29" s="5">
        <v>96</v>
      </c>
      <c r="D29" s="5">
        <v>5.7</v>
      </c>
      <c r="E29" s="5">
        <v>6.2</v>
      </c>
      <c r="F29" s="5">
        <v>4</v>
      </c>
      <c r="G29" s="5">
        <v>5.4</v>
      </c>
      <c r="H29" s="5">
        <v>1031.0999999999999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19.2</v>
      </c>
      <c r="O29">
        <v>1047.5</v>
      </c>
      <c r="P29">
        <v>5.2</v>
      </c>
      <c r="Q29">
        <v>5.2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5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2"/>
        <v>600</v>
      </c>
    </row>
    <row r="30" spans="2:36" x14ac:dyDescent="0.25">
      <c r="B30" s="5">
        <v>6.2</v>
      </c>
      <c r="C30" s="5">
        <v>96</v>
      </c>
      <c r="D30" s="5">
        <v>5.7</v>
      </c>
      <c r="E30" s="5">
        <v>6.2</v>
      </c>
      <c r="F30" s="5">
        <v>1.1000000000000001</v>
      </c>
      <c r="G30" s="5">
        <v>1.8</v>
      </c>
      <c r="H30" s="5">
        <v>1031.2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19.2</v>
      </c>
      <c r="O30">
        <v>1047.5</v>
      </c>
      <c r="P30">
        <v>5.3</v>
      </c>
      <c r="Q30">
        <v>5.2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5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2"/>
        <v>660</v>
      </c>
    </row>
    <row r="31" spans="2:36" x14ac:dyDescent="0.25">
      <c r="B31" s="5">
        <v>6.1</v>
      </c>
      <c r="C31" s="5">
        <v>96</v>
      </c>
      <c r="D31" s="5">
        <v>5.6</v>
      </c>
      <c r="E31" s="5">
        <v>6.1</v>
      </c>
      <c r="F31" s="5">
        <v>4</v>
      </c>
      <c r="G31" s="5">
        <v>5.4</v>
      </c>
      <c r="H31" s="5">
        <v>1031.0999999999999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19.2</v>
      </c>
      <c r="O31">
        <v>1047.5</v>
      </c>
      <c r="P31">
        <v>5.2</v>
      </c>
      <c r="Q31">
        <v>5.2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5" t="s">
        <v>245</v>
      </c>
      <c r="Z31" s="312">
        <v>9</v>
      </c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2"/>
        <v>720</v>
      </c>
    </row>
    <row r="32" spans="2:36" x14ac:dyDescent="0.25">
      <c r="B32" s="5">
        <v>6.1</v>
      </c>
      <c r="C32" s="5">
        <v>96</v>
      </c>
      <c r="D32" s="5">
        <v>5.6</v>
      </c>
      <c r="E32" s="5">
        <v>6.1</v>
      </c>
      <c r="F32" s="5">
        <v>1.1000000000000001</v>
      </c>
      <c r="G32" s="5">
        <v>1.8</v>
      </c>
      <c r="H32" s="5">
        <v>1031.2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19.2</v>
      </c>
      <c r="O32">
        <v>1047.5</v>
      </c>
      <c r="P32">
        <v>5.2</v>
      </c>
      <c r="Q32">
        <v>5.2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5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2"/>
        <v>780</v>
      </c>
    </row>
    <row r="33" spans="2:36" x14ac:dyDescent="0.25">
      <c r="B33" s="5">
        <v>6.1</v>
      </c>
      <c r="C33" s="5">
        <v>96</v>
      </c>
      <c r="D33" s="5">
        <v>5.6</v>
      </c>
      <c r="E33" s="5">
        <v>6.1</v>
      </c>
      <c r="F33" s="5">
        <v>0</v>
      </c>
      <c r="G33" s="5">
        <v>0</v>
      </c>
      <c r="H33" s="5">
        <v>1031.3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19.2</v>
      </c>
      <c r="O33">
        <v>1047.5</v>
      </c>
      <c r="P33">
        <v>5.3</v>
      </c>
      <c r="Q33">
        <v>5.2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5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2"/>
        <v>840</v>
      </c>
      <c r="AI33" s="37"/>
      <c r="AJ33" s="5"/>
    </row>
    <row r="34" spans="2:36" x14ac:dyDescent="0.25">
      <c r="B34" s="5">
        <v>6.1</v>
      </c>
      <c r="C34" s="5">
        <v>96</v>
      </c>
      <c r="D34" s="5">
        <v>5.6</v>
      </c>
      <c r="E34" s="5">
        <v>6.1</v>
      </c>
      <c r="F34" s="5">
        <v>1.8</v>
      </c>
      <c r="G34" s="5">
        <v>3.6</v>
      </c>
      <c r="H34" s="5">
        <v>1031.2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19.2</v>
      </c>
      <c r="O34">
        <v>1047.5</v>
      </c>
      <c r="P34">
        <v>5.3</v>
      </c>
      <c r="Q34">
        <v>5.0999999999999996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5"/>
      <c r="Z34" s="312"/>
      <c r="AA34"/>
      <c r="AC34" s="5"/>
      <c r="AD34" s="55">
        <v>1.7361111111111101E-2</v>
      </c>
      <c r="AF34" s="327"/>
      <c r="AG34" s="326" t="s">
        <v>153</v>
      </c>
      <c r="AH34" s="314">
        <f t="shared" si="2"/>
        <v>900</v>
      </c>
    </row>
    <row r="35" spans="2:36" x14ac:dyDescent="0.25">
      <c r="B35" s="5">
        <v>6.1</v>
      </c>
      <c r="C35" s="5">
        <v>96</v>
      </c>
      <c r="D35" s="5">
        <v>5.6</v>
      </c>
      <c r="E35" s="5">
        <v>6.1</v>
      </c>
      <c r="F35" s="5">
        <v>1.4</v>
      </c>
      <c r="G35" s="5">
        <v>1.8</v>
      </c>
      <c r="H35" s="5">
        <v>1031.2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19.2</v>
      </c>
      <c r="O35">
        <v>1047.5</v>
      </c>
      <c r="P35">
        <v>5.3</v>
      </c>
      <c r="Q35">
        <v>5.0999999999999996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5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6.1</v>
      </c>
      <c r="C36" s="5">
        <v>96</v>
      </c>
      <c r="D36" s="5">
        <v>5.6</v>
      </c>
      <c r="E36" s="5">
        <v>6.1</v>
      </c>
      <c r="F36" s="5">
        <v>1.4</v>
      </c>
      <c r="G36" s="5">
        <v>3.6</v>
      </c>
      <c r="H36" s="5">
        <v>1031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19.2</v>
      </c>
      <c r="O36">
        <v>1047.5</v>
      </c>
      <c r="P36">
        <v>5.3</v>
      </c>
      <c r="Q36">
        <v>5.0999999999999996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5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6.1</v>
      </c>
      <c r="C37" s="5">
        <v>96</v>
      </c>
      <c r="D37" s="5">
        <v>5.6</v>
      </c>
      <c r="E37" s="5">
        <v>6.1</v>
      </c>
      <c r="F37" s="5">
        <v>4</v>
      </c>
      <c r="G37" s="5">
        <v>7.2</v>
      </c>
      <c r="H37" s="5">
        <v>1031.3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19.2</v>
      </c>
      <c r="O37">
        <v>1047.5</v>
      </c>
      <c r="P37">
        <v>5.3</v>
      </c>
      <c r="Q37">
        <v>5.0999999999999996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5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6.1</v>
      </c>
      <c r="C38" s="5">
        <v>96</v>
      </c>
      <c r="D38" s="5">
        <v>5.6</v>
      </c>
      <c r="E38" s="5">
        <v>6.1</v>
      </c>
      <c r="F38" s="5">
        <v>4</v>
      </c>
      <c r="G38" s="5">
        <v>5.4</v>
      </c>
      <c r="H38" s="5">
        <v>1031.2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19.2</v>
      </c>
      <c r="O38">
        <v>1047.5</v>
      </c>
      <c r="P38">
        <v>5.3</v>
      </c>
      <c r="Q38">
        <v>5.0999999999999996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5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6.1</v>
      </c>
      <c r="C39" s="5">
        <v>96</v>
      </c>
      <c r="D39" s="5">
        <v>5.6</v>
      </c>
      <c r="E39" s="5">
        <v>5.3</v>
      </c>
      <c r="F39" s="5">
        <v>5</v>
      </c>
      <c r="G39" s="5">
        <v>5.4</v>
      </c>
      <c r="H39" s="5">
        <v>1030.9000000000001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19.2</v>
      </c>
      <c r="O39">
        <v>1047.5</v>
      </c>
      <c r="P39">
        <v>5.3</v>
      </c>
      <c r="Q39">
        <v>5.0999999999999996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6.1</v>
      </c>
      <c r="C40" s="5">
        <v>96</v>
      </c>
      <c r="D40" s="5">
        <v>5.6</v>
      </c>
      <c r="E40" s="5">
        <v>6.1</v>
      </c>
      <c r="F40" s="5">
        <v>2.2000000000000002</v>
      </c>
      <c r="G40" s="5">
        <v>3.6</v>
      </c>
      <c r="H40" s="5">
        <v>1031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19.2</v>
      </c>
      <c r="O40">
        <v>1047.5</v>
      </c>
      <c r="P40">
        <v>5.4</v>
      </c>
      <c r="Q40">
        <v>5.0999999999999996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6.1</v>
      </c>
      <c r="C41" s="5">
        <v>96</v>
      </c>
      <c r="D41" s="5">
        <v>5.6</v>
      </c>
      <c r="E41" s="5">
        <v>5</v>
      </c>
      <c r="F41" s="5">
        <v>6.1</v>
      </c>
      <c r="G41" s="5">
        <v>7.2</v>
      </c>
      <c r="H41" s="5">
        <v>1030.9000000000001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19.2</v>
      </c>
      <c r="O41">
        <v>1047.5</v>
      </c>
      <c r="P41">
        <v>5.4</v>
      </c>
      <c r="Q41">
        <v>5.0999999999999996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6.1</v>
      </c>
      <c r="C42" s="5">
        <v>96</v>
      </c>
      <c r="D42" s="5">
        <v>5.6</v>
      </c>
      <c r="E42" s="5">
        <v>6.1</v>
      </c>
      <c r="F42" s="5">
        <v>2.5</v>
      </c>
      <c r="G42" s="5">
        <v>5.4</v>
      </c>
      <c r="H42" s="5">
        <v>1031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19.2</v>
      </c>
      <c r="O42">
        <v>1047.5</v>
      </c>
      <c r="P42">
        <v>5.4</v>
      </c>
      <c r="Q42">
        <v>5.0999999999999996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6.1</v>
      </c>
      <c r="C43" s="5">
        <v>96</v>
      </c>
      <c r="D43" s="5">
        <v>5.6</v>
      </c>
      <c r="E43" s="5">
        <v>5.2</v>
      </c>
      <c r="F43" s="5">
        <v>5.4</v>
      </c>
      <c r="G43" s="5">
        <v>7.2</v>
      </c>
      <c r="H43" s="5">
        <v>1030.9000000000001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19.2</v>
      </c>
      <c r="O43">
        <v>1047.5</v>
      </c>
      <c r="P43">
        <v>5.4</v>
      </c>
      <c r="Q43">
        <v>5.0999999999999996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6.1</v>
      </c>
      <c r="C44" s="5">
        <v>96</v>
      </c>
      <c r="D44" s="5">
        <v>5.6</v>
      </c>
      <c r="E44" s="5">
        <v>6.1</v>
      </c>
      <c r="F44" s="5">
        <v>2.9</v>
      </c>
      <c r="G44" s="5">
        <v>3.6</v>
      </c>
      <c r="H44" s="5">
        <v>1031.0999999999999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19.2</v>
      </c>
      <c r="O44">
        <v>1047.5</v>
      </c>
      <c r="P44">
        <v>5.5</v>
      </c>
      <c r="Q44">
        <v>5.0999999999999996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6.1</v>
      </c>
      <c r="C45" s="5">
        <v>96</v>
      </c>
      <c r="D45" s="5">
        <v>5.6</v>
      </c>
      <c r="E45" s="5">
        <v>5.3</v>
      </c>
      <c r="F45" s="5">
        <v>5</v>
      </c>
      <c r="G45" s="5">
        <v>7.2</v>
      </c>
      <c r="H45" s="5">
        <v>1031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19.2</v>
      </c>
      <c r="O45">
        <v>1047.5</v>
      </c>
      <c r="P45">
        <v>5.5</v>
      </c>
      <c r="Q45">
        <v>5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6.1</v>
      </c>
      <c r="C46" s="5">
        <v>96</v>
      </c>
      <c r="D46" s="5">
        <v>5.6</v>
      </c>
      <c r="E46" s="5">
        <v>6.1</v>
      </c>
      <c r="F46" s="5">
        <v>2.2000000000000002</v>
      </c>
      <c r="G46" s="5">
        <v>3.6</v>
      </c>
      <c r="H46" s="5">
        <v>1031.0999999999999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19.2</v>
      </c>
      <c r="O46">
        <v>1047.5</v>
      </c>
      <c r="P46">
        <v>5.5</v>
      </c>
      <c r="Q46">
        <v>5.0999999999999996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6.1</v>
      </c>
      <c r="C47" s="5">
        <v>96</v>
      </c>
      <c r="D47" s="5">
        <v>5.6</v>
      </c>
      <c r="E47" s="5">
        <v>6.1</v>
      </c>
      <c r="F47" s="5">
        <v>2.2000000000000002</v>
      </c>
      <c r="G47" s="5">
        <v>3.6</v>
      </c>
      <c r="H47" s="5">
        <v>1031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19.2</v>
      </c>
      <c r="O47">
        <v>1047.5</v>
      </c>
      <c r="P47">
        <v>5.5</v>
      </c>
      <c r="Q47">
        <v>5.0999999999999996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6</v>
      </c>
      <c r="C48" s="5">
        <v>96</v>
      </c>
      <c r="D48" s="5">
        <v>5.5</v>
      </c>
      <c r="E48" s="5">
        <v>6</v>
      </c>
      <c r="F48" s="5">
        <v>2.9</v>
      </c>
      <c r="G48" s="5">
        <v>3.6</v>
      </c>
      <c r="H48" s="5">
        <v>1030.9000000000001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19.2</v>
      </c>
      <c r="O48">
        <v>1047.5</v>
      </c>
      <c r="P48">
        <v>5.5</v>
      </c>
      <c r="Q48">
        <v>5.0999999999999996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6</v>
      </c>
      <c r="C49" s="5">
        <v>96</v>
      </c>
      <c r="D49" s="5">
        <v>5.5</v>
      </c>
      <c r="E49" s="5">
        <v>6</v>
      </c>
      <c r="F49" s="5">
        <v>2.2000000000000002</v>
      </c>
      <c r="G49" s="5">
        <v>3.6</v>
      </c>
      <c r="H49" s="5">
        <v>1030.9000000000001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19.2</v>
      </c>
      <c r="O49">
        <v>1047.5</v>
      </c>
      <c r="P49">
        <v>5.6</v>
      </c>
      <c r="Q49">
        <v>5.0999999999999996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6</v>
      </c>
      <c r="C50" s="5">
        <v>96</v>
      </c>
      <c r="D50" s="5">
        <v>5.5</v>
      </c>
      <c r="E50" s="5">
        <v>6</v>
      </c>
      <c r="F50" s="5">
        <v>3.6</v>
      </c>
      <c r="G50" s="5">
        <v>5.4</v>
      </c>
      <c r="H50" s="5">
        <v>1031.0999999999999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19.2</v>
      </c>
      <c r="O50">
        <v>1047.5</v>
      </c>
      <c r="P50">
        <v>5.6</v>
      </c>
      <c r="Q50">
        <v>5.0999999999999996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6</v>
      </c>
      <c r="C51" s="5">
        <v>96</v>
      </c>
      <c r="D51" s="5">
        <v>5.5</v>
      </c>
      <c r="E51" s="5">
        <v>6</v>
      </c>
      <c r="F51" s="5">
        <v>1.1000000000000001</v>
      </c>
      <c r="G51" s="5">
        <v>1.8</v>
      </c>
      <c r="H51" s="5">
        <v>1031.2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19.2</v>
      </c>
      <c r="O51">
        <v>1047.5</v>
      </c>
      <c r="P51">
        <v>5.6</v>
      </c>
      <c r="Q51">
        <v>5.0999999999999996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6</v>
      </c>
      <c r="C52" s="5">
        <v>96</v>
      </c>
      <c r="D52" s="5">
        <v>5.5</v>
      </c>
      <c r="E52" s="5">
        <v>6</v>
      </c>
      <c r="F52" s="5">
        <v>4</v>
      </c>
      <c r="G52" s="5">
        <v>5.4</v>
      </c>
      <c r="H52" s="5">
        <v>1031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19.2</v>
      </c>
      <c r="O52">
        <v>1047.5</v>
      </c>
      <c r="P52">
        <v>5.7</v>
      </c>
      <c r="Q52">
        <v>5.0999999999999996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6</v>
      </c>
      <c r="C53" s="5">
        <v>96</v>
      </c>
      <c r="D53" s="5">
        <v>5.5</v>
      </c>
      <c r="E53" s="5">
        <v>6</v>
      </c>
      <c r="F53" s="5">
        <v>2.2000000000000002</v>
      </c>
      <c r="G53" s="5">
        <v>3.6</v>
      </c>
      <c r="H53" s="5">
        <v>1031.0999999999999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19.2</v>
      </c>
      <c r="O53">
        <v>1047.5</v>
      </c>
      <c r="P53">
        <v>5.7</v>
      </c>
      <c r="Q53">
        <v>5.2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6</v>
      </c>
      <c r="C54" s="5">
        <v>96</v>
      </c>
      <c r="D54" s="5">
        <v>5.5</v>
      </c>
      <c r="E54" s="5">
        <v>6</v>
      </c>
      <c r="F54" s="5">
        <v>2.9</v>
      </c>
      <c r="G54" s="5">
        <v>3.6</v>
      </c>
      <c r="H54" s="5">
        <v>1031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19.2</v>
      </c>
      <c r="O54">
        <v>1047.5</v>
      </c>
      <c r="P54">
        <v>5.8</v>
      </c>
      <c r="Q54">
        <v>5.2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6</v>
      </c>
      <c r="C55" s="5">
        <v>96</v>
      </c>
      <c r="D55" s="5">
        <v>5.5</v>
      </c>
      <c r="E55" s="5">
        <v>6</v>
      </c>
      <c r="F55" s="5">
        <v>2.2000000000000002</v>
      </c>
      <c r="G55" s="5">
        <v>3.6</v>
      </c>
      <c r="H55" s="5">
        <v>1031.2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19.2</v>
      </c>
      <c r="O55">
        <v>1047.5</v>
      </c>
      <c r="P55">
        <v>5.8</v>
      </c>
      <c r="Q55">
        <v>5.2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6</v>
      </c>
      <c r="C56" s="5">
        <v>96</v>
      </c>
      <c r="D56" s="5">
        <v>5.5</v>
      </c>
      <c r="E56" s="5">
        <v>6</v>
      </c>
      <c r="F56" s="5">
        <v>4.7</v>
      </c>
      <c r="G56" s="5">
        <v>5.4</v>
      </c>
      <c r="H56" s="5">
        <v>1031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19.2</v>
      </c>
      <c r="O56">
        <v>1047.5</v>
      </c>
      <c r="P56">
        <v>5.8</v>
      </c>
      <c r="Q56">
        <v>5.2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6</v>
      </c>
      <c r="C57" s="5">
        <v>96</v>
      </c>
      <c r="D57" s="5">
        <v>5.5</v>
      </c>
      <c r="E57" s="5">
        <v>6</v>
      </c>
      <c r="F57" s="5">
        <v>2.2000000000000002</v>
      </c>
      <c r="G57" s="5">
        <v>5.4</v>
      </c>
      <c r="H57" s="5">
        <v>1031.2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19.2</v>
      </c>
      <c r="O57">
        <v>1047.5</v>
      </c>
      <c r="P57">
        <v>5.8</v>
      </c>
      <c r="Q57">
        <v>5.3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6</v>
      </c>
      <c r="C58" s="5">
        <v>96</v>
      </c>
      <c r="D58" s="5">
        <v>5.5</v>
      </c>
      <c r="E58" s="5">
        <v>6</v>
      </c>
      <c r="F58" s="5">
        <v>1.1000000000000001</v>
      </c>
      <c r="G58" s="5">
        <v>1.8</v>
      </c>
      <c r="H58" s="5">
        <v>1030.9000000000001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19.2</v>
      </c>
      <c r="O58">
        <v>1047.5</v>
      </c>
      <c r="P58">
        <v>5.9</v>
      </c>
      <c r="Q58">
        <v>5.3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6.1</v>
      </c>
      <c r="C59" s="5">
        <v>96</v>
      </c>
      <c r="D59" s="5">
        <v>5.6</v>
      </c>
      <c r="E59" s="5">
        <v>6.1</v>
      </c>
      <c r="F59" s="5">
        <v>4.7</v>
      </c>
      <c r="G59" s="5">
        <v>5.4</v>
      </c>
      <c r="H59" s="5">
        <v>1030.8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19.2</v>
      </c>
      <c r="O59">
        <v>1047.5</v>
      </c>
      <c r="P59">
        <v>5.9</v>
      </c>
      <c r="Q59">
        <v>5.3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6.1</v>
      </c>
      <c r="C60" s="5">
        <v>96</v>
      </c>
      <c r="D60" s="5">
        <v>5.6</v>
      </c>
      <c r="E60" s="5">
        <v>6.1</v>
      </c>
      <c r="F60" s="5">
        <v>4.3</v>
      </c>
      <c r="G60" s="5">
        <v>7.2</v>
      </c>
      <c r="H60" s="5">
        <v>1031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19.2</v>
      </c>
      <c r="O60">
        <v>1047.5</v>
      </c>
      <c r="P60">
        <v>6</v>
      </c>
      <c r="Q60">
        <v>5.4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6.1</v>
      </c>
      <c r="C61" s="5">
        <v>96</v>
      </c>
      <c r="D61" s="5">
        <v>5.6</v>
      </c>
      <c r="E61" s="5">
        <v>6.1</v>
      </c>
      <c r="F61" s="5">
        <v>4</v>
      </c>
      <c r="G61" s="5">
        <v>5.4</v>
      </c>
      <c r="H61" s="5">
        <v>1030.7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19.2</v>
      </c>
      <c r="O61">
        <v>1047.5</v>
      </c>
      <c r="P61">
        <v>6</v>
      </c>
      <c r="Q61">
        <v>5.4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6.2</v>
      </c>
      <c r="C62" s="5">
        <v>96</v>
      </c>
      <c r="D62" s="5">
        <v>5.7</v>
      </c>
      <c r="E62" s="5">
        <v>6.2</v>
      </c>
      <c r="F62" s="5">
        <v>4.7</v>
      </c>
      <c r="G62" s="5">
        <v>7.2</v>
      </c>
      <c r="H62" s="5">
        <v>1030.7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19.2</v>
      </c>
      <c r="O62">
        <v>1047.5</v>
      </c>
      <c r="P62">
        <v>6</v>
      </c>
      <c r="Q62">
        <v>5.5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6.2</v>
      </c>
      <c r="C63" s="5">
        <v>96</v>
      </c>
      <c r="D63" s="5">
        <v>5.7</v>
      </c>
      <c r="E63" s="5">
        <v>4.5</v>
      </c>
      <c r="F63" s="5">
        <v>7.9</v>
      </c>
      <c r="G63" s="5">
        <v>9.4</v>
      </c>
      <c r="H63" s="5">
        <v>1030.7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19.2</v>
      </c>
      <c r="O63">
        <v>1047.5</v>
      </c>
      <c r="P63">
        <v>6.1</v>
      </c>
      <c r="Q63">
        <v>5.5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6.2</v>
      </c>
      <c r="C64" s="5">
        <v>96</v>
      </c>
      <c r="D64" s="5">
        <v>5.7</v>
      </c>
      <c r="E64" s="5">
        <v>6.2</v>
      </c>
      <c r="F64" s="5">
        <v>2.9</v>
      </c>
      <c r="G64" s="5">
        <v>3.6</v>
      </c>
      <c r="H64" s="5">
        <v>1030.7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19.2</v>
      </c>
      <c r="O64">
        <v>1047.5</v>
      </c>
      <c r="P64">
        <v>6.1</v>
      </c>
      <c r="Q64">
        <v>5.5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6.3</v>
      </c>
      <c r="C65" s="5">
        <v>96</v>
      </c>
      <c r="D65" s="5">
        <v>5.8</v>
      </c>
      <c r="E65" s="5">
        <v>4.5999999999999996</v>
      </c>
      <c r="F65" s="5">
        <v>7.9</v>
      </c>
      <c r="G65" s="5">
        <v>9.4</v>
      </c>
      <c r="H65" s="5">
        <v>1030.8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19.2</v>
      </c>
      <c r="O65">
        <v>1047.5</v>
      </c>
      <c r="P65">
        <v>6.1</v>
      </c>
      <c r="Q65">
        <v>5.5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6.3</v>
      </c>
      <c r="C66" s="5">
        <v>97</v>
      </c>
      <c r="D66" s="5">
        <v>5.9</v>
      </c>
      <c r="E66" s="5">
        <v>3.6</v>
      </c>
      <c r="F66" s="5">
        <v>13</v>
      </c>
      <c r="G66" s="5">
        <v>14.8</v>
      </c>
      <c r="H66" s="5">
        <v>1030.8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19.2</v>
      </c>
      <c r="O66">
        <v>1047.5</v>
      </c>
      <c r="P66">
        <v>6.1</v>
      </c>
      <c r="Q66">
        <v>5.5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6.4</v>
      </c>
      <c r="C67" s="5">
        <v>97</v>
      </c>
      <c r="D67" s="5">
        <v>6</v>
      </c>
      <c r="E67" s="5">
        <v>5</v>
      </c>
      <c r="F67" s="5">
        <v>7.2</v>
      </c>
      <c r="G67" s="5">
        <v>11.2</v>
      </c>
      <c r="H67" s="5">
        <v>1030.4000000000001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19.2</v>
      </c>
      <c r="O67">
        <v>1047.5</v>
      </c>
      <c r="P67">
        <v>6.1</v>
      </c>
      <c r="Q67">
        <v>5.6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6.5</v>
      </c>
      <c r="C68" s="5">
        <v>97</v>
      </c>
      <c r="D68" s="5">
        <v>6.1</v>
      </c>
      <c r="E68" s="5">
        <v>5.2</v>
      </c>
      <c r="F68" s="5">
        <v>6.8</v>
      </c>
      <c r="G68" s="5">
        <v>9.4</v>
      </c>
      <c r="H68" s="5">
        <v>1030.5999999999999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19.2</v>
      </c>
      <c r="O68">
        <v>1047.5</v>
      </c>
      <c r="P68">
        <v>6.2</v>
      </c>
      <c r="Q68">
        <v>5.7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6.6</v>
      </c>
      <c r="C69" s="5">
        <v>97</v>
      </c>
      <c r="D69" s="5">
        <v>6.2</v>
      </c>
      <c r="E69" s="5">
        <v>5.8</v>
      </c>
      <c r="F69" s="5">
        <v>5.4</v>
      </c>
      <c r="G69" s="5">
        <v>7.2</v>
      </c>
      <c r="H69" s="5">
        <v>1030.8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19.2</v>
      </c>
      <c r="O69">
        <v>1047.5</v>
      </c>
      <c r="P69">
        <v>6.2</v>
      </c>
      <c r="Q69">
        <v>5.7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6.6</v>
      </c>
      <c r="C70" s="5">
        <v>97</v>
      </c>
      <c r="D70" s="5">
        <v>6.2</v>
      </c>
      <c r="E70" s="5">
        <v>4.8</v>
      </c>
      <c r="F70" s="5">
        <v>9</v>
      </c>
      <c r="G70" s="5">
        <v>11.2</v>
      </c>
      <c r="H70" s="5">
        <v>1030.7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19.2</v>
      </c>
      <c r="O70">
        <v>1047.5</v>
      </c>
      <c r="P70">
        <v>6.2</v>
      </c>
      <c r="Q70">
        <v>5.8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6.6</v>
      </c>
      <c r="C71" s="5">
        <v>97</v>
      </c>
      <c r="D71" s="5">
        <v>6.2</v>
      </c>
      <c r="E71" s="5">
        <v>4.5999999999999996</v>
      </c>
      <c r="F71" s="5">
        <v>9.6999999999999993</v>
      </c>
      <c r="G71" s="5">
        <v>14.8</v>
      </c>
      <c r="H71" s="5">
        <v>1030.8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19.2</v>
      </c>
      <c r="O71">
        <v>1047.5</v>
      </c>
      <c r="P71">
        <v>6.3</v>
      </c>
      <c r="Q71">
        <v>5.9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6.7</v>
      </c>
      <c r="C72" s="5">
        <v>97</v>
      </c>
      <c r="D72" s="5">
        <v>6.3</v>
      </c>
      <c r="E72" s="5">
        <v>5.9</v>
      </c>
      <c r="F72" s="5">
        <v>5.4</v>
      </c>
      <c r="G72" s="5">
        <v>7.2</v>
      </c>
      <c r="H72" s="5">
        <v>1030.8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19.2</v>
      </c>
      <c r="O72">
        <v>1047.5</v>
      </c>
      <c r="P72">
        <v>6.3</v>
      </c>
      <c r="Q72">
        <v>5.9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7"/>
      <c r="AD72" s="55">
        <v>4.3749999999999997E-2</v>
      </c>
    </row>
    <row r="73" spans="2:30" x14ac:dyDescent="0.25">
      <c r="B73" s="5">
        <v>6.7</v>
      </c>
      <c r="C73" s="5">
        <v>97</v>
      </c>
      <c r="D73" s="5">
        <v>6.3</v>
      </c>
      <c r="E73" s="5">
        <v>4.5</v>
      </c>
      <c r="F73" s="5">
        <v>10.8</v>
      </c>
      <c r="G73" s="5">
        <v>14.8</v>
      </c>
      <c r="H73" s="5">
        <v>1030.9000000000001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19.2</v>
      </c>
      <c r="O73">
        <v>1047.5</v>
      </c>
      <c r="P73">
        <v>6.3</v>
      </c>
      <c r="Q73">
        <v>5.9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7"/>
      <c r="AD73" s="55">
        <v>4.4444444444444398E-2</v>
      </c>
    </row>
    <row r="74" spans="2:30" x14ac:dyDescent="0.25">
      <c r="B74" s="5">
        <v>6.7</v>
      </c>
      <c r="C74" s="5">
        <v>97</v>
      </c>
      <c r="D74" s="5">
        <v>6.3</v>
      </c>
      <c r="E74" s="5">
        <v>5.5</v>
      </c>
      <c r="F74" s="5">
        <v>6.5</v>
      </c>
      <c r="G74" s="5">
        <v>9.4</v>
      </c>
      <c r="H74" s="5">
        <v>1031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19.2</v>
      </c>
      <c r="O74">
        <v>1047.5</v>
      </c>
      <c r="P74">
        <v>6.3</v>
      </c>
      <c r="Q74">
        <v>6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7"/>
      <c r="AD74" s="55">
        <v>4.5138888888888902E-2</v>
      </c>
    </row>
    <row r="75" spans="2:30" x14ac:dyDescent="0.25">
      <c r="B75" s="5">
        <v>6.7</v>
      </c>
      <c r="C75" s="5">
        <v>97</v>
      </c>
      <c r="D75" s="5">
        <v>6.3</v>
      </c>
      <c r="E75" s="5">
        <v>5.5</v>
      </c>
      <c r="F75" s="5">
        <v>6.5</v>
      </c>
      <c r="G75" s="5">
        <v>7.2</v>
      </c>
      <c r="H75" s="5">
        <v>1030.8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19.2</v>
      </c>
      <c r="O75">
        <v>1047.5</v>
      </c>
      <c r="P75">
        <v>6.3</v>
      </c>
      <c r="Q75">
        <v>6</v>
      </c>
      <c r="R75" s="55">
        <v>4.5833333333333302E-2</v>
      </c>
      <c r="T75" s="94"/>
      <c r="U75" s="97"/>
      <c r="V75" s="93" t="str">
        <f t="shared" ref="V75:V138" si="3">IF($K75&gt;0,1,"")</f>
        <v/>
      </c>
      <c r="W75" s="97"/>
      <c r="X75" s="94"/>
      <c r="Z75" s="5"/>
      <c r="AA75"/>
      <c r="AC75" s="377"/>
      <c r="AD75" s="55">
        <v>4.5833333333333302E-2</v>
      </c>
    </row>
    <row r="76" spans="2:30" x14ac:dyDescent="0.25">
      <c r="B76" s="5">
        <v>6.7</v>
      </c>
      <c r="C76" s="5">
        <v>97</v>
      </c>
      <c r="D76" s="5">
        <v>6.3</v>
      </c>
      <c r="E76" s="5">
        <v>6</v>
      </c>
      <c r="F76" s="5">
        <v>5</v>
      </c>
      <c r="G76" s="5">
        <v>7.2</v>
      </c>
      <c r="H76" s="5">
        <v>1031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19.2</v>
      </c>
      <c r="O76">
        <v>1047.5</v>
      </c>
      <c r="P76">
        <v>6.4</v>
      </c>
      <c r="Q76">
        <v>6</v>
      </c>
      <c r="R76" s="55">
        <v>4.65277777777778E-2</v>
      </c>
      <c r="T76" s="94"/>
      <c r="U76" s="97"/>
      <c r="V76" s="93" t="str">
        <f t="shared" si="3"/>
        <v/>
      </c>
      <c r="W76" s="97"/>
      <c r="X76" s="94"/>
      <c r="Z76" s="5"/>
      <c r="AA76"/>
      <c r="AC76" s="377"/>
      <c r="AD76" s="55">
        <v>4.65277777777778E-2</v>
      </c>
    </row>
    <row r="77" spans="2:30" x14ac:dyDescent="0.25">
      <c r="B77" s="5">
        <v>6.7</v>
      </c>
      <c r="C77" s="5">
        <v>97</v>
      </c>
      <c r="D77" s="5">
        <v>6.3</v>
      </c>
      <c r="E77" s="5">
        <v>4.0999999999999996</v>
      </c>
      <c r="F77" s="5">
        <v>13.7</v>
      </c>
      <c r="G77" s="5">
        <v>16.600000000000001</v>
      </c>
      <c r="H77" s="5">
        <v>1031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19.2</v>
      </c>
      <c r="O77">
        <v>1047.5</v>
      </c>
      <c r="P77">
        <v>6.4</v>
      </c>
      <c r="Q77">
        <v>6.1</v>
      </c>
      <c r="R77" s="55">
        <v>4.72222222222222E-2</v>
      </c>
      <c r="T77" s="94"/>
      <c r="U77" s="97"/>
      <c r="V77" s="93" t="str">
        <f t="shared" si="3"/>
        <v/>
      </c>
      <c r="W77" s="97"/>
      <c r="X77" s="94"/>
      <c r="Z77" s="5"/>
      <c r="AA77"/>
      <c r="AC77" s="377"/>
      <c r="AD77" s="55">
        <v>4.72222222222222E-2</v>
      </c>
    </row>
    <row r="78" spans="2:30" x14ac:dyDescent="0.25">
      <c r="B78" s="5">
        <v>6.7</v>
      </c>
      <c r="C78" s="5">
        <v>97</v>
      </c>
      <c r="D78" s="5">
        <v>6.3</v>
      </c>
      <c r="E78" s="5">
        <v>5</v>
      </c>
      <c r="F78" s="5">
        <v>8.6</v>
      </c>
      <c r="G78" s="5">
        <v>11.2</v>
      </c>
      <c r="H78" s="5">
        <v>1030.7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19.2</v>
      </c>
      <c r="O78">
        <v>1047.5</v>
      </c>
      <c r="P78">
        <v>6.4</v>
      </c>
      <c r="Q78">
        <v>6.1</v>
      </c>
      <c r="R78" s="55">
        <v>4.7916666666666698E-2</v>
      </c>
      <c r="T78" s="94"/>
      <c r="U78" s="97"/>
      <c r="V78" s="93" t="str">
        <f t="shared" si="3"/>
        <v/>
      </c>
      <c r="W78" s="97"/>
      <c r="X78" s="94"/>
      <c r="Z78" s="5"/>
      <c r="AA78"/>
      <c r="AC78" s="377"/>
      <c r="AD78" s="55">
        <v>4.7916666666666698E-2</v>
      </c>
    </row>
    <row r="79" spans="2:30" x14ac:dyDescent="0.25">
      <c r="B79" s="5">
        <v>6.7</v>
      </c>
      <c r="C79" s="5">
        <v>97</v>
      </c>
      <c r="D79" s="5">
        <v>6.3</v>
      </c>
      <c r="E79" s="5">
        <v>5.0999999999999996</v>
      </c>
      <c r="F79" s="5">
        <v>7.9</v>
      </c>
      <c r="G79" s="5">
        <v>11.2</v>
      </c>
      <c r="H79" s="5">
        <v>1030.8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19.2</v>
      </c>
      <c r="O79">
        <v>1047.5</v>
      </c>
      <c r="P79">
        <v>6.4</v>
      </c>
      <c r="Q79">
        <v>6.1</v>
      </c>
      <c r="R79" s="55">
        <v>4.8611111111111098E-2</v>
      </c>
      <c r="T79" s="94"/>
      <c r="U79" s="97"/>
      <c r="V79" s="93" t="str">
        <f t="shared" si="3"/>
        <v/>
      </c>
      <c r="W79" s="97"/>
      <c r="X79" s="94"/>
      <c r="Z79" s="5"/>
      <c r="AA79"/>
      <c r="AC79" s="377"/>
      <c r="AD79" s="55">
        <v>4.8611111111111098E-2</v>
      </c>
    </row>
    <row r="80" spans="2:30" x14ac:dyDescent="0.25">
      <c r="B80" s="5">
        <v>6.7</v>
      </c>
      <c r="C80" s="5">
        <v>97</v>
      </c>
      <c r="D80" s="5">
        <v>6.3</v>
      </c>
      <c r="E80" s="5">
        <v>4.8</v>
      </c>
      <c r="F80" s="5">
        <v>9.6999999999999993</v>
      </c>
      <c r="G80" s="5">
        <v>16.600000000000001</v>
      </c>
      <c r="H80" s="5">
        <v>1030.9000000000001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19.2</v>
      </c>
      <c r="O80">
        <v>1047.5</v>
      </c>
      <c r="P80">
        <v>6.4</v>
      </c>
      <c r="Q80">
        <v>6.2</v>
      </c>
      <c r="R80" s="55">
        <v>4.9305555555555602E-2</v>
      </c>
      <c r="T80" s="94"/>
      <c r="U80" s="97"/>
      <c r="V80" s="93" t="str">
        <f t="shared" si="3"/>
        <v/>
      </c>
      <c r="W80" s="97"/>
      <c r="X80" s="94"/>
      <c r="Z80" s="5"/>
      <c r="AA80"/>
      <c r="AC80" s="377"/>
      <c r="AD80" s="55">
        <v>4.9305555555555602E-2</v>
      </c>
    </row>
    <row r="81" spans="2:30" x14ac:dyDescent="0.25">
      <c r="B81" s="5">
        <v>6.7</v>
      </c>
      <c r="C81" s="5">
        <v>97</v>
      </c>
      <c r="D81" s="5">
        <v>6.3</v>
      </c>
      <c r="E81" s="5">
        <v>5.4</v>
      </c>
      <c r="F81" s="5">
        <v>6.8</v>
      </c>
      <c r="G81" s="5">
        <v>9.4</v>
      </c>
      <c r="H81" s="5">
        <v>1030.5999999999999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19.2</v>
      </c>
      <c r="O81">
        <v>1047.5</v>
      </c>
      <c r="P81">
        <v>6.4</v>
      </c>
      <c r="Q81">
        <v>6.2</v>
      </c>
      <c r="R81" s="55">
        <v>0.05</v>
      </c>
      <c r="T81" s="94"/>
      <c r="U81" s="97"/>
      <c r="V81" s="93" t="str">
        <f t="shared" si="3"/>
        <v/>
      </c>
      <c r="W81" s="97"/>
      <c r="X81" s="94"/>
      <c r="Z81" s="5"/>
      <c r="AA81"/>
      <c r="AC81" s="377"/>
      <c r="AD81" s="55">
        <v>0.05</v>
      </c>
    </row>
    <row r="82" spans="2:30" x14ac:dyDescent="0.25">
      <c r="B82" s="5">
        <v>6.8</v>
      </c>
      <c r="C82" s="5">
        <v>97</v>
      </c>
      <c r="D82" s="5">
        <v>6.4</v>
      </c>
      <c r="E82" s="5">
        <v>6.8</v>
      </c>
      <c r="F82" s="5">
        <v>4</v>
      </c>
      <c r="G82" s="5">
        <v>5.4</v>
      </c>
      <c r="H82" s="5">
        <v>1030.7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19.2</v>
      </c>
      <c r="O82">
        <v>1047.5</v>
      </c>
      <c r="P82">
        <v>6.4</v>
      </c>
      <c r="Q82">
        <v>6.2</v>
      </c>
      <c r="R82" s="55">
        <v>5.0694444444444403E-2</v>
      </c>
      <c r="T82" s="94"/>
      <c r="U82" s="97"/>
      <c r="V82" s="93" t="str">
        <f t="shared" si="3"/>
        <v/>
      </c>
      <c r="W82" s="97"/>
      <c r="X82" s="94"/>
      <c r="Z82" s="5"/>
      <c r="AA82"/>
      <c r="AC82" s="377"/>
      <c r="AD82" s="55">
        <v>5.0694444444444403E-2</v>
      </c>
    </row>
    <row r="83" spans="2:30" x14ac:dyDescent="0.25">
      <c r="B83" s="5">
        <v>6.8</v>
      </c>
      <c r="C83" s="5">
        <v>97</v>
      </c>
      <c r="D83" s="5">
        <v>6.4</v>
      </c>
      <c r="E83" s="5">
        <v>4.2</v>
      </c>
      <c r="F83" s="5">
        <v>13</v>
      </c>
      <c r="G83" s="5">
        <v>16.600000000000001</v>
      </c>
      <c r="H83" s="5">
        <v>1030.8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19.2</v>
      </c>
      <c r="O83">
        <v>1047.5</v>
      </c>
      <c r="P83">
        <v>6.5</v>
      </c>
      <c r="Q83">
        <v>6.2</v>
      </c>
      <c r="R83" s="55">
        <v>5.1388888888888901E-2</v>
      </c>
      <c r="T83" s="94"/>
      <c r="U83" s="97"/>
      <c r="V83" s="93" t="str">
        <f t="shared" si="3"/>
        <v/>
      </c>
      <c r="W83" s="97"/>
      <c r="X83" s="94"/>
      <c r="Z83" s="5"/>
      <c r="AA83"/>
      <c r="AC83" s="377"/>
      <c r="AD83" s="55">
        <v>5.1388888888888901E-2</v>
      </c>
    </row>
    <row r="84" spans="2:30" x14ac:dyDescent="0.25">
      <c r="B84" s="5">
        <v>6.8</v>
      </c>
      <c r="C84" s="5">
        <v>97</v>
      </c>
      <c r="D84" s="5">
        <v>6.4</v>
      </c>
      <c r="E84" s="5">
        <v>4.5999999999999996</v>
      </c>
      <c r="F84" s="5">
        <v>11.2</v>
      </c>
      <c r="G84" s="5">
        <v>14.8</v>
      </c>
      <c r="H84" s="5">
        <v>1030.5999999999999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19.2</v>
      </c>
      <c r="O84">
        <v>1047.5</v>
      </c>
      <c r="P84">
        <v>6.5</v>
      </c>
      <c r="Q84">
        <v>6.2</v>
      </c>
      <c r="R84" s="55">
        <v>5.2083333333333301E-2</v>
      </c>
      <c r="T84" s="94"/>
      <c r="U84" s="97"/>
      <c r="V84" s="93" t="str">
        <f t="shared" si="3"/>
        <v/>
      </c>
      <c r="W84" s="97"/>
      <c r="X84" s="94"/>
      <c r="Z84" s="5"/>
      <c r="AA84"/>
      <c r="AC84" s="377"/>
      <c r="AD84" s="55">
        <v>5.2083333333333301E-2</v>
      </c>
    </row>
    <row r="85" spans="2:30" x14ac:dyDescent="0.25">
      <c r="B85" s="5">
        <v>6.8</v>
      </c>
      <c r="C85" s="5">
        <v>97</v>
      </c>
      <c r="D85" s="5">
        <v>6.4</v>
      </c>
      <c r="E85" s="5">
        <v>6.1</v>
      </c>
      <c r="F85" s="5">
        <v>5</v>
      </c>
      <c r="G85" s="5">
        <v>5.4</v>
      </c>
      <c r="H85" s="5">
        <v>1030.8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19.2</v>
      </c>
      <c r="O85">
        <v>1047.5</v>
      </c>
      <c r="P85">
        <v>6.5</v>
      </c>
      <c r="Q85">
        <v>6.3</v>
      </c>
      <c r="R85" s="55">
        <v>5.2777777777777798E-2</v>
      </c>
      <c r="T85" s="94"/>
      <c r="U85" s="97"/>
      <c r="V85" s="93" t="str">
        <f t="shared" si="3"/>
        <v/>
      </c>
      <c r="W85" s="97"/>
      <c r="X85" s="94"/>
      <c r="Z85" s="5"/>
      <c r="AA85"/>
      <c r="AC85" s="377"/>
      <c r="AD85" s="55">
        <v>5.2777777777777798E-2</v>
      </c>
    </row>
    <row r="86" spans="2:30" x14ac:dyDescent="0.25">
      <c r="B86" s="5">
        <v>6.8</v>
      </c>
      <c r="C86" s="5">
        <v>97</v>
      </c>
      <c r="D86" s="5">
        <v>6.4</v>
      </c>
      <c r="E86" s="5">
        <v>5.2</v>
      </c>
      <c r="F86" s="5">
        <v>7.9</v>
      </c>
      <c r="G86" s="5">
        <v>9.4</v>
      </c>
      <c r="H86" s="5">
        <v>1030.8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19.2</v>
      </c>
      <c r="O86">
        <v>1047.5</v>
      </c>
      <c r="P86">
        <v>6.5</v>
      </c>
      <c r="Q86">
        <v>6.3</v>
      </c>
      <c r="R86" s="55">
        <v>5.3472222222222199E-2</v>
      </c>
      <c r="T86" s="94"/>
      <c r="U86" s="97"/>
      <c r="V86" s="93" t="str">
        <f t="shared" si="3"/>
        <v/>
      </c>
      <c r="W86" s="97"/>
      <c r="X86" s="94"/>
      <c r="Z86" s="5"/>
      <c r="AA86"/>
      <c r="AC86" s="377"/>
      <c r="AD86" s="55">
        <v>5.3472222222222199E-2</v>
      </c>
    </row>
    <row r="87" spans="2:30" x14ac:dyDescent="0.25">
      <c r="B87" s="5">
        <v>6.8</v>
      </c>
      <c r="C87" s="5">
        <v>97</v>
      </c>
      <c r="D87" s="5">
        <v>6.4</v>
      </c>
      <c r="E87" s="5">
        <v>5.6</v>
      </c>
      <c r="F87" s="5">
        <v>6.5</v>
      </c>
      <c r="G87" s="5">
        <v>7.2</v>
      </c>
      <c r="H87" s="5">
        <v>1030.5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19.2</v>
      </c>
      <c r="O87">
        <v>1047.5</v>
      </c>
      <c r="P87">
        <v>6.5</v>
      </c>
      <c r="Q87">
        <v>6.3</v>
      </c>
      <c r="R87" s="55">
        <v>5.4166666666666703E-2</v>
      </c>
      <c r="T87" s="94"/>
      <c r="U87" s="97"/>
      <c r="V87" s="93" t="str">
        <f t="shared" si="3"/>
        <v/>
      </c>
      <c r="W87" s="97"/>
      <c r="X87" s="94"/>
      <c r="Z87" s="5"/>
      <c r="AA87"/>
      <c r="AC87" s="377"/>
      <c r="AD87" s="55">
        <v>5.4166666666666703E-2</v>
      </c>
    </row>
    <row r="88" spans="2:30" x14ac:dyDescent="0.25">
      <c r="B88" s="5">
        <v>6.8</v>
      </c>
      <c r="C88" s="5">
        <v>97</v>
      </c>
      <c r="D88" s="5">
        <v>6.4</v>
      </c>
      <c r="E88" s="5">
        <v>4</v>
      </c>
      <c r="F88" s="5">
        <v>15.5</v>
      </c>
      <c r="G88" s="5">
        <v>18.399999999999999</v>
      </c>
      <c r="H88" s="5">
        <v>1030.5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19.2</v>
      </c>
      <c r="O88">
        <v>1047.5</v>
      </c>
      <c r="P88">
        <v>6.5</v>
      </c>
      <c r="Q88">
        <v>6.4</v>
      </c>
      <c r="R88" s="55">
        <v>5.4861111111111097E-2</v>
      </c>
      <c r="T88" s="94"/>
      <c r="U88" s="97"/>
      <c r="V88" s="93" t="str">
        <f t="shared" si="3"/>
        <v/>
      </c>
      <c r="W88" s="97"/>
      <c r="X88" s="94"/>
      <c r="Z88" s="5"/>
      <c r="AA88"/>
      <c r="AC88" s="377"/>
      <c r="AD88" s="55">
        <v>5.4861111111111097E-2</v>
      </c>
    </row>
    <row r="89" spans="2:30" x14ac:dyDescent="0.25">
      <c r="B89" s="5">
        <v>6.8</v>
      </c>
      <c r="C89" s="5">
        <v>97</v>
      </c>
      <c r="D89" s="5">
        <v>6.4</v>
      </c>
      <c r="E89" s="5">
        <v>5.0999999999999996</v>
      </c>
      <c r="F89" s="5">
        <v>8.6</v>
      </c>
      <c r="G89" s="5">
        <v>11.2</v>
      </c>
      <c r="H89" s="5">
        <v>1030.5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19.2</v>
      </c>
      <c r="O89">
        <v>1047.5</v>
      </c>
      <c r="P89">
        <v>6.5</v>
      </c>
      <c r="Q89">
        <v>6.4</v>
      </c>
      <c r="R89" s="55">
        <v>5.5555555555555601E-2</v>
      </c>
      <c r="T89" s="94"/>
      <c r="U89" s="97"/>
      <c r="V89" s="93" t="str">
        <f t="shared" si="3"/>
        <v/>
      </c>
      <c r="W89" s="97"/>
      <c r="X89" s="94"/>
      <c r="Z89" s="5"/>
      <c r="AA89"/>
      <c r="AC89" s="377"/>
      <c r="AD89" s="55">
        <v>5.5555555555555601E-2</v>
      </c>
    </row>
    <row r="90" spans="2:30" x14ac:dyDescent="0.25">
      <c r="B90" s="5">
        <v>6.8</v>
      </c>
      <c r="C90" s="5">
        <v>97</v>
      </c>
      <c r="D90" s="5">
        <v>6.4</v>
      </c>
      <c r="E90" s="5">
        <v>5.4</v>
      </c>
      <c r="F90" s="5">
        <v>7.2</v>
      </c>
      <c r="G90" s="5">
        <v>9.4</v>
      </c>
      <c r="H90" s="5">
        <v>1030.5999999999999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19.2</v>
      </c>
      <c r="O90">
        <v>1047.5</v>
      </c>
      <c r="P90">
        <v>6.5</v>
      </c>
      <c r="Q90">
        <v>6.4</v>
      </c>
      <c r="R90" s="55">
        <v>5.6250000000000001E-2</v>
      </c>
      <c r="T90" s="94"/>
      <c r="U90" s="97"/>
      <c r="V90" s="93" t="str">
        <f t="shared" si="3"/>
        <v/>
      </c>
      <c r="W90" s="97"/>
      <c r="X90" s="94"/>
      <c r="Z90" s="5"/>
      <c r="AA90"/>
      <c r="AC90" s="377"/>
      <c r="AD90" s="55">
        <v>5.6250000000000001E-2</v>
      </c>
    </row>
    <row r="91" spans="2:30" x14ac:dyDescent="0.25">
      <c r="B91" s="5">
        <v>6.8</v>
      </c>
      <c r="C91" s="5">
        <v>97</v>
      </c>
      <c r="D91" s="5">
        <v>6.4</v>
      </c>
      <c r="E91" s="5">
        <v>5.3</v>
      </c>
      <c r="F91" s="5">
        <v>7.6</v>
      </c>
      <c r="G91" s="5">
        <v>11.2</v>
      </c>
      <c r="H91" s="5">
        <v>1030.4000000000001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19.2</v>
      </c>
      <c r="O91">
        <v>1047.5</v>
      </c>
      <c r="P91">
        <v>6.6</v>
      </c>
      <c r="Q91">
        <v>6.4</v>
      </c>
      <c r="R91" s="55">
        <v>5.6944444444444402E-2</v>
      </c>
      <c r="T91" s="94"/>
      <c r="U91" s="97"/>
      <c r="V91" s="93" t="str">
        <f t="shared" si="3"/>
        <v/>
      </c>
      <c r="W91" s="97"/>
      <c r="X91" s="94"/>
      <c r="Z91" s="5"/>
      <c r="AA91"/>
      <c r="AC91" s="377"/>
      <c r="AD91" s="55">
        <v>5.6944444444444402E-2</v>
      </c>
    </row>
    <row r="92" spans="2:30" x14ac:dyDescent="0.25">
      <c r="B92" s="5">
        <v>6.8</v>
      </c>
      <c r="C92" s="5">
        <v>97</v>
      </c>
      <c r="D92" s="5">
        <v>6.4</v>
      </c>
      <c r="E92" s="5">
        <v>4.5</v>
      </c>
      <c r="F92" s="5">
        <v>11.9</v>
      </c>
      <c r="G92" s="5">
        <v>13</v>
      </c>
      <c r="H92" s="5">
        <v>1030.4000000000001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19.2</v>
      </c>
      <c r="O92">
        <v>1047.5</v>
      </c>
      <c r="P92">
        <v>6.6</v>
      </c>
      <c r="Q92">
        <v>6.4</v>
      </c>
      <c r="R92" s="55">
        <v>5.7638888888888899E-2</v>
      </c>
      <c r="T92" s="94"/>
      <c r="U92" s="97"/>
      <c r="V92" s="93" t="str">
        <f t="shared" si="3"/>
        <v/>
      </c>
      <c r="W92" s="97"/>
      <c r="X92" s="94"/>
      <c r="Z92" s="5"/>
      <c r="AA92"/>
      <c r="AC92" s="377"/>
      <c r="AD92" s="55">
        <v>5.7638888888888899E-2</v>
      </c>
    </row>
    <row r="93" spans="2:30" x14ac:dyDescent="0.25">
      <c r="B93" s="5">
        <v>6.8</v>
      </c>
      <c r="C93" s="5">
        <v>97</v>
      </c>
      <c r="D93" s="5">
        <v>6.4</v>
      </c>
      <c r="E93" s="5">
        <v>5.2</v>
      </c>
      <c r="F93" s="5">
        <v>8.3000000000000007</v>
      </c>
      <c r="G93" s="5">
        <v>11.2</v>
      </c>
      <c r="H93" s="5">
        <v>1030.5999999999999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19.2</v>
      </c>
      <c r="O93">
        <v>1047.5</v>
      </c>
      <c r="P93">
        <v>6.6</v>
      </c>
      <c r="Q93">
        <v>6.4</v>
      </c>
      <c r="R93" s="55">
        <v>5.83333333333333E-2</v>
      </c>
      <c r="T93" s="94"/>
      <c r="U93" s="97"/>
      <c r="V93" s="93" t="str">
        <f t="shared" si="3"/>
        <v/>
      </c>
      <c r="W93" s="97"/>
      <c r="X93" s="94"/>
      <c r="Z93" s="5"/>
      <c r="AA93"/>
      <c r="AC93" s="377"/>
      <c r="AD93" s="55">
        <v>5.83333333333333E-2</v>
      </c>
    </row>
    <row r="94" spans="2:30" x14ac:dyDescent="0.25">
      <c r="B94" s="5">
        <v>6.8</v>
      </c>
      <c r="C94" s="5">
        <v>97</v>
      </c>
      <c r="D94" s="5">
        <v>6.4</v>
      </c>
      <c r="E94" s="5">
        <v>5.6</v>
      </c>
      <c r="F94" s="5">
        <v>6.5</v>
      </c>
      <c r="G94" s="5">
        <v>11.2</v>
      </c>
      <c r="H94" s="5">
        <v>1030.5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19.2</v>
      </c>
      <c r="O94">
        <v>1047.5</v>
      </c>
      <c r="P94">
        <v>6.6</v>
      </c>
      <c r="Q94">
        <v>6.4</v>
      </c>
      <c r="R94" s="55">
        <v>5.9027777777777797E-2</v>
      </c>
      <c r="T94" s="94"/>
      <c r="U94" s="97"/>
      <c r="V94" s="93" t="str">
        <f t="shared" si="3"/>
        <v/>
      </c>
      <c r="W94" s="97"/>
      <c r="X94" s="94"/>
      <c r="Z94" s="5"/>
      <c r="AA94"/>
      <c r="AC94" s="377"/>
      <c r="AD94" s="55">
        <v>5.9027777777777797E-2</v>
      </c>
    </row>
    <row r="95" spans="2:30" x14ac:dyDescent="0.25">
      <c r="B95" s="5">
        <v>6.8</v>
      </c>
      <c r="C95" s="5">
        <v>97</v>
      </c>
      <c r="D95" s="5">
        <v>6.4</v>
      </c>
      <c r="E95" s="5">
        <v>5.3</v>
      </c>
      <c r="F95" s="5">
        <v>7.6</v>
      </c>
      <c r="G95" s="5">
        <v>9.4</v>
      </c>
      <c r="H95" s="5">
        <v>1030.4000000000001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19.2</v>
      </c>
      <c r="O95">
        <v>1047.5</v>
      </c>
      <c r="P95">
        <v>6.6</v>
      </c>
      <c r="Q95">
        <v>6.4</v>
      </c>
      <c r="R95" s="55">
        <v>5.9722222222222197E-2</v>
      </c>
      <c r="T95" s="94"/>
      <c r="U95" s="97"/>
      <c r="V95" s="93" t="str">
        <f t="shared" si="3"/>
        <v/>
      </c>
      <c r="W95" s="97"/>
      <c r="X95" s="94"/>
      <c r="Z95" s="5"/>
      <c r="AA95"/>
      <c r="AC95" s="377"/>
      <c r="AD95" s="55">
        <v>5.9722222222222197E-2</v>
      </c>
    </row>
    <row r="96" spans="2:30" x14ac:dyDescent="0.25">
      <c r="B96" s="5">
        <v>6.8</v>
      </c>
      <c r="C96" s="5">
        <v>97</v>
      </c>
      <c r="D96" s="5">
        <v>6.4</v>
      </c>
      <c r="E96" s="5">
        <v>5.5</v>
      </c>
      <c r="F96" s="5">
        <v>6.8</v>
      </c>
      <c r="G96" s="5">
        <v>9.4</v>
      </c>
      <c r="H96" s="5">
        <v>1030.7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19.2</v>
      </c>
      <c r="O96">
        <v>1047.5</v>
      </c>
      <c r="P96">
        <v>6.6</v>
      </c>
      <c r="Q96">
        <v>6.5</v>
      </c>
      <c r="R96" s="55">
        <v>6.0416666666666702E-2</v>
      </c>
      <c r="T96" s="94"/>
      <c r="U96" s="97"/>
      <c r="V96" s="93" t="str">
        <f t="shared" si="3"/>
        <v/>
      </c>
      <c r="W96" s="97"/>
      <c r="X96" s="94"/>
      <c r="Z96" s="5"/>
      <c r="AA96"/>
      <c r="AC96" s="377"/>
      <c r="AD96" s="55">
        <v>6.0416666666666702E-2</v>
      </c>
    </row>
    <row r="97" spans="2:30" x14ac:dyDescent="0.25">
      <c r="B97" s="5">
        <v>6.8</v>
      </c>
      <c r="C97" s="5">
        <v>97</v>
      </c>
      <c r="D97" s="5">
        <v>6.4</v>
      </c>
      <c r="E97" s="5">
        <v>5.8</v>
      </c>
      <c r="F97" s="5">
        <v>6.1</v>
      </c>
      <c r="G97" s="5">
        <v>7.2</v>
      </c>
      <c r="H97" s="5">
        <v>1030.5999999999999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19.2</v>
      </c>
      <c r="O97">
        <v>1047.5</v>
      </c>
      <c r="P97">
        <v>6.6</v>
      </c>
      <c r="Q97">
        <v>6.4</v>
      </c>
      <c r="R97" s="55">
        <v>6.1111111111111102E-2</v>
      </c>
      <c r="T97" s="94"/>
      <c r="U97" s="97"/>
      <c r="V97" s="93" t="str">
        <f t="shared" si="3"/>
        <v/>
      </c>
      <c r="W97" s="97"/>
      <c r="X97" s="94"/>
      <c r="Z97" s="5"/>
      <c r="AA97"/>
      <c r="AC97" s="377"/>
      <c r="AD97" s="55">
        <v>6.1111111111111102E-2</v>
      </c>
    </row>
    <row r="98" spans="2:30" x14ac:dyDescent="0.25">
      <c r="B98" s="5">
        <v>6.8</v>
      </c>
      <c r="C98" s="5">
        <v>97</v>
      </c>
      <c r="D98" s="5">
        <v>6.4</v>
      </c>
      <c r="E98" s="5">
        <v>4.9000000000000004</v>
      </c>
      <c r="F98" s="5">
        <v>9.4</v>
      </c>
      <c r="G98" s="5">
        <v>11.2</v>
      </c>
      <c r="H98" s="5">
        <v>1030.7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19.2</v>
      </c>
      <c r="O98">
        <v>1047.5</v>
      </c>
      <c r="P98">
        <v>6.6</v>
      </c>
      <c r="Q98">
        <v>6.4</v>
      </c>
      <c r="R98" s="55">
        <v>6.18055555555556E-2</v>
      </c>
      <c r="T98" s="94"/>
      <c r="U98" s="97"/>
      <c r="V98" s="93" t="str">
        <f t="shared" si="3"/>
        <v/>
      </c>
      <c r="W98" s="97"/>
      <c r="X98" s="94"/>
      <c r="Z98" s="5"/>
      <c r="AA98"/>
      <c r="AC98" s="377"/>
      <c r="AD98" s="55">
        <v>6.18055555555556E-2</v>
      </c>
    </row>
    <row r="99" spans="2:30" x14ac:dyDescent="0.25">
      <c r="B99" s="5">
        <v>6.8</v>
      </c>
      <c r="C99" s="5">
        <v>97</v>
      </c>
      <c r="D99" s="5">
        <v>6.4</v>
      </c>
      <c r="E99" s="5">
        <v>4.9000000000000004</v>
      </c>
      <c r="F99" s="5">
        <v>9.4</v>
      </c>
      <c r="G99" s="5">
        <v>13</v>
      </c>
      <c r="H99" s="5">
        <v>1030.5999999999999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19.2</v>
      </c>
      <c r="O99">
        <v>1047.5</v>
      </c>
      <c r="P99">
        <v>6.6</v>
      </c>
      <c r="Q99">
        <v>6.5</v>
      </c>
      <c r="R99" s="55">
        <v>6.25E-2</v>
      </c>
      <c r="T99" s="94"/>
      <c r="U99" s="97"/>
      <c r="V99" s="93" t="str">
        <f t="shared" si="3"/>
        <v/>
      </c>
      <c r="W99" s="97"/>
      <c r="X99" s="94"/>
      <c r="Z99" s="5"/>
      <c r="AA99"/>
      <c r="AC99" s="377"/>
      <c r="AD99" s="55">
        <v>6.25E-2</v>
      </c>
    </row>
    <row r="100" spans="2:30" x14ac:dyDescent="0.25">
      <c r="B100" s="5">
        <v>6.8</v>
      </c>
      <c r="C100" s="5">
        <v>97</v>
      </c>
      <c r="D100" s="5">
        <v>6.4</v>
      </c>
      <c r="E100" s="5">
        <v>4.9000000000000004</v>
      </c>
      <c r="F100" s="5">
        <v>9.4</v>
      </c>
      <c r="G100" s="5">
        <v>13</v>
      </c>
      <c r="H100" s="5">
        <v>1030.7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19.2</v>
      </c>
      <c r="O100">
        <v>1047.5</v>
      </c>
      <c r="P100">
        <v>6.6</v>
      </c>
      <c r="Q100">
        <v>6.5</v>
      </c>
      <c r="R100" s="55">
        <v>6.31944444444444E-2</v>
      </c>
      <c r="T100" s="94"/>
      <c r="U100" s="97"/>
      <c r="V100" s="93" t="str">
        <f t="shared" si="3"/>
        <v/>
      </c>
      <c r="W100" s="97"/>
      <c r="X100" s="94"/>
      <c r="Z100" s="5"/>
      <c r="AA100"/>
      <c r="AC100" s="377"/>
      <c r="AD100" s="55">
        <v>6.31944444444444E-2</v>
      </c>
    </row>
    <row r="101" spans="2:30" x14ac:dyDescent="0.25">
      <c r="B101" s="5">
        <v>6.8</v>
      </c>
      <c r="C101" s="5">
        <v>97</v>
      </c>
      <c r="D101" s="5">
        <v>6.4</v>
      </c>
      <c r="E101" s="5">
        <v>4</v>
      </c>
      <c r="F101" s="5">
        <v>14.4</v>
      </c>
      <c r="G101" s="5">
        <v>18.399999999999999</v>
      </c>
      <c r="H101" s="5">
        <v>1030.8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19.2</v>
      </c>
      <c r="O101">
        <v>1047.5</v>
      </c>
      <c r="P101">
        <v>6.6</v>
      </c>
      <c r="Q101">
        <v>6.5</v>
      </c>
      <c r="R101" s="55">
        <v>6.3888888888888898E-2</v>
      </c>
      <c r="T101" s="94"/>
      <c r="U101" s="97"/>
      <c r="V101" s="93" t="str">
        <f t="shared" si="3"/>
        <v/>
      </c>
      <c r="W101" s="97"/>
      <c r="X101" s="94"/>
      <c r="Z101" s="5"/>
      <c r="AA101"/>
      <c r="AC101" s="377"/>
      <c r="AD101" s="55">
        <v>6.3888888888888898E-2</v>
      </c>
    </row>
    <row r="102" spans="2:30" x14ac:dyDescent="0.25">
      <c r="B102" s="5">
        <v>6.8</v>
      </c>
      <c r="C102" s="5">
        <v>97</v>
      </c>
      <c r="D102" s="5">
        <v>6.4</v>
      </c>
      <c r="E102" s="5">
        <v>5.2</v>
      </c>
      <c r="F102" s="5">
        <v>7.9</v>
      </c>
      <c r="G102" s="5">
        <v>11.2</v>
      </c>
      <c r="H102" s="5">
        <v>1030.8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19.2</v>
      </c>
      <c r="O102">
        <v>1047.5</v>
      </c>
      <c r="P102">
        <v>6.6</v>
      </c>
      <c r="Q102">
        <v>6.5</v>
      </c>
      <c r="R102" s="55">
        <v>6.4583333333333298E-2</v>
      </c>
      <c r="T102" s="94"/>
      <c r="U102" s="97"/>
      <c r="V102" s="93" t="str">
        <f t="shared" si="3"/>
        <v/>
      </c>
      <c r="W102" s="97"/>
      <c r="X102" s="94"/>
      <c r="Z102" s="5"/>
      <c r="AA102"/>
      <c r="AC102" s="377"/>
      <c r="AD102" s="55">
        <v>6.4583333333333298E-2</v>
      </c>
    </row>
    <row r="103" spans="2:30" x14ac:dyDescent="0.25">
      <c r="B103" s="5">
        <v>6.8</v>
      </c>
      <c r="C103" s="5">
        <v>97</v>
      </c>
      <c r="D103" s="5">
        <v>6.4</v>
      </c>
      <c r="E103" s="5">
        <v>4.9000000000000004</v>
      </c>
      <c r="F103" s="5">
        <v>9.6999999999999993</v>
      </c>
      <c r="G103" s="5">
        <v>11.2</v>
      </c>
      <c r="H103" s="5">
        <v>1030.5999999999999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19.2</v>
      </c>
      <c r="O103">
        <v>1047.5</v>
      </c>
      <c r="P103">
        <v>6.6</v>
      </c>
      <c r="Q103">
        <v>6.5</v>
      </c>
      <c r="R103" s="55">
        <v>6.5277777777777796E-2</v>
      </c>
      <c r="T103" s="94"/>
      <c r="U103" s="97"/>
      <c r="V103" s="93" t="str">
        <f t="shared" si="3"/>
        <v/>
      </c>
      <c r="W103" s="97"/>
      <c r="X103" s="94"/>
      <c r="Z103" s="5"/>
      <c r="AA103"/>
      <c r="AC103" s="377"/>
      <c r="AD103" s="55">
        <v>6.5277777777777796E-2</v>
      </c>
    </row>
    <row r="104" spans="2:30" x14ac:dyDescent="0.25">
      <c r="B104" s="5">
        <v>6.8</v>
      </c>
      <c r="C104" s="5">
        <v>97</v>
      </c>
      <c r="D104" s="5">
        <v>6.4</v>
      </c>
      <c r="E104" s="5">
        <v>4.5</v>
      </c>
      <c r="F104" s="5">
        <v>11.5</v>
      </c>
      <c r="G104" s="5">
        <v>14.8</v>
      </c>
      <c r="H104" s="5">
        <v>1030.8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19.2</v>
      </c>
      <c r="O104">
        <v>1047.5</v>
      </c>
      <c r="P104">
        <v>6.7</v>
      </c>
      <c r="Q104">
        <v>6.5</v>
      </c>
      <c r="R104" s="55">
        <v>6.5972222222222196E-2</v>
      </c>
      <c r="T104" s="94"/>
      <c r="U104" s="97"/>
      <c r="V104" s="93" t="str">
        <f t="shared" si="3"/>
        <v/>
      </c>
      <c r="W104" s="97"/>
      <c r="X104" s="424"/>
      <c r="Z104" s="5"/>
      <c r="AA104"/>
      <c r="AC104" s="377"/>
      <c r="AD104" s="55">
        <v>6.5972222222222196E-2</v>
      </c>
    </row>
    <row r="105" spans="2:30" x14ac:dyDescent="0.25">
      <c r="B105" s="5">
        <v>6.8</v>
      </c>
      <c r="C105" s="5">
        <v>97</v>
      </c>
      <c r="D105" s="5">
        <v>6.4</v>
      </c>
      <c r="E105" s="5">
        <v>4.9000000000000004</v>
      </c>
      <c r="F105" s="5">
        <v>9.4</v>
      </c>
      <c r="G105" s="5">
        <v>11.2</v>
      </c>
      <c r="H105" s="5">
        <v>1030.8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19.2</v>
      </c>
      <c r="O105">
        <v>1047.5</v>
      </c>
      <c r="P105">
        <v>6.6</v>
      </c>
      <c r="Q105">
        <v>6.5</v>
      </c>
      <c r="R105" s="55">
        <v>6.6666666666666693E-2</v>
      </c>
      <c r="T105" s="94"/>
      <c r="U105" s="97"/>
      <c r="V105" s="93" t="str">
        <f t="shared" si="3"/>
        <v/>
      </c>
      <c r="W105" s="97"/>
      <c r="X105" s="424"/>
      <c r="Z105" s="5"/>
      <c r="AA105"/>
      <c r="AC105" s="377"/>
      <c r="AD105" s="55">
        <v>6.6666666666666693E-2</v>
      </c>
    </row>
    <row r="106" spans="2:30" x14ac:dyDescent="0.25">
      <c r="B106" s="5">
        <v>6.8</v>
      </c>
      <c r="C106" s="5">
        <v>97</v>
      </c>
      <c r="D106" s="5">
        <v>6.4</v>
      </c>
      <c r="E106" s="5">
        <v>4.4000000000000004</v>
      </c>
      <c r="F106" s="5">
        <v>12.2</v>
      </c>
      <c r="G106" s="5">
        <v>13</v>
      </c>
      <c r="H106" s="5">
        <v>1030.7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19.2</v>
      </c>
      <c r="O106">
        <v>1047.5</v>
      </c>
      <c r="P106">
        <v>6.6</v>
      </c>
      <c r="Q106">
        <v>6.6</v>
      </c>
      <c r="R106" s="55">
        <v>6.7361111111111094E-2</v>
      </c>
      <c r="T106" s="94"/>
      <c r="U106" s="97"/>
      <c r="V106" s="93" t="str">
        <f t="shared" si="3"/>
        <v/>
      </c>
      <c r="W106" s="97"/>
      <c r="X106" s="94"/>
      <c r="Z106" s="5"/>
      <c r="AA106"/>
      <c r="AC106" s="377"/>
      <c r="AD106" s="55">
        <v>6.7361111111111094E-2</v>
      </c>
    </row>
    <row r="107" spans="2:30" x14ac:dyDescent="0.25">
      <c r="B107" s="5">
        <v>6.8</v>
      </c>
      <c r="C107" s="5">
        <v>97</v>
      </c>
      <c r="D107" s="5">
        <v>6.4</v>
      </c>
      <c r="E107" s="5">
        <v>6.8</v>
      </c>
      <c r="F107" s="5">
        <v>4.7</v>
      </c>
      <c r="G107" s="5">
        <v>9.4</v>
      </c>
      <c r="H107" s="5">
        <v>1030.8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19.2</v>
      </c>
      <c r="O107">
        <v>1047.5</v>
      </c>
      <c r="P107">
        <v>6.6</v>
      </c>
      <c r="Q107">
        <v>6.6</v>
      </c>
      <c r="R107" s="55">
        <v>6.8055555555555605E-2</v>
      </c>
      <c r="T107" s="94"/>
      <c r="U107" s="97"/>
      <c r="V107" s="93" t="str">
        <f t="shared" si="3"/>
        <v/>
      </c>
      <c r="W107" s="97"/>
      <c r="X107" s="94"/>
      <c r="Z107" s="5"/>
      <c r="AA107"/>
      <c r="AC107" s="377"/>
      <c r="AD107" s="55">
        <v>6.8055555555555605E-2</v>
      </c>
    </row>
    <row r="108" spans="2:30" x14ac:dyDescent="0.25">
      <c r="B108" s="5">
        <v>6.8</v>
      </c>
      <c r="C108" s="5">
        <v>97</v>
      </c>
      <c r="D108" s="5">
        <v>6.4</v>
      </c>
      <c r="E108" s="5">
        <v>4.9000000000000004</v>
      </c>
      <c r="F108" s="5">
        <v>9.6999999999999993</v>
      </c>
      <c r="G108" s="5">
        <v>13</v>
      </c>
      <c r="H108" s="5">
        <v>1030.8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19.2</v>
      </c>
      <c r="O108">
        <v>1047.5</v>
      </c>
      <c r="P108">
        <v>6.6</v>
      </c>
      <c r="Q108">
        <v>6.6</v>
      </c>
      <c r="R108" s="55">
        <v>6.8750000000000006E-2</v>
      </c>
      <c r="T108" s="94"/>
      <c r="U108" s="97"/>
      <c r="V108" s="93" t="str">
        <f t="shared" si="3"/>
        <v/>
      </c>
      <c r="W108" s="97"/>
      <c r="X108" s="94"/>
      <c r="Z108" s="5"/>
      <c r="AA108"/>
      <c r="AC108" s="377"/>
      <c r="AD108" s="55">
        <v>6.8750000000000006E-2</v>
      </c>
    </row>
    <row r="109" spans="2:30" x14ac:dyDescent="0.25">
      <c r="B109" s="5">
        <v>6.8</v>
      </c>
      <c r="C109" s="5">
        <v>97</v>
      </c>
      <c r="D109" s="5">
        <v>6.4</v>
      </c>
      <c r="E109" s="5">
        <v>4.8</v>
      </c>
      <c r="F109" s="5">
        <v>10.1</v>
      </c>
      <c r="G109" s="5">
        <v>13</v>
      </c>
      <c r="H109" s="5">
        <v>1030.5999999999999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19.2</v>
      </c>
      <c r="O109">
        <v>1047.5</v>
      </c>
      <c r="P109">
        <v>6.7</v>
      </c>
      <c r="Q109">
        <v>6.5</v>
      </c>
      <c r="R109" s="55">
        <v>6.9444444444444406E-2</v>
      </c>
      <c r="T109" s="94"/>
      <c r="U109" s="97"/>
      <c r="V109" s="93" t="str">
        <f t="shared" si="3"/>
        <v/>
      </c>
      <c r="W109" s="97"/>
      <c r="X109" s="94"/>
      <c r="Z109" s="5"/>
      <c r="AA109"/>
      <c r="AC109" s="377"/>
      <c r="AD109" s="55">
        <v>6.9444444444444406E-2</v>
      </c>
    </row>
    <row r="110" spans="2:30" x14ac:dyDescent="0.25">
      <c r="B110" s="5">
        <v>6.8</v>
      </c>
      <c r="C110" s="5">
        <v>97</v>
      </c>
      <c r="D110" s="5">
        <v>6.4</v>
      </c>
      <c r="E110" s="5">
        <v>5.0999999999999996</v>
      </c>
      <c r="F110" s="5">
        <v>9</v>
      </c>
      <c r="G110" s="5">
        <v>14.8</v>
      </c>
      <c r="H110" s="5">
        <v>1030.5999999999999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19.2</v>
      </c>
      <c r="O110">
        <v>1047.5</v>
      </c>
      <c r="P110">
        <v>6.7</v>
      </c>
      <c r="Q110">
        <v>6.6</v>
      </c>
      <c r="R110" s="55">
        <v>7.0138888888888903E-2</v>
      </c>
      <c r="T110" s="94"/>
      <c r="U110" s="97"/>
      <c r="V110" s="93" t="str">
        <f t="shared" si="3"/>
        <v/>
      </c>
      <c r="W110" s="97"/>
      <c r="X110" s="94"/>
      <c r="Z110" s="5"/>
      <c r="AA110"/>
      <c r="AC110" s="377"/>
      <c r="AD110" s="55">
        <v>7.0138888888888903E-2</v>
      </c>
    </row>
    <row r="111" spans="2:30" x14ac:dyDescent="0.25">
      <c r="B111" s="5">
        <v>6.8</v>
      </c>
      <c r="C111" s="5">
        <v>97</v>
      </c>
      <c r="D111" s="5">
        <v>6.4</v>
      </c>
      <c r="E111" s="5">
        <v>4.5</v>
      </c>
      <c r="F111" s="5">
        <v>11.9</v>
      </c>
      <c r="G111" s="5">
        <v>14.8</v>
      </c>
      <c r="H111" s="5">
        <v>1030.7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19.2</v>
      </c>
      <c r="O111">
        <v>1047.5</v>
      </c>
      <c r="P111">
        <v>6.7</v>
      </c>
      <c r="Q111">
        <v>6.6</v>
      </c>
      <c r="R111" s="55">
        <v>7.0833333333333304E-2</v>
      </c>
      <c r="T111" s="94"/>
      <c r="U111" s="97"/>
      <c r="V111" s="93" t="str">
        <f t="shared" si="3"/>
        <v/>
      </c>
      <c r="W111" s="97"/>
      <c r="X111" s="94"/>
      <c r="Z111" s="5"/>
      <c r="AA111"/>
      <c r="AC111" s="377"/>
      <c r="AD111" s="55">
        <v>7.0833333333333304E-2</v>
      </c>
    </row>
    <row r="112" spans="2:30" x14ac:dyDescent="0.25">
      <c r="B112" s="5">
        <v>6.8</v>
      </c>
      <c r="C112" s="5">
        <v>97</v>
      </c>
      <c r="D112" s="5">
        <v>6.4</v>
      </c>
      <c r="E112" s="5">
        <v>4.9000000000000004</v>
      </c>
      <c r="F112" s="5">
        <v>9.4</v>
      </c>
      <c r="G112" s="5">
        <v>11.2</v>
      </c>
      <c r="H112" s="5">
        <v>1030.5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19.2</v>
      </c>
      <c r="O112">
        <v>1047.5</v>
      </c>
      <c r="P112">
        <v>6.7</v>
      </c>
      <c r="Q112">
        <v>6.6</v>
      </c>
      <c r="R112" s="55">
        <v>7.1527777777777801E-2</v>
      </c>
      <c r="T112" s="94"/>
      <c r="U112" s="97"/>
      <c r="V112" s="93" t="str">
        <f t="shared" si="3"/>
        <v/>
      </c>
      <c r="W112" s="97"/>
      <c r="X112" s="94"/>
      <c r="Z112" s="5"/>
      <c r="AA112"/>
      <c r="AC112" s="377"/>
      <c r="AD112" s="55">
        <v>7.1527777777777801E-2</v>
      </c>
    </row>
    <row r="113" spans="2:30" x14ac:dyDescent="0.25">
      <c r="B113" s="5">
        <v>6.8</v>
      </c>
      <c r="C113" s="5">
        <v>97</v>
      </c>
      <c r="D113" s="5">
        <v>6.4</v>
      </c>
      <c r="E113" s="5">
        <v>4.2</v>
      </c>
      <c r="F113" s="5">
        <v>13</v>
      </c>
      <c r="G113" s="5">
        <v>16.600000000000001</v>
      </c>
      <c r="H113" s="5">
        <v>1030.5999999999999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19.2</v>
      </c>
      <c r="O113">
        <v>1047.5</v>
      </c>
      <c r="P113">
        <v>6.6</v>
      </c>
      <c r="Q113">
        <v>6.6</v>
      </c>
      <c r="R113" s="55">
        <v>7.2222222222222202E-2</v>
      </c>
      <c r="T113" s="94"/>
      <c r="U113" s="97"/>
      <c r="V113" s="93" t="str">
        <f t="shared" si="3"/>
        <v/>
      </c>
      <c r="W113" s="97"/>
      <c r="X113" s="94"/>
      <c r="Z113" s="5"/>
      <c r="AA113"/>
      <c r="AC113" s="377"/>
      <c r="AD113" s="55">
        <v>7.2222222222222202E-2</v>
      </c>
    </row>
    <row r="114" spans="2:30" x14ac:dyDescent="0.25">
      <c r="B114" s="5">
        <v>6.8</v>
      </c>
      <c r="C114" s="5">
        <v>97</v>
      </c>
      <c r="D114" s="5">
        <v>6.4</v>
      </c>
      <c r="E114" s="5">
        <v>5.2</v>
      </c>
      <c r="F114" s="5">
        <v>7.9</v>
      </c>
      <c r="G114" s="5">
        <v>13</v>
      </c>
      <c r="H114" s="5">
        <v>1030.5999999999999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19.2</v>
      </c>
      <c r="O114">
        <v>1047.5</v>
      </c>
      <c r="P114">
        <v>6.7</v>
      </c>
      <c r="Q114">
        <v>6.6</v>
      </c>
      <c r="R114" s="55">
        <v>7.2916666666666699E-2</v>
      </c>
      <c r="T114" s="94"/>
      <c r="U114" s="97"/>
      <c r="V114" s="93" t="str">
        <f t="shared" si="3"/>
        <v/>
      </c>
      <c r="W114" s="97"/>
      <c r="X114" s="94"/>
      <c r="Z114" s="5"/>
      <c r="AA114"/>
      <c r="AC114" s="377"/>
      <c r="AD114" s="55">
        <v>7.2916666666666699E-2</v>
      </c>
    </row>
    <row r="115" spans="2:30" x14ac:dyDescent="0.25">
      <c r="B115" s="5">
        <v>6.7</v>
      </c>
      <c r="C115" s="5">
        <v>97</v>
      </c>
      <c r="D115" s="5">
        <v>6.3</v>
      </c>
      <c r="E115" s="5">
        <v>4.3</v>
      </c>
      <c r="F115" s="5">
        <v>12.2</v>
      </c>
      <c r="G115" s="5">
        <v>16.600000000000001</v>
      </c>
      <c r="H115" s="5">
        <v>1030.5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19.2</v>
      </c>
      <c r="O115">
        <v>1047.5</v>
      </c>
      <c r="P115">
        <v>6.6</v>
      </c>
      <c r="Q115">
        <v>6.6</v>
      </c>
      <c r="R115" s="55">
        <v>7.3611111111111099E-2</v>
      </c>
      <c r="T115" s="94"/>
      <c r="U115" s="97"/>
      <c r="V115" s="93" t="str">
        <f t="shared" si="3"/>
        <v/>
      </c>
      <c r="W115" s="97"/>
      <c r="X115" s="94"/>
      <c r="Z115" s="5"/>
      <c r="AA115"/>
      <c r="AC115" s="377"/>
      <c r="AD115" s="55">
        <v>7.3611111111111099E-2</v>
      </c>
    </row>
    <row r="116" spans="2:30" x14ac:dyDescent="0.25">
      <c r="B116" s="5">
        <v>6.7</v>
      </c>
      <c r="C116" s="5">
        <v>97</v>
      </c>
      <c r="D116" s="5">
        <v>6.3</v>
      </c>
      <c r="E116" s="5">
        <v>5</v>
      </c>
      <c r="F116" s="5">
        <v>8.6</v>
      </c>
      <c r="G116" s="5">
        <v>11.2</v>
      </c>
      <c r="H116" s="5">
        <v>1030.5999999999999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19.2</v>
      </c>
      <c r="O116">
        <v>1047.5</v>
      </c>
      <c r="P116">
        <v>6.7</v>
      </c>
      <c r="Q116">
        <v>6.6</v>
      </c>
      <c r="R116" s="55">
        <v>7.4305555555555597E-2</v>
      </c>
      <c r="T116" s="94"/>
      <c r="U116" s="97"/>
      <c r="V116" s="93" t="str">
        <f t="shared" si="3"/>
        <v/>
      </c>
      <c r="W116" s="97"/>
      <c r="X116" s="94"/>
      <c r="Z116" s="5"/>
      <c r="AA116"/>
      <c r="AC116" s="377"/>
      <c r="AD116" s="55">
        <v>7.4305555555555597E-2</v>
      </c>
    </row>
    <row r="117" spans="2:30" x14ac:dyDescent="0.25">
      <c r="B117" s="5">
        <v>6.7</v>
      </c>
      <c r="C117" s="5">
        <v>97</v>
      </c>
      <c r="D117" s="5">
        <v>6.3</v>
      </c>
      <c r="E117" s="5">
        <v>4.5999999999999996</v>
      </c>
      <c r="F117" s="5">
        <v>10.4</v>
      </c>
      <c r="G117" s="5">
        <v>13</v>
      </c>
      <c r="H117" s="5">
        <v>1030.5999999999999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19.2</v>
      </c>
      <c r="O117">
        <v>1047.5</v>
      </c>
      <c r="P117">
        <v>6.7</v>
      </c>
      <c r="Q117">
        <v>6.6</v>
      </c>
      <c r="R117" s="55">
        <v>7.4999999999999997E-2</v>
      </c>
      <c r="T117" s="94"/>
      <c r="U117" s="97"/>
      <c r="V117" s="93" t="str">
        <f t="shared" si="3"/>
        <v/>
      </c>
      <c r="W117" s="97"/>
      <c r="X117" s="94"/>
      <c r="Z117" s="5"/>
      <c r="AA117"/>
      <c r="AC117" s="377"/>
      <c r="AD117" s="55">
        <v>7.4999999999999997E-2</v>
      </c>
    </row>
    <row r="118" spans="2:30" x14ac:dyDescent="0.25">
      <c r="B118" s="5">
        <v>6.7</v>
      </c>
      <c r="C118" s="5">
        <v>97</v>
      </c>
      <c r="D118" s="5">
        <v>6.3</v>
      </c>
      <c r="E118" s="5">
        <v>5.5</v>
      </c>
      <c r="F118" s="5">
        <v>6.5</v>
      </c>
      <c r="G118" s="5">
        <v>9.4</v>
      </c>
      <c r="H118" s="5">
        <v>1030.7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19.2</v>
      </c>
      <c r="O118">
        <v>1047.5</v>
      </c>
      <c r="P118">
        <v>6.7</v>
      </c>
      <c r="Q118">
        <v>6.6</v>
      </c>
      <c r="R118" s="55">
        <v>7.5694444444444495E-2</v>
      </c>
      <c r="T118" s="94"/>
      <c r="U118" s="97"/>
      <c r="V118" s="93" t="str">
        <f t="shared" si="3"/>
        <v/>
      </c>
      <c r="W118" s="97"/>
      <c r="X118" s="94"/>
      <c r="Z118" s="5"/>
      <c r="AA118"/>
      <c r="AC118" s="377"/>
      <c r="AD118" s="55">
        <v>7.5694444444444495E-2</v>
      </c>
    </row>
    <row r="119" spans="2:30" x14ac:dyDescent="0.25">
      <c r="B119" s="5">
        <v>6.7</v>
      </c>
      <c r="C119" s="5">
        <v>97</v>
      </c>
      <c r="D119" s="5">
        <v>6.3</v>
      </c>
      <c r="E119" s="5">
        <v>4.5999999999999996</v>
      </c>
      <c r="F119" s="5">
        <v>10.4</v>
      </c>
      <c r="G119" s="5">
        <v>13</v>
      </c>
      <c r="H119" s="5">
        <v>1030.5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19.2</v>
      </c>
      <c r="O119">
        <v>1047.5</v>
      </c>
      <c r="P119">
        <v>6.7</v>
      </c>
      <c r="Q119">
        <v>6.6</v>
      </c>
      <c r="R119" s="55">
        <v>7.6388888888888895E-2</v>
      </c>
      <c r="T119" s="94"/>
      <c r="U119" s="97"/>
      <c r="V119" s="93" t="str">
        <f t="shared" si="3"/>
        <v/>
      </c>
      <c r="W119" s="97"/>
      <c r="X119" s="94"/>
      <c r="Z119" s="5"/>
      <c r="AA119"/>
      <c r="AC119" s="377"/>
      <c r="AD119" s="55">
        <v>7.6388888888888895E-2</v>
      </c>
    </row>
    <row r="120" spans="2:30" x14ac:dyDescent="0.25">
      <c r="B120" s="5">
        <v>6.7</v>
      </c>
      <c r="C120" s="5">
        <v>97</v>
      </c>
      <c r="D120" s="5">
        <v>6.3</v>
      </c>
      <c r="E120" s="5">
        <v>5.9</v>
      </c>
      <c r="F120" s="5">
        <v>5.4</v>
      </c>
      <c r="G120" s="5">
        <v>7.2</v>
      </c>
      <c r="H120" s="5">
        <v>1030.4000000000001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19.2</v>
      </c>
      <c r="O120">
        <v>1047.5</v>
      </c>
      <c r="P120">
        <v>6.7</v>
      </c>
      <c r="Q120">
        <v>6.6</v>
      </c>
      <c r="R120" s="55">
        <v>7.7083333333333295E-2</v>
      </c>
      <c r="T120" s="94"/>
      <c r="U120" s="97"/>
      <c r="V120" s="93" t="str">
        <f t="shared" si="3"/>
        <v/>
      </c>
      <c r="W120" s="97"/>
      <c r="X120" s="94"/>
      <c r="Z120" s="5"/>
      <c r="AA120"/>
      <c r="AC120" s="377"/>
      <c r="AD120" s="55">
        <v>7.7083333333333295E-2</v>
      </c>
    </row>
    <row r="121" spans="2:30" x14ac:dyDescent="0.25">
      <c r="B121" s="5">
        <v>6.8</v>
      </c>
      <c r="C121" s="5">
        <v>97</v>
      </c>
      <c r="D121" s="5">
        <v>6.4</v>
      </c>
      <c r="E121" s="5">
        <v>5.3</v>
      </c>
      <c r="F121" s="5">
        <v>7.6</v>
      </c>
      <c r="G121" s="5">
        <v>13</v>
      </c>
      <c r="H121" s="5">
        <v>1030.5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19.2</v>
      </c>
      <c r="O121">
        <v>1047.5</v>
      </c>
      <c r="P121">
        <v>6.7</v>
      </c>
      <c r="Q121">
        <v>6.6</v>
      </c>
      <c r="R121" s="55">
        <v>7.7777777777777807E-2</v>
      </c>
      <c r="T121" s="94"/>
      <c r="U121" s="97"/>
      <c r="V121" s="93" t="str">
        <f t="shared" si="3"/>
        <v/>
      </c>
      <c r="W121" s="97"/>
      <c r="X121" s="94"/>
      <c r="Z121" s="5"/>
      <c r="AA121"/>
      <c r="AC121" s="377"/>
      <c r="AD121" s="55">
        <v>7.7777777777777807E-2</v>
      </c>
    </row>
    <row r="122" spans="2:30" x14ac:dyDescent="0.25">
      <c r="B122" s="5">
        <v>6.8</v>
      </c>
      <c r="C122" s="5">
        <v>97</v>
      </c>
      <c r="D122" s="5">
        <v>6.4</v>
      </c>
      <c r="E122" s="5">
        <v>4.5999999999999996</v>
      </c>
      <c r="F122" s="5">
        <v>10.8</v>
      </c>
      <c r="G122" s="5">
        <v>11.2</v>
      </c>
      <c r="H122" s="5">
        <v>1030.2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19.2</v>
      </c>
      <c r="O122">
        <v>1047.5</v>
      </c>
      <c r="P122">
        <v>6.7</v>
      </c>
      <c r="Q122">
        <v>6.6</v>
      </c>
      <c r="R122" s="55">
        <v>7.8472222222222193E-2</v>
      </c>
      <c r="T122" s="94"/>
      <c r="U122" s="97"/>
      <c r="V122" s="93" t="str">
        <f t="shared" si="3"/>
        <v/>
      </c>
      <c r="W122" s="97"/>
      <c r="X122" s="94"/>
      <c r="Z122" s="5"/>
      <c r="AA122"/>
      <c r="AC122" s="377"/>
      <c r="AD122" s="55">
        <v>7.8472222222222193E-2</v>
      </c>
    </row>
    <row r="123" spans="2:30" x14ac:dyDescent="0.25">
      <c r="B123" s="5">
        <v>6.8</v>
      </c>
      <c r="C123" s="5">
        <v>97</v>
      </c>
      <c r="D123" s="5">
        <v>6.4</v>
      </c>
      <c r="E123" s="5">
        <v>5.6</v>
      </c>
      <c r="F123" s="5">
        <v>6.5</v>
      </c>
      <c r="G123" s="5">
        <v>7.2</v>
      </c>
      <c r="H123" s="5">
        <v>1030.5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19.2</v>
      </c>
      <c r="O123">
        <v>1047.5</v>
      </c>
      <c r="P123">
        <v>6.7</v>
      </c>
      <c r="Q123">
        <v>6.6</v>
      </c>
      <c r="R123" s="55">
        <v>7.9166666666666705E-2</v>
      </c>
      <c r="T123" s="94"/>
      <c r="U123" s="97"/>
      <c r="V123" s="93" t="str">
        <f t="shared" si="3"/>
        <v/>
      </c>
      <c r="W123" s="97"/>
      <c r="X123" s="94"/>
      <c r="Z123" s="5"/>
      <c r="AA123"/>
      <c r="AC123" s="377"/>
      <c r="AD123" s="55">
        <v>7.9166666666666705E-2</v>
      </c>
    </row>
    <row r="124" spans="2:30" x14ac:dyDescent="0.25">
      <c r="B124" s="5">
        <v>6.8</v>
      </c>
      <c r="C124" s="5">
        <v>97</v>
      </c>
      <c r="D124" s="5">
        <v>6.4</v>
      </c>
      <c r="E124" s="5">
        <v>4.5999999999999996</v>
      </c>
      <c r="F124" s="5">
        <v>10.8</v>
      </c>
      <c r="G124" s="5">
        <v>14.8</v>
      </c>
      <c r="H124" s="5">
        <v>1030.5999999999999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19.2</v>
      </c>
      <c r="O124">
        <v>1047.5</v>
      </c>
      <c r="P124">
        <v>6.7</v>
      </c>
      <c r="Q124">
        <v>6.6</v>
      </c>
      <c r="R124" s="55">
        <v>7.9861111111111105E-2</v>
      </c>
      <c r="T124" s="94"/>
      <c r="U124" s="97"/>
      <c r="V124" s="93" t="str">
        <f t="shared" si="3"/>
        <v/>
      </c>
      <c r="W124" s="97"/>
      <c r="X124" s="94"/>
      <c r="Z124" s="5"/>
      <c r="AA124"/>
      <c r="AC124" s="377"/>
      <c r="AD124" s="55">
        <v>7.9861111111111105E-2</v>
      </c>
    </row>
    <row r="125" spans="2:30" x14ac:dyDescent="0.25">
      <c r="B125" s="5">
        <v>6.8</v>
      </c>
      <c r="C125" s="5">
        <v>97</v>
      </c>
      <c r="D125" s="5">
        <v>6.4</v>
      </c>
      <c r="E125" s="5">
        <v>4.9000000000000004</v>
      </c>
      <c r="F125" s="5">
        <v>9.6999999999999993</v>
      </c>
      <c r="G125" s="5">
        <v>13</v>
      </c>
      <c r="H125" s="5">
        <v>1030.5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19.2</v>
      </c>
      <c r="O125">
        <v>1047.5</v>
      </c>
      <c r="P125">
        <v>6.7</v>
      </c>
      <c r="Q125">
        <v>6.6</v>
      </c>
      <c r="R125" s="55">
        <v>8.0555555555555602E-2</v>
      </c>
      <c r="T125" s="94"/>
      <c r="U125" s="97"/>
      <c r="V125" s="93" t="str">
        <f t="shared" si="3"/>
        <v/>
      </c>
      <c r="W125" s="97"/>
      <c r="X125" s="94"/>
      <c r="Z125" s="5"/>
      <c r="AA125"/>
      <c r="AC125" s="377"/>
      <c r="AD125" s="55">
        <v>8.0555555555555602E-2</v>
      </c>
    </row>
    <row r="126" spans="2:30" x14ac:dyDescent="0.25">
      <c r="B126" s="5">
        <v>6.8</v>
      </c>
      <c r="C126" s="5">
        <v>97</v>
      </c>
      <c r="D126" s="5">
        <v>6.4</v>
      </c>
      <c r="E126" s="5">
        <v>5.0999999999999996</v>
      </c>
      <c r="F126" s="5">
        <v>9</v>
      </c>
      <c r="G126" s="5">
        <v>11.2</v>
      </c>
      <c r="H126" s="5">
        <v>1030.5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19.2</v>
      </c>
      <c r="O126">
        <v>1047.5</v>
      </c>
      <c r="P126">
        <v>6.7</v>
      </c>
      <c r="Q126">
        <v>6.6</v>
      </c>
      <c r="R126" s="55">
        <v>8.1250000000000003E-2</v>
      </c>
      <c r="T126" s="94"/>
      <c r="U126" s="97"/>
      <c r="V126" s="93" t="str">
        <f t="shared" si="3"/>
        <v/>
      </c>
      <c r="W126" s="97"/>
      <c r="X126" s="94"/>
      <c r="Z126" s="5"/>
      <c r="AA126"/>
      <c r="AC126" s="377"/>
      <c r="AD126" s="55">
        <v>8.1250000000000003E-2</v>
      </c>
    </row>
    <row r="127" spans="2:30" x14ac:dyDescent="0.25">
      <c r="B127" s="5">
        <v>6.8</v>
      </c>
      <c r="C127" s="5">
        <v>97</v>
      </c>
      <c r="D127" s="5">
        <v>6.4</v>
      </c>
      <c r="E127" s="5">
        <v>6.8</v>
      </c>
      <c r="F127" s="5">
        <v>4.3</v>
      </c>
      <c r="G127" s="5">
        <v>5.4</v>
      </c>
      <c r="H127" s="5">
        <v>1030.5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19.2</v>
      </c>
      <c r="O127">
        <v>1047.5</v>
      </c>
      <c r="P127">
        <v>6.7</v>
      </c>
      <c r="Q127">
        <v>6.6</v>
      </c>
      <c r="R127" s="55">
        <v>8.1944444444444403E-2</v>
      </c>
      <c r="T127" s="94"/>
      <c r="U127" s="97"/>
      <c r="V127" s="93" t="str">
        <f t="shared" si="3"/>
        <v/>
      </c>
      <c r="W127" s="97"/>
      <c r="X127" s="94"/>
      <c r="Z127" s="5"/>
      <c r="AA127"/>
      <c r="AC127" s="377"/>
      <c r="AD127" s="55">
        <v>8.1944444444444403E-2</v>
      </c>
    </row>
    <row r="128" spans="2:30" x14ac:dyDescent="0.25">
      <c r="B128" s="5">
        <v>6.8</v>
      </c>
      <c r="C128" s="5">
        <v>97</v>
      </c>
      <c r="D128" s="5">
        <v>6.4</v>
      </c>
      <c r="E128" s="5">
        <v>5.4</v>
      </c>
      <c r="F128" s="5">
        <v>7.2</v>
      </c>
      <c r="G128" s="5">
        <v>9.4</v>
      </c>
      <c r="H128" s="5">
        <v>1030.4000000000001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19.2</v>
      </c>
      <c r="O128">
        <v>1047.5</v>
      </c>
      <c r="P128">
        <v>6.7</v>
      </c>
      <c r="Q128">
        <v>6.6</v>
      </c>
      <c r="R128" s="55">
        <v>8.2638888888888901E-2</v>
      </c>
      <c r="T128" s="94"/>
      <c r="U128" s="97"/>
      <c r="V128" s="93" t="str">
        <f t="shared" si="3"/>
        <v/>
      </c>
      <c r="W128" s="97"/>
      <c r="X128" s="94"/>
      <c r="Z128" s="5"/>
      <c r="AA128"/>
      <c r="AC128" s="377"/>
      <c r="AD128" s="55">
        <v>8.2638888888888901E-2</v>
      </c>
    </row>
    <row r="129" spans="2:30" x14ac:dyDescent="0.25">
      <c r="B129" s="5">
        <v>6.8</v>
      </c>
      <c r="C129" s="5">
        <v>97</v>
      </c>
      <c r="D129" s="5">
        <v>6.4</v>
      </c>
      <c r="E129" s="5">
        <v>5.2</v>
      </c>
      <c r="F129" s="5">
        <v>7.9</v>
      </c>
      <c r="G129" s="5">
        <v>11.2</v>
      </c>
      <c r="H129" s="5">
        <v>1030.4000000000001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19.2</v>
      </c>
      <c r="O129">
        <v>1047.5</v>
      </c>
      <c r="P129">
        <v>6.7</v>
      </c>
      <c r="Q129">
        <v>6.6</v>
      </c>
      <c r="R129" s="55">
        <v>8.3333333333333301E-2</v>
      </c>
      <c r="T129" s="94"/>
      <c r="U129" s="97"/>
      <c r="V129" s="93" t="str">
        <f t="shared" si="3"/>
        <v/>
      </c>
      <c r="W129" s="97"/>
      <c r="X129" s="94"/>
      <c r="Z129" s="5"/>
      <c r="AA129"/>
      <c r="AC129" s="377"/>
      <c r="AD129" s="55">
        <v>8.3333333333333301E-2</v>
      </c>
    </row>
    <row r="130" spans="2:30" x14ac:dyDescent="0.25">
      <c r="B130" s="5">
        <v>6.8</v>
      </c>
      <c r="C130" s="5">
        <v>97</v>
      </c>
      <c r="D130" s="5">
        <v>6.4</v>
      </c>
      <c r="E130" s="5">
        <v>4.2</v>
      </c>
      <c r="F130" s="5">
        <v>13.7</v>
      </c>
      <c r="G130" s="5">
        <v>16.600000000000001</v>
      </c>
      <c r="H130" s="5">
        <v>1030.5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19.2</v>
      </c>
      <c r="O130">
        <v>1047.5</v>
      </c>
      <c r="P130">
        <v>6.7</v>
      </c>
      <c r="Q130">
        <v>6.6</v>
      </c>
      <c r="R130" s="55">
        <v>8.4027777777777798E-2</v>
      </c>
      <c r="T130" s="94"/>
      <c r="U130" s="97"/>
      <c r="V130" s="93" t="str">
        <f t="shared" si="3"/>
        <v/>
      </c>
      <c r="W130" s="97"/>
      <c r="X130" s="94"/>
      <c r="Z130" s="5"/>
      <c r="AA130"/>
      <c r="AC130" s="377"/>
      <c r="AD130" s="55">
        <v>8.4027777777777798E-2</v>
      </c>
    </row>
    <row r="131" spans="2:30" x14ac:dyDescent="0.25">
      <c r="B131" s="5">
        <v>6.7</v>
      </c>
      <c r="C131" s="5">
        <v>97</v>
      </c>
      <c r="D131" s="5">
        <v>6.3</v>
      </c>
      <c r="E131" s="5">
        <v>4.8</v>
      </c>
      <c r="F131" s="5">
        <v>9.6999999999999993</v>
      </c>
      <c r="G131" s="5">
        <v>11.2</v>
      </c>
      <c r="H131" s="5">
        <v>1030.3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19.2</v>
      </c>
      <c r="O131">
        <v>1047.5</v>
      </c>
      <c r="P131">
        <v>6.7</v>
      </c>
      <c r="Q131">
        <v>6.6</v>
      </c>
      <c r="R131" s="55">
        <v>8.4722222222222199E-2</v>
      </c>
      <c r="T131" s="94"/>
      <c r="U131" s="97"/>
      <c r="V131" s="93" t="str">
        <f t="shared" si="3"/>
        <v/>
      </c>
      <c r="W131" s="97"/>
      <c r="X131" s="94"/>
      <c r="Z131" s="5"/>
      <c r="AA131"/>
      <c r="AC131" s="377"/>
      <c r="AD131" s="55">
        <v>8.4722222222222199E-2</v>
      </c>
    </row>
    <row r="132" spans="2:30" x14ac:dyDescent="0.25">
      <c r="B132" s="5">
        <v>6.8</v>
      </c>
      <c r="C132" s="5">
        <v>97</v>
      </c>
      <c r="D132" s="5">
        <v>6.4</v>
      </c>
      <c r="E132" s="5">
        <v>4.9000000000000004</v>
      </c>
      <c r="F132" s="5">
        <v>9.6999999999999993</v>
      </c>
      <c r="G132" s="5">
        <v>13</v>
      </c>
      <c r="H132" s="5">
        <v>1030.3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19.2</v>
      </c>
      <c r="O132">
        <v>1047.5</v>
      </c>
      <c r="P132">
        <v>6.7</v>
      </c>
      <c r="Q132">
        <v>6.6</v>
      </c>
      <c r="R132" s="55">
        <v>8.5416666666666696E-2</v>
      </c>
      <c r="T132" s="94"/>
      <c r="U132" s="97"/>
      <c r="V132" s="93" t="str">
        <f t="shared" si="3"/>
        <v/>
      </c>
      <c r="W132" s="97"/>
      <c r="X132" s="94"/>
      <c r="Z132" s="5"/>
      <c r="AA132"/>
      <c r="AC132" s="377"/>
      <c r="AD132" s="55">
        <v>8.5416666666666696E-2</v>
      </c>
    </row>
    <row r="133" spans="2:30" x14ac:dyDescent="0.25">
      <c r="B133" s="5">
        <v>6.7</v>
      </c>
      <c r="C133" s="5">
        <v>97</v>
      </c>
      <c r="D133" s="5">
        <v>6.3</v>
      </c>
      <c r="E133" s="5">
        <v>6.7</v>
      </c>
      <c r="F133" s="5">
        <v>4</v>
      </c>
      <c r="G133" s="5">
        <v>5.4</v>
      </c>
      <c r="H133" s="5">
        <v>1030.3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19.2</v>
      </c>
      <c r="O133">
        <v>1047.5</v>
      </c>
      <c r="P133">
        <v>6.7</v>
      </c>
      <c r="Q133">
        <v>6.6</v>
      </c>
      <c r="R133" s="55">
        <v>8.6111111111111097E-2</v>
      </c>
      <c r="T133" s="94"/>
      <c r="U133" s="97"/>
      <c r="V133" s="93" t="str">
        <f t="shared" si="3"/>
        <v/>
      </c>
      <c r="W133" s="97"/>
      <c r="X133" s="94"/>
      <c r="Z133" s="5"/>
      <c r="AA133"/>
      <c r="AC133" s="377"/>
      <c r="AD133" s="55">
        <v>8.6111111111111097E-2</v>
      </c>
    </row>
    <row r="134" spans="2:30" x14ac:dyDescent="0.25">
      <c r="B134" s="5">
        <v>6.8</v>
      </c>
      <c r="C134" s="5">
        <v>97</v>
      </c>
      <c r="D134" s="5">
        <v>6.4</v>
      </c>
      <c r="E134" s="5">
        <v>4.5999999999999996</v>
      </c>
      <c r="F134" s="5">
        <v>11.2</v>
      </c>
      <c r="G134" s="5">
        <v>13</v>
      </c>
      <c r="H134" s="5">
        <v>1030.0999999999999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19.2</v>
      </c>
      <c r="O134">
        <v>1047.5</v>
      </c>
      <c r="P134">
        <v>6.7</v>
      </c>
      <c r="Q134">
        <v>6.6</v>
      </c>
      <c r="R134" s="55">
        <v>8.6805555555555594E-2</v>
      </c>
      <c r="T134" s="94"/>
      <c r="U134" s="97"/>
      <c r="V134" s="93" t="str">
        <f t="shared" si="3"/>
        <v/>
      </c>
      <c r="W134" s="97"/>
      <c r="X134" s="94"/>
      <c r="Z134" s="5"/>
      <c r="AA134"/>
      <c r="AC134" s="377"/>
      <c r="AD134" s="55">
        <v>8.6805555555555594E-2</v>
      </c>
    </row>
    <row r="135" spans="2:30" x14ac:dyDescent="0.25">
      <c r="B135" s="5">
        <v>6.8</v>
      </c>
      <c r="C135" s="5">
        <v>97</v>
      </c>
      <c r="D135" s="5">
        <v>6.4</v>
      </c>
      <c r="E135" s="5">
        <v>5.2</v>
      </c>
      <c r="F135" s="5">
        <v>7.9</v>
      </c>
      <c r="G135" s="5">
        <v>11.2</v>
      </c>
      <c r="H135" s="5">
        <v>1030.0999999999999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19.2</v>
      </c>
      <c r="O135">
        <v>1047.5</v>
      </c>
      <c r="P135">
        <v>6.7</v>
      </c>
      <c r="Q135">
        <v>6.6</v>
      </c>
      <c r="R135" s="55">
        <v>8.7499999999999994E-2</v>
      </c>
      <c r="T135" s="94"/>
      <c r="U135" s="97"/>
      <c r="V135" s="93" t="str">
        <f t="shared" si="3"/>
        <v/>
      </c>
      <c r="W135" s="97"/>
      <c r="X135" s="94"/>
      <c r="Z135" s="5"/>
      <c r="AA135"/>
      <c r="AC135" s="377"/>
      <c r="AD135" s="55">
        <v>8.7499999999999994E-2</v>
      </c>
    </row>
    <row r="136" spans="2:30" x14ac:dyDescent="0.25">
      <c r="B136" s="5">
        <v>6.8</v>
      </c>
      <c r="C136" s="5">
        <v>97</v>
      </c>
      <c r="D136" s="5">
        <v>6.4</v>
      </c>
      <c r="E136" s="5">
        <v>6.1</v>
      </c>
      <c r="F136" s="5">
        <v>5</v>
      </c>
      <c r="G136" s="5">
        <v>5.4</v>
      </c>
      <c r="H136" s="5">
        <v>1030.3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19.2</v>
      </c>
      <c r="O136">
        <v>1047.5</v>
      </c>
      <c r="P136">
        <v>6.7</v>
      </c>
      <c r="Q136">
        <v>6.6</v>
      </c>
      <c r="R136" s="55">
        <v>8.8194444444444506E-2</v>
      </c>
      <c r="T136" s="94"/>
      <c r="U136" s="97"/>
      <c r="V136" s="93" t="str">
        <f t="shared" si="3"/>
        <v/>
      </c>
      <c r="W136" s="97"/>
      <c r="X136" s="94"/>
      <c r="Z136" s="5"/>
      <c r="AA136"/>
      <c r="AC136" s="377"/>
      <c r="AD136" s="55">
        <v>8.8194444444444506E-2</v>
      </c>
    </row>
    <row r="137" spans="2:30" x14ac:dyDescent="0.25">
      <c r="B137" s="5">
        <v>6.8</v>
      </c>
      <c r="C137" s="5">
        <v>97</v>
      </c>
      <c r="D137" s="5">
        <v>6.4</v>
      </c>
      <c r="E137" s="5">
        <v>5.5</v>
      </c>
      <c r="F137" s="5">
        <v>6.8</v>
      </c>
      <c r="G137" s="5">
        <v>9.4</v>
      </c>
      <c r="H137" s="5">
        <v>1030.0999999999999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19.2</v>
      </c>
      <c r="O137">
        <v>1047.5</v>
      </c>
      <c r="P137">
        <v>6.7</v>
      </c>
      <c r="Q137">
        <v>6.6</v>
      </c>
      <c r="R137" s="55">
        <v>8.8888888888888906E-2</v>
      </c>
      <c r="T137" s="94"/>
      <c r="U137" s="97"/>
      <c r="V137" s="93" t="str">
        <f t="shared" si="3"/>
        <v/>
      </c>
      <c r="W137" s="97"/>
      <c r="X137" s="94"/>
      <c r="Z137" s="5"/>
      <c r="AA137"/>
      <c r="AC137" s="377"/>
      <c r="AD137" s="55">
        <v>8.8888888888888906E-2</v>
      </c>
    </row>
    <row r="138" spans="2:30" x14ac:dyDescent="0.25">
      <c r="B138" s="5">
        <v>6.8</v>
      </c>
      <c r="C138" s="5">
        <v>97</v>
      </c>
      <c r="D138" s="5">
        <v>6.4</v>
      </c>
      <c r="E138" s="5">
        <v>5.8</v>
      </c>
      <c r="F138" s="5">
        <v>6.1</v>
      </c>
      <c r="G138" s="5">
        <v>7.2</v>
      </c>
      <c r="H138" s="5">
        <v>1030.4000000000001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19.2</v>
      </c>
      <c r="O138">
        <v>1047.5</v>
      </c>
      <c r="P138">
        <v>6.7</v>
      </c>
      <c r="Q138">
        <v>6.6</v>
      </c>
      <c r="R138" s="55">
        <v>8.9583333333333307E-2</v>
      </c>
      <c r="T138" s="94"/>
      <c r="U138" s="97"/>
      <c r="V138" s="93" t="str">
        <f t="shared" si="3"/>
        <v/>
      </c>
      <c r="W138" s="97"/>
      <c r="X138" s="94"/>
      <c r="Z138" s="5"/>
      <c r="AA138"/>
      <c r="AC138" s="377"/>
      <c r="AD138" s="55">
        <v>8.9583333333333307E-2</v>
      </c>
    </row>
    <row r="139" spans="2:30" x14ac:dyDescent="0.25">
      <c r="B139" s="5">
        <v>6.8</v>
      </c>
      <c r="C139" s="5">
        <v>97</v>
      </c>
      <c r="D139" s="5">
        <v>6.4</v>
      </c>
      <c r="E139" s="5">
        <v>4.9000000000000004</v>
      </c>
      <c r="F139" s="5">
        <v>9.6999999999999993</v>
      </c>
      <c r="G139" s="5">
        <v>13</v>
      </c>
      <c r="H139" s="5">
        <v>1030.4000000000001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19.2</v>
      </c>
      <c r="O139">
        <v>1047.5</v>
      </c>
      <c r="P139">
        <v>6.7</v>
      </c>
      <c r="Q139">
        <v>6.6</v>
      </c>
      <c r="R139" s="55">
        <v>9.0277777777777804E-2</v>
      </c>
      <c r="T139" s="94"/>
      <c r="U139" s="97"/>
      <c r="V139" s="93" t="str">
        <f t="shared" ref="V139:V202" si="4">IF($K139&gt;0,1,"")</f>
        <v/>
      </c>
      <c r="W139" s="97"/>
      <c r="X139" s="94"/>
      <c r="Z139" s="5"/>
      <c r="AA139"/>
      <c r="AC139" s="377"/>
      <c r="AD139" s="55">
        <v>9.0277777777777804E-2</v>
      </c>
    </row>
    <row r="140" spans="2:30" x14ac:dyDescent="0.25">
      <c r="B140" s="5">
        <v>6.8</v>
      </c>
      <c r="C140" s="5">
        <v>97</v>
      </c>
      <c r="D140" s="5">
        <v>6.4</v>
      </c>
      <c r="E140" s="5">
        <v>5.8</v>
      </c>
      <c r="F140" s="5">
        <v>6.1</v>
      </c>
      <c r="G140" s="5">
        <v>7.2</v>
      </c>
      <c r="H140" s="5">
        <v>1030.0999999999999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19.2</v>
      </c>
      <c r="O140">
        <v>1047.5</v>
      </c>
      <c r="P140">
        <v>6.7</v>
      </c>
      <c r="Q140">
        <v>6.6</v>
      </c>
      <c r="R140" s="55">
        <v>9.0972222222222204E-2</v>
      </c>
      <c r="T140" s="94"/>
      <c r="U140" s="97"/>
      <c r="V140" s="93" t="str">
        <f t="shared" si="4"/>
        <v/>
      </c>
      <c r="W140" s="97"/>
      <c r="X140" s="94"/>
      <c r="Z140" s="5"/>
      <c r="AA140"/>
      <c r="AC140" s="377"/>
      <c r="AD140" s="55">
        <v>9.0972222222222204E-2</v>
      </c>
    </row>
    <row r="141" spans="2:30" x14ac:dyDescent="0.25">
      <c r="B141" s="5">
        <v>6.8</v>
      </c>
      <c r="C141" s="5">
        <v>97</v>
      </c>
      <c r="D141" s="5">
        <v>6.4</v>
      </c>
      <c r="E141" s="5">
        <v>5.2</v>
      </c>
      <c r="F141" s="5">
        <v>7.9</v>
      </c>
      <c r="G141" s="5">
        <v>9.4</v>
      </c>
      <c r="H141" s="5">
        <v>1030.3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19.2</v>
      </c>
      <c r="O141">
        <v>1047.5</v>
      </c>
      <c r="P141">
        <v>6.7</v>
      </c>
      <c r="Q141">
        <v>6.6</v>
      </c>
      <c r="R141" s="55">
        <v>9.1666666666666702E-2</v>
      </c>
      <c r="T141" s="94"/>
      <c r="U141" s="97"/>
      <c r="V141" s="93" t="str">
        <f t="shared" si="4"/>
        <v/>
      </c>
      <c r="W141" s="97"/>
      <c r="X141" s="94"/>
      <c r="Z141" s="5"/>
      <c r="AA141"/>
      <c r="AC141" s="377"/>
      <c r="AD141" s="55">
        <v>9.1666666666666702E-2</v>
      </c>
    </row>
    <row r="142" spans="2:30" x14ac:dyDescent="0.25">
      <c r="B142" s="5">
        <v>6.8</v>
      </c>
      <c r="C142" s="5">
        <v>97</v>
      </c>
      <c r="D142" s="5">
        <v>6.4</v>
      </c>
      <c r="E142" s="5">
        <v>5.8</v>
      </c>
      <c r="F142" s="5">
        <v>6.1</v>
      </c>
      <c r="G142" s="5">
        <v>9.4</v>
      </c>
      <c r="H142" s="5">
        <v>1030.0999999999999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19.2</v>
      </c>
      <c r="O142">
        <v>1047.5</v>
      </c>
      <c r="P142">
        <v>6.7</v>
      </c>
      <c r="Q142">
        <v>6.6</v>
      </c>
      <c r="R142" s="55">
        <v>9.2361111111111102E-2</v>
      </c>
      <c r="T142" s="94"/>
      <c r="U142" s="97"/>
      <c r="V142" s="93" t="str">
        <f t="shared" si="4"/>
        <v/>
      </c>
      <c r="W142" s="97"/>
      <c r="X142" s="94"/>
      <c r="Z142" s="5"/>
      <c r="AA142"/>
      <c r="AC142" s="377"/>
      <c r="AD142" s="55">
        <v>9.2361111111111102E-2</v>
      </c>
    </row>
    <row r="143" spans="2:30" x14ac:dyDescent="0.25">
      <c r="B143" s="5">
        <v>6.8</v>
      </c>
      <c r="C143" s="5">
        <v>97</v>
      </c>
      <c r="D143" s="5">
        <v>6.4</v>
      </c>
      <c r="E143" s="5">
        <v>4.7</v>
      </c>
      <c r="F143" s="5">
        <v>10.4</v>
      </c>
      <c r="G143" s="5">
        <v>13</v>
      </c>
      <c r="H143" s="5">
        <v>1030.3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19.2</v>
      </c>
      <c r="O143">
        <v>1047.5</v>
      </c>
      <c r="P143">
        <v>6.7</v>
      </c>
      <c r="Q143">
        <v>6.6</v>
      </c>
      <c r="R143" s="55">
        <v>9.30555555555556E-2</v>
      </c>
      <c r="T143" s="94"/>
      <c r="U143" s="97"/>
      <c r="V143" s="93" t="str">
        <f t="shared" si="4"/>
        <v/>
      </c>
      <c r="W143" s="97"/>
      <c r="X143" s="94"/>
      <c r="Z143" s="5"/>
      <c r="AA143"/>
      <c r="AC143" s="377"/>
      <c r="AD143" s="55">
        <v>9.30555555555556E-2</v>
      </c>
    </row>
    <row r="144" spans="2:30" x14ac:dyDescent="0.25">
      <c r="B144" s="5">
        <v>6.8</v>
      </c>
      <c r="C144" s="5">
        <v>97</v>
      </c>
      <c r="D144" s="5">
        <v>6.4</v>
      </c>
      <c r="E144" s="5">
        <v>4.9000000000000004</v>
      </c>
      <c r="F144" s="5">
        <v>9.6999999999999993</v>
      </c>
      <c r="G144" s="5">
        <v>13</v>
      </c>
      <c r="H144" s="5">
        <v>1030.0999999999999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19.2</v>
      </c>
      <c r="O144">
        <v>1047.5</v>
      </c>
      <c r="P144">
        <v>6.7</v>
      </c>
      <c r="Q144">
        <v>6.6</v>
      </c>
      <c r="R144" s="55">
        <v>9.375E-2</v>
      </c>
      <c r="T144" s="94"/>
      <c r="U144" s="97"/>
      <c r="V144" s="93" t="str">
        <f t="shared" si="4"/>
        <v/>
      </c>
      <c r="W144" s="97"/>
      <c r="X144" s="94"/>
      <c r="Z144" s="5"/>
      <c r="AA144"/>
      <c r="AC144" s="377"/>
      <c r="AD144" s="55">
        <v>9.375E-2</v>
      </c>
    </row>
    <row r="145" spans="2:30" x14ac:dyDescent="0.25">
      <c r="B145" s="5">
        <v>6.7</v>
      </c>
      <c r="C145" s="5">
        <v>97</v>
      </c>
      <c r="D145" s="5">
        <v>6.3</v>
      </c>
      <c r="E145" s="5">
        <v>4.5999999999999996</v>
      </c>
      <c r="F145" s="5">
        <v>10.4</v>
      </c>
      <c r="G145" s="5">
        <v>13</v>
      </c>
      <c r="H145" s="5">
        <v>1030.4000000000001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19.2</v>
      </c>
      <c r="O145">
        <v>1047.5</v>
      </c>
      <c r="P145">
        <v>6.7</v>
      </c>
      <c r="Q145">
        <v>6.6</v>
      </c>
      <c r="R145" s="55">
        <v>9.44444444444444E-2</v>
      </c>
      <c r="T145" s="94"/>
      <c r="U145" s="97"/>
      <c r="V145" s="93" t="str">
        <f t="shared" si="4"/>
        <v/>
      </c>
      <c r="W145" s="97"/>
      <c r="X145" s="94"/>
      <c r="Z145" s="5"/>
      <c r="AA145"/>
      <c r="AC145" s="377"/>
      <c r="AD145" s="55">
        <v>9.44444444444444E-2</v>
      </c>
    </row>
    <row r="146" spans="2:30" x14ac:dyDescent="0.25">
      <c r="B146" s="5">
        <v>6.7</v>
      </c>
      <c r="C146" s="5">
        <v>97</v>
      </c>
      <c r="D146" s="5">
        <v>6.3</v>
      </c>
      <c r="E146" s="5">
        <v>5.3</v>
      </c>
      <c r="F146" s="5">
        <v>7.2</v>
      </c>
      <c r="G146" s="5">
        <v>9.4</v>
      </c>
      <c r="H146" s="5">
        <v>1030.3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19.2</v>
      </c>
      <c r="O146">
        <v>1047.5</v>
      </c>
      <c r="P146">
        <v>6.7</v>
      </c>
      <c r="Q146">
        <v>6.6</v>
      </c>
      <c r="R146" s="55">
        <v>9.5138888888888898E-2</v>
      </c>
      <c r="T146" s="94"/>
      <c r="U146" s="97"/>
      <c r="V146" s="93" t="str">
        <f t="shared" si="4"/>
        <v/>
      </c>
      <c r="W146" s="97"/>
      <c r="X146" s="94"/>
      <c r="Z146" s="5"/>
      <c r="AA146"/>
      <c r="AC146" s="377"/>
      <c r="AD146" s="55">
        <v>9.5138888888888898E-2</v>
      </c>
    </row>
    <row r="147" spans="2:30" x14ac:dyDescent="0.25">
      <c r="B147" s="5">
        <v>6.7</v>
      </c>
      <c r="C147" s="5">
        <v>97</v>
      </c>
      <c r="D147" s="5">
        <v>6.3</v>
      </c>
      <c r="E147" s="5">
        <v>5.3</v>
      </c>
      <c r="F147" s="5">
        <v>7.2</v>
      </c>
      <c r="G147" s="5">
        <v>9.4</v>
      </c>
      <c r="H147" s="5">
        <v>1030.0999999999999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19.2</v>
      </c>
      <c r="O147">
        <v>1047.5</v>
      </c>
      <c r="P147">
        <v>6.7</v>
      </c>
      <c r="Q147">
        <v>6.6</v>
      </c>
      <c r="R147" s="55">
        <v>9.5833333333333298E-2</v>
      </c>
      <c r="T147" s="94"/>
      <c r="U147" s="433"/>
      <c r="V147" s="93" t="str">
        <f t="shared" si="4"/>
        <v/>
      </c>
      <c r="W147" s="97"/>
      <c r="X147" s="94"/>
      <c r="Z147" s="5"/>
      <c r="AA147"/>
      <c r="AC147" s="377"/>
      <c r="AD147" s="55">
        <v>9.5833333333333298E-2</v>
      </c>
    </row>
    <row r="148" spans="2:30" x14ac:dyDescent="0.25">
      <c r="B148" s="5">
        <v>6.7</v>
      </c>
      <c r="C148" s="5">
        <v>97</v>
      </c>
      <c r="D148" s="5">
        <v>6.3</v>
      </c>
      <c r="E148" s="5">
        <v>4.8</v>
      </c>
      <c r="F148" s="5">
        <v>9.4</v>
      </c>
      <c r="G148" s="5">
        <v>11.2</v>
      </c>
      <c r="H148" s="5">
        <v>1030.3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19.2</v>
      </c>
      <c r="O148">
        <v>1047.5</v>
      </c>
      <c r="P148">
        <v>6.7</v>
      </c>
      <c r="Q148">
        <v>6.6</v>
      </c>
      <c r="R148" s="55">
        <v>9.6527777777777796E-2</v>
      </c>
      <c r="T148" s="94"/>
      <c r="U148" s="97"/>
      <c r="V148" s="93" t="str">
        <f t="shared" si="4"/>
        <v/>
      </c>
      <c r="W148" s="97"/>
      <c r="X148" s="94"/>
      <c r="Z148" s="5"/>
      <c r="AA148"/>
      <c r="AC148" s="377"/>
      <c r="AD148" s="55">
        <v>9.6527777777777796E-2</v>
      </c>
    </row>
    <row r="149" spans="2:30" x14ac:dyDescent="0.25">
      <c r="B149" s="5">
        <v>6.7</v>
      </c>
      <c r="C149" s="5">
        <v>97</v>
      </c>
      <c r="D149" s="5">
        <v>6.3</v>
      </c>
      <c r="E149" s="5">
        <v>4.8</v>
      </c>
      <c r="F149" s="5">
        <v>9.6999999999999993</v>
      </c>
      <c r="G149" s="5">
        <v>11.2</v>
      </c>
      <c r="H149" s="5">
        <v>1030.4000000000001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19.2</v>
      </c>
      <c r="O149">
        <v>1047.5</v>
      </c>
      <c r="P149">
        <v>6.7</v>
      </c>
      <c r="Q149">
        <v>6.6</v>
      </c>
      <c r="R149" s="55">
        <v>9.7222222222222196E-2</v>
      </c>
      <c r="T149" s="94"/>
      <c r="U149" s="97"/>
      <c r="V149" s="93" t="str">
        <f t="shared" si="4"/>
        <v/>
      </c>
      <c r="W149" s="97"/>
      <c r="X149" s="94"/>
      <c r="Z149" s="56"/>
      <c r="AA149"/>
      <c r="AC149" s="377"/>
      <c r="AD149" s="55">
        <v>9.7222222222222196E-2</v>
      </c>
    </row>
    <row r="150" spans="2:30" x14ac:dyDescent="0.25">
      <c r="B150" s="5">
        <v>6.7</v>
      </c>
      <c r="C150" s="5">
        <v>97</v>
      </c>
      <c r="D150" s="5">
        <v>6.3</v>
      </c>
      <c r="E150" s="5">
        <v>5.7</v>
      </c>
      <c r="F150" s="5">
        <v>6.1</v>
      </c>
      <c r="G150" s="5">
        <v>7.2</v>
      </c>
      <c r="H150" s="5">
        <v>1030.3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19.2</v>
      </c>
      <c r="O150">
        <v>1047.5</v>
      </c>
      <c r="P150">
        <v>6.7</v>
      </c>
      <c r="Q150">
        <v>6.6</v>
      </c>
      <c r="R150" s="55">
        <v>9.7916666666666693E-2</v>
      </c>
      <c r="T150" s="94"/>
      <c r="U150" s="97"/>
      <c r="V150" s="93" t="str">
        <f t="shared" si="4"/>
        <v/>
      </c>
      <c r="W150" s="97"/>
      <c r="X150" s="94"/>
      <c r="Z150" s="56"/>
      <c r="AA150"/>
      <c r="AC150" s="377"/>
      <c r="AD150" s="55">
        <v>9.7916666666666693E-2</v>
      </c>
    </row>
    <row r="151" spans="2:30" x14ac:dyDescent="0.25">
      <c r="B151" s="5">
        <v>6.8</v>
      </c>
      <c r="C151" s="5">
        <v>97</v>
      </c>
      <c r="D151" s="5">
        <v>6.4</v>
      </c>
      <c r="E151" s="5">
        <v>5.6</v>
      </c>
      <c r="F151" s="5">
        <v>6.5</v>
      </c>
      <c r="G151" s="5">
        <v>9.4</v>
      </c>
      <c r="H151" s="5">
        <v>1030.5999999999999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19.2</v>
      </c>
      <c r="O151">
        <v>1047.5</v>
      </c>
      <c r="P151">
        <v>6.7</v>
      </c>
      <c r="Q151">
        <v>6.6</v>
      </c>
      <c r="R151" s="55">
        <v>9.8611111111111094E-2</v>
      </c>
      <c r="T151" s="94"/>
      <c r="U151" s="97"/>
      <c r="V151" s="93" t="str">
        <f t="shared" si="4"/>
        <v/>
      </c>
      <c r="W151" s="97"/>
      <c r="X151" s="94"/>
      <c r="Z151" s="5"/>
      <c r="AA151"/>
      <c r="AC151" s="377"/>
      <c r="AD151" s="55">
        <v>9.8611111111111094E-2</v>
      </c>
    </row>
    <row r="152" spans="2:30" x14ac:dyDescent="0.25">
      <c r="B152" s="5">
        <v>6.8</v>
      </c>
      <c r="C152" s="5">
        <v>97</v>
      </c>
      <c r="D152" s="5">
        <v>6.4</v>
      </c>
      <c r="E152" s="5">
        <v>6.8</v>
      </c>
      <c r="F152" s="5">
        <v>3.6</v>
      </c>
      <c r="G152" s="5">
        <v>3.6</v>
      </c>
      <c r="H152" s="5">
        <v>1030.3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19.2</v>
      </c>
      <c r="O152">
        <v>1047.5</v>
      </c>
      <c r="P152">
        <v>6.7</v>
      </c>
      <c r="Q152">
        <v>6.6</v>
      </c>
      <c r="R152" s="55">
        <v>9.9305555555555605E-2</v>
      </c>
      <c r="T152" s="94"/>
      <c r="U152" s="97"/>
      <c r="V152" s="93" t="str">
        <f t="shared" si="4"/>
        <v/>
      </c>
      <c r="W152" s="97"/>
      <c r="X152" s="94"/>
      <c r="Z152" s="56"/>
      <c r="AA152"/>
      <c r="AC152" s="377"/>
      <c r="AD152" s="55">
        <v>9.9305555555555605E-2</v>
      </c>
    </row>
    <row r="153" spans="2:30" x14ac:dyDescent="0.25">
      <c r="B153" s="5">
        <v>6.8</v>
      </c>
      <c r="C153" s="5">
        <v>97</v>
      </c>
      <c r="D153" s="5">
        <v>6.4</v>
      </c>
      <c r="E153" s="5">
        <v>6.1</v>
      </c>
      <c r="F153" s="5">
        <v>5</v>
      </c>
      <c r="G153" s="5">
        <v>7.2</v>
      </c>
      <c r="H153" s="5">
        <v>1030.4000000000001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19.2</v>
      </c>
      <c r="O153">
        <v>1047.5</v>
      </c>
      <c r="P153">
        <v>6.7</v>
      </c>
      <c r="Q153">
        <v>6.6</v>
      </c>
      <c r="R153" s="55">
        <v>0.1</v>
      </c>
      <c r="T153" s="94"/>
      <c r="U153" s="97"/>
      <c r="V153" s="93" t="str">
        <f t="shared" si="4"/>
        <v/>
      </c>
      <c r="W153" s="97"/>
      <c r="X153" s="94"/>
      <c r="Z153" s="5"/>
      <c r="AA153"/>
      <c r="AC153" s="377"/>
      <c r="AD153" s="55">
        <v>0.1</v>
      </c>
    </row>
    <row r="154" spans="2:30" x14ac:dyDescent="0.25">
      <c r="B154" s="5">
        <v>6.8</v>
      </c>
      <c r="C154" s="5">
        <v>97</v>
      </c>
      <c r="D154" s="5">
        <v>6.4</v>
      </c>
      <c r="E154" s="5">
        <v>5.5</v>
      </c>
      <c r="F154" s="5">
        <v>6.8</v>
      </c>
      <c r="G154" s="5">
        <v>7.2</v>
      </c>
      <c r="H154" s="5">
        <v>1030.5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19.2</v>
      </c>
      <c r="O154">
        <v>1047.5</v>
      </c>
      <c r="P154">
        <v>6.7</v>
      </c>
      <c r="Q154">
        <v>6.6</v>
      </c>
      <c r="R154" s="55">
        <v>0.100694444444444</v>
      </c>
      <c r="T154" s="94"/>
      <c r="U154" s="97"/>
      <c r="V154" s="93" t="str">
        <f t="shared" si="4"/>
        <v/>
      </c>
      <c r="W154" s="97"/>
      <c r="X154" s="94"/>
      <c r="Z154" s="5"/>
      <c r="AA154"/>
      <c r="AC154" s="377"/>
      <c r="AD154" s="55">
        <v>0.100694444444444</v>
      </c>
    </row>
    <row r="155" spans="2:30" x14ac:dyDescent="0.25">
      <c r="B155" s="5">
        <v>6.7</v>
      </c>
      <c r="C155" s="5">
        <v>97</v>
      </c>
      <c r="D155" s="5">
        <v>6.3</v>
      </c>
      <c r="E155" s="5">
        <v>4.5999999999999996</v>
      </c>
      <c r="F155" s="5">
        <v>10.4</v>
      </c>
      <c r="G155" s="5">
        <v>14.8</v>
      </c>
      <c r="H155" s="5">
        <v>1030.5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19.2</v>
      </c>
      <c r="O155">
        <v>1047.5</v>
      </c>
      <c r="P155">
        <v>6.7</v>
      </c>
      <c r="Q155">
        <v>6.6</v>
      </c>
      <c r="R155" s="55">
        <v>0.101388888888889</v>
      </c>
      <c r="T155" s="94"/>
      <c r="U155" s="97"/>
      <c r="V155" s="93" t="str">
        <f t="shared" si="4"/>
        <v/>
      </c>
      <c r="W155" s="97"/>
      <c r="X155" s="94"/>
      <c r="Z155" s="56"/>
      <c r="AA155"/>
      <c r="AC155" s="377"/>
      <c r="AD155" s="55">
        <v>0.101388888888889</v>
      </c>
    </row>
    <row r="156" spans="2:30" x14ac:dyDescent="0.25">
      <c r="B156" s="5">
        <v>6.7</v>
      </c>
      <c r="C156" s="5">
        <v>97</v>
      </c>
      <c r="D156" s="5">
        <v>6.3</v>
      </c>
      <c r="E156" s="5">
        <v>6.7</v>
      </c>
      <c r="F156" s="5">
        <v>2.2000000000000002</v>
      </c>
      <c r="G156" s="5">
        <v>3.6</v>
      </c>
      <c r="H156" s="5">
        <v>1030.7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19.2</v>
      </c>
      <c r="O156">
        <v>1047.5</v>
      </c>
      <c r="P156">
        <v>6.7</v>
      </c>
      <c r="Q156">
        <v>6.6</v>
      </c>
      <c r="R156" s="55">
        <v>0.102083333333333</v>
      </c>
      <c r="T156" s="94"/>
      <c r="U156" s="97"/>
      <c r="V156" s="93" t="str">
        <f t="shared" si="4"/>
        <v/>
      </c>
      <c r="W156" s="97"/>
      <c r="X156" s="94"/>
      <c r="Z156" s="56"/>
      <c r="AA156"/>
      <c r="AC156" s="377"/>
      <c r="AD156" s="55">
        <v>0.102083333333333</v>
      </c>
    </row>
    <row r="157" spans="2:30" x14ac:dyDescent="0.25">
      <c r="B157" s="5">
        <v>6.7</v>
      </c>
      <c r="C157" s="5">
        <v>97</v>
      </c>
      <c r="D157" s="5">
        <v>6.3</v>
      </c>
      <c r="E157" s="5">
        <v>6.7</v>
      </c>
      <c r="F157" s="5">
        <v>4</v>
      </c>
      <c r="G157" s="5">
        <v>7.2</v>
      </c>
      <c r="H157" s="5">
        <v>1030.5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19.2</v>
      </c>
      <c r="O157">
        <v>1047.5</v>
      </c>
      <c r="P157">
        <v>6.7</v>
      </c>
      <c r="Q157">
        <v>6.6</v>
      </c>
      <c r="R157" s="55">
        <v>0.102777777777778</v>
      </c>
      <c r="T157" s="94"/>
      <c r="U157" s="97"/>
      <c r="V157" s="93" t="str">
        <f t="shared" si="4"/>
        <v/>
      </c>
      <c r="W157" s="97"/>
      <c r="X157" s="94"/>
      <c r="Z157" s="5"/>
      <c r="AA157"/>
      <c r="AC157" s="377"/>
      <c r="AD157" s="55">
        <v>0.102777777777778</v>
      </c>
    </row>
    <row r="158" spans="2:30" x14ac:dyDescent="0.25">
      <c r="B158" s="5">
        <v>6.7</v>
      </c>
      <c r="C158" s="5">
        <v>97</v>
      </c>
      <c r="D158" s="5">
        <v>6.3</v>
      </c>
      <c r="E158" s="5">
        <v>5</v>
      </c>
      <c r="F158" s="5">
        <v>8.6</v>
      </c>
      <c r="G158" s="5">
        <v>11.2</v>
      </c>
      <c r="H158" s="5">
        <v>1030.5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19.2</v>
      </c>
      <c r="O158">
        <v>1047.5</v>
      </c>
      <c r="P158">
        <v>6.7</v>
      </c>
      <c r="Q158">
        <v>6.6</v>
      </c>
      <c r="R158" s="55">
        <v>0.10347222222222199</v>
      </c>
      <c r="T158" s="94"/>
      <c r="U158" s="97"/>
      <c r="V158" s="93" t="str">
        <f t="shared" si="4"/>
        <v/>
      </c>
      <c r="W158" s="97"/>
      <c r="X158" s="94"/>
      <c r="Z158" s="56"/>
      <c r="AA158"/>
      <c r="AC158" s="377"/>
      <c r="AD158" s="55">
        <v>0.10347222222222199</v>
      </c>
    </row>
    <row r="159" spans="2:30" x14ac:dyDescent="0.25">
      <c r="B159" s="5">
        <v>6.7</v>
      </c>
      <c r="C159" s="5">
        <v>97</v>
      </c>
      <c r="D159" s="5">
        <v>6.3</v>
      </c>
      <c r="E159" s="5">
        <v>4.8</v>
      </c>
      <c r="F159" s="5">
        <v>9.4</v>
      </c>
      <c r="G159" s="5">
        <v>11.2</v>
      </c>
      <c r="H159" s="5">
        <v>1030.5999999999999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19.2</v>
      </c>
      <c r="O159">
        <v>1047.5</v>
      </c>
      <c r="P159">
        <v>6.7</v>
      </c>
      <c r="Q159">
        <v>6.6</v>
      </c>
      <c r="R159" s="55">
        <v>0.104166666666667</v>
      </c>
      <c r="T159" s="94"/>
      <c r="U159" s="97"/>
      <c r="V159" s="93" t="str">
        <f t="shared" si="4"/>
        <v/>
      </c>
      <c r="W159" s="97"/>
      <c r="X159" s="94"/>
      <c r="Z159" s="5"/>
      <c r="AA159"/>
      <c r="AC159" s="377"/>
      <c r="AD159" s="55">
        <v>0.104166666666667</v>
      </c>
    </row>
    <row r="160" spans="2:30" x14ac:dyDescent="0.25">
      <c r="B160" s="5">
        <v>6.7</v>
      </c>
      <c r="C160" s="5">
        <v>97</v>
      </c>
      <c r="D160" s="5">
        <v>6.3</v>
      </c>
      <c r="E160" s="5">
        <v>4.5999999999999996</v>
      </c>
      <c r="F160" s="5">
        <v>10.4</v>
      </c>
      <c r="G160" s="5">
        <v>13</v>
      </c>
      <c r="H160" s="5">
        <v>1030.7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19.2</v>
      </c>
      <c r="O160">
        <v>1047.5</v>
      </c>
      <c r="P160">
        <v>6.7</v>
      </c>
      <c r="Q160">
        <v>6.6</v>
      </c>
      <c r="R160" s="55">
        <v>0.104861111111111</v>
      </c>
      <c r="T160" s="94"/>
      <c r="U160" s="97"/>
      <c r="V160" s="93" t="str">
        <f t="shared" si="4"/>
        <v/>
      </c>
      <c r="W160" s="97"/>
      <c r="X160" s="94"/>
      <c r="Z160" s="5"/>
      <c r="AA160"/>
      <c r="AC160" s="377"/>
      <c r="AD160" s="55">
        <v>0.104861111111111</v>
      </c>
    </row>
    <row r="161" spans="2:30" x14ac:dyDescent="0.25">
      <c r="B161" s="5">
        <v>6.7</v>
      </c>
      <c r="C161" s="5">
        <v>97</v>
      </c>
      <c r="D161" s="5">
        <v>6.3</v>
      </c>
      <c r="E161" s="5">
        <v>5.7</v>
      </c>
      <c r="F161" s="5">
        <v>5.8</v>
      </c>
      <c r="G161" s="5">
        <v>7.2</v>
      </c>
      <c r="H161" s="5">
        <v>1030.4000000000001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19.2</v>
      </c>
      <c r="O161">
        <v>1047.5</v>
      </c>
      <c r="P161">
        <v>6.7</v>
      </c>
      <c r="Q161">
        <v>6.6</v>
      </c>
      <c r="R161" s="55">
        <v>0.105555555555556</v>
      </c>
      <c r="T161" s="94"/>
      <c r="U161" s="97"/>
      <c r="V161" s="93" t="str">
        <f t="shared" si="4"/>
        <v/>
      </c>
      <c r="W161" s="97"/>
      <c r="X161" s="94"/>
      <c r="Z161" s="5"/>
      <c r="AA161"/>
      <c r="AC161" s="377"/>
      <c r="AD161" s="55">
        <v>0.105555555555556</v>
      </c>
    </row>
    <row r="162" spans="2:30" x14ac:dyDescent="0.25">
      <c r="B162" s="5">
        <v>6.7</v>
      </c>
      <c r="C162" s="5">
        <v>97</v>
      </c>
      <c r="D162" s="5">
        <v>6.3</v>
      </c>
      <c r="E162" s="5">
        <v>5.5</v>
      </c>
      <c r="F162" s="5">
        <v>6.5</v>
      </c>
      <c r="G162" s="5">
        <v>9.4</v>
      </c>
      <c r="H162" s="5">
        <v>1030.7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19.2</v>
      </c>
      <c r="O162">
        <v>1047.5</v>
      </c>
      <c r="P162">
        <v>6.7</v>
      </c>
      <c r="Q162">
        <v>6.6</v>
      </c>
      <c r="R162" s="55">
        <v>0.10625</v>
      </c>
      <c r="T162" s="94"/>
      <c r="U162" s="97"/>
      <c r="V162" s="93" t="str">
        <f t="shared" si="4"/>
        <v/>
      </c>
      <c r="W162" s="97"/>
      <c r="X162" s="94"/>
      <c r="Z162" s="5"/>
      <c r="AA162"/>
      <c r="AC162" s="377"/>
      <c r="AD162" s="55">
        <v>0.10625</v>
      </c>
    </row>
    <row r="163" spans="2:30" x14ac:dyDescent="0.25">
      <c r="B163" s="5">
        <v>6.7</v>
      </c>
      <c r="C163" s="5">
        <v>97</v>
      </c>
      <c r="D163" s="5">
        <v>6.3</v>
      </c>
      <c r="E163" s="5">
        <v>5.2</v>
      </c>
      <c r="F163" s="5">
        <v>7.6</v>
      </c>
      <c r="G163" s="5">
        <v>11.2</v>
      </c>
      <c r="H163" s="5">
        <v>1030.5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19.2</v>
      </c>
      <c r="O163">
        <v>1047.5</v>
      </c>
      <c r="P163">
        <v>6.7</v>
      </c>
      <c r="Q163">
        <v>6.6</v>
      </c>
      <c r="R163" s="55">
        <v>0.106944444444444</v>
      </c>
      <c r="T163" s="94"/>
      <c r="U163" s="97"/>
      <c r="V163" s="93" t="str">
        <f t="shared" si="4"/>
        <v/>
      </c>
      <c r="W163" s="97"/>
      <c r="X163" s="94"/>
      <c r="Z163" s="5"/>
      <c r="AA163"/>
      <c r="AC163" s="377"/>
      <c r="AD163" s="55">
        <v>0.106944444444444</v>
      </c>
    </row>
    <row r="164" spans="2:30" x14ac:dyDescent="0.25">
      <c r="B164" s="5">
        <v>6.7</v>
      </c>
      <c r="C164" s="5">
        <v>97</v>
      </c>
      <c r="D164" s="5">
        <v>6.3</v>
      </c>
      <c r="E164" s="5">
        <v>4.8</v>
      </c>
      <c r="F164" s="5">
        <v>9.6999999999999993</v>
      </c>
      <c r="G164" s="5">
        <v>13</v>
      </c>
      <c r="H164" s="5">
        <v>1030.5999999999999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19.2</v>
      </c>
      <c r="O164">
        <v>1047.5</v>
      </c>
      <c r="P164">
        <v>6.7</v>
      </c>
      <c r="Q164">
        <v>6.6</v>
      </c>
      <c r="R164" s="55">
        <v>0.10763888888888901</v>
      </c>
      <c r="T164" s="94"/>
      <c r="U164" s="97"/>
      <c r="V164" s="93" t="str">
        <f t="shared" si="4"/>
        <v/>
      </c>
      <c r="W164" s="97"/>
      <c r="X164" s="94"/>
      <c r="Z164" s="5"/>
      <c r="AA164"/>
      <c r="AC164" s="377"/>
      <c r="AD164" s="55">
        <v>0.10763888888888901</v>
      </c>
    </row>
    <row r="165" spans="2:30" x14ac:dyDescent="0.25">
      <c r="B165" s="5">
        <v>6.7</v>
      </c>
      <c r="C165" s="5">
        <v>97</v>
      </c>
      <c r="D165" s="5">
        <v>6.3</v>
      </c>
      <c r="E165" s="5">
        <v>5.2</v>
      </c>
      <c r="F165" s="5">
        <v>7.6</v>
      </c>
      <c r="G165" s="5">
        <v>9.4</v>
      </c>
      <c r="H165" s="5">
        <v>1030.4000000000001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19.2</v>
      </c>
      <c r="O165">
        <v>1047.5</v>
      </c>
      <c r="P165">
        <v>6.7</v>
      </c>
      <c r="Q165">
        <v>6.6</v>
      </c>
      <c r="R165" s="55">
        <v>0.108333333333333</v>
      </c>
      <c r="T165" s="94"/>
      <c r="U165" s="97"/>
      <c r="V165" s="93" t="str">
        <f t="shared" si="4"/>
        <v/>
      </c>
      <c r="W165" s="97"/>
      <c r="X165" s="94"/>
      <c r="Z165" s="5"/>
      <c r="AA165"/>
      <c r="AC165" s="377"/>
      <c r="AD165" s="55">
        <v>0.108333333333333</v>
      </c>
    </row>
    <row r="166" spans="2:30" x14ac:dyDescent="0.25">
      <c r="B166" s="5">
        <v>6.7</v>
      </c>
      <c r="C166" s="5">
        <v>97</v>
      </c>
      <c r="D166" s="5">
        <v>6.3</v>
      </c>
      <c r="E166" s="5">
        <v>6.7</v>
      </c>
      <c r="F166" s="5">
        <v>4</v>
      </c>
      <c r="G166" s="5">
        <v>5.4</v>
      </c>
      <c r="H166" s="5">
        <v>1030.5999999999999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19.2</v>
      </c>
      <c r="O166">
        <v>1047.5</v>
      </c>
      <c r="P166">
        <v>6.7</v>
      </c>
      <c r="Q166">
        <v>6.6</v>
      </c>
      <c r="R166" s="55">
        <v>0.109027777777778</v>
      </c>
      <c r="T166" s="94"/>
      <c r="U166" s="97"/>
      <c r="V166" s="93" t="str">
        <f t="shared" si="4"/>
        <v/>
      </c>
      <c r="W166" s="97"/>
      <c r="X166" s="94"/>
      <c r="Z166" s="5"/>
      <c r="AA166"/>
      <c r="AC166" s="377"/>
      <c r="AD166" s="55">
        <v>0.109027777777778</v>
      </c>
    </row>
    <row r="167" spans="2:30" x14ac:dyDescent="0.25">
      <c r="B167" s="5">
        <v>6.7</v>
      </c>
      <c r="C167" s="5">
        <v>97</v>
      </c>
      <c r="D167" s="5">
        <v>6.3</v>
      </c>
      <c r="E167" s="5">
        <v>5.0999999999999996</v>
      </c>
      <c r="F167" s="5">
        <v>7.9</v>
      </c>
      <c r="G167" s="5">
        <v>11.2</v>
      </c>
      <c r="H167" s="5">
        <v>1030.5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19.2</v>
      </c>
      <c r="O167">
        <v>1047.5</v>
      </c>
      <c r="P167">
        <v>6.7</v>
      </c>
      <c r="Q167">
        <v>6.6</v>
      </c>
      <c r="R167" s="55">
        <v>0.109722222222222</v>
      </c>
      <c r="T167" s="94"/>
      <c r="U167" s="97"/>
      <c r="V167" s="93" t="str">
        <f t="shared" si="4"/>
        <v/>
      </c>
      <c r="W167" s="97"/>
      <c r="X167" s="94"/>
      <c r="Z167" s="5"/>
      <c r="AA167"/>
      <c r="AC167" s="377"/>
      <c r="AD167" s="55">
        <v>0.109722222222222</v>
      </c>
    </row>
    <row r="168" spans="2:30" x14ac:dyDescent="0.25">
      <c r="B168" s="5">
        <v>6.7</v>
      </c>
      <c r="C168" s="5">
        <v>97</v>
      </c>
      <c r="D168" s="5">
        <v>6.3</v>
      </c>
      <c r="E168" s="5">
        <v>5.2</v>
      </c>
      <c r="F168" s="5">
        <v>7.6</v>
      </c>
      <c r="G168" s="5">
        <v>9.4</v>
      </c>
      <c r="H168" s="5">
        <v>1030.5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19.2</v>
      </c>
      <c r="O168">
        <v>1047.5</v>
      </c>
      <c r="P168">
        <v>6.7</v>
      </c>
      <c r="Q168">
        <v>6.6</v>
      </c>
      <c r="R168" s="55">
        <v>0.110416666666667</v>
      </c>
      <c r="T168" s="94"/>
      <c r="U168" s="97"/>
      <c r="V168" s="93" t="str">
        <f t="shared" si="4"/>
        <v/>
      </c>
      <c r="W168" s="97"/>
      <c r="X168" s="94"/>
      <c r="Z168" s="5"/>
      <c r="AA168"/>
      <c r="AC168" s="377"/>
      <c r="AD168" s="55">
        <v>0.110416666666667</v>
      </c>
    </row>
    <row r="169" spans="2:30" x14ac:dyDescent="0.25">
      <c r="B169" s="5">
        <v>6.7</v>
      </c>
      <c r="C169" s="5">
        <v>97</v>
      </c>
      <c r="D169" s="5">
        <v>6.3</v>
      </c>
      <c r="E169" s="5">
        <v>5.7</v>
      </c>
      <c r="F169" s="5">
        <v>6.1</v>
      </c>
      <c r="G169" s="5">
        <v>7.2</v>
      </c>
      <c r="H169" s="5">
        <v>1030.4000000000001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19.2</v>
      </c>
      <c r="O169">
        <v>1047.5</v>
      </c>
      <c r="P169">
        <v>6.7</v>
      </c>
      <c r="Q169">
        <v>6.6</v>
      </c>
      <c r="R169" s="55">
        <v>0.11111111111111099</v>
      </c>
      <c r="T169" s="94"/>
      <c r="U169" s="97"/>
      <c r="V169" s="93" t="str">
        <f t="shared" si="4"/>
        <v/>
      </c>
      <c r="W169" s="97"/>
      <c r="X169" s="94"/>
      <c r="Z169" s="5"/>
      <c r="AA169"/>
      <c r="AC169" s="377"/>
      <c r="AD169" s="55">
        <v>0.11111111111111099</v>
      </c>
    </row>
    <row r="170" spans="2:30" x14ac:dyDescent="0.25">
      <c r="B170" s="5">
        <v>6.7</v>
      </c>
      <c r="C170" s="5">
        <v>96</v>
      </c>
      <c r="D170" s="5">
        <v>6.2</v>
      </c>
      <c r="E170" s="5">
        <v>5.0999999999999996</v>
      </c>
      <c r="F170" s="5">
        <v>7.9</v>
      </c>
      <c r="G170" s="5">
        <v>9.4</v>
      </c>
      <c r="H170" s="5">
        <v>1030.4000000000001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19.2</v>
      </c>
      <c r="O170">
        <v>1047.5</v>
      </c>
      <c r="P170">
        <v>6.7</v>
      </c>
      <c r="Q170">
        <v>6.6</v>
      </c>
      <c r="R170" s="55">
        <v>0.111805555555556</v>
      </c>
      <c r="T170" s="94"/>
      <c r="U170" s="97"/>
      <c r="V170" s="93" t="str">
        <f t="shared" si="4"/>
        <v/>
      </c>
      <c r="W170" s="97"/>
      <c r="X170" s="94"/>
      <c r="Z170" s="5"/>
      <c r="AA170"/>
      <c r="AC170" s="377"/>
      <c r="AD170" s="55">
        <v>0.111805555555556</v>
      </c>
    </row>
    <row r="171" spans="2:30" x14ac:dyDescent="0.25">
      <c r="B171" s="5">
        <v>6.7</v>
      </c>
      <c r="C171" s="5">
        <v>96</v>
      </c>
      <c r="D171" s="5">
        <v>6.2</v>
      </c>
      <c r="E171" s="5">
        <v>5.7</v>
      </c>
      <c r="F171" s="5">
        <v>6.1</v>
      </c>
      <c r="G171" s="5">
        <v>9.4</v>
      </c>
      <c r="H171" s="5">
        <v>1030.5999999999999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19.2</v>
      </c>
      <c r="O171">
        <v>1047.5</v>
      </c>
      <c r="P171">
        <v>6.7</v>
      </c>
      <c r="Q171">
        <v>6.6</v>
      </c>
      <c r="R171" s="55">
        <v>0.1125</v>
      </c>
      <c r="T171" s="94"/>
      <c r="U171" s="97"/>
      <c r="V171" s="93" t="str">
        <f t="shared" si="4"/>
        <v/>
      </c>
      <c r="W171" s="97"/>
      <c r="X171" s="94"/>
      <c r="Z171" s="5"/>
      <c r="AA171"/>
      <c r="AC171" s="377"/>
      <c r="AD171" s="55">
        <v>0.1125</v>
      </c>
    </row>
    <row r="172" spans="2:30" x14ac:dyDescent="0.25">
      <c r="B172" s="5">
        <v>6.7</v>
      </c>
      <c r="C172" s="5">
        <v>96</v>
      </c>
      <c r="D172" s="5">
        <v>6.2</v>
      </c>
      <c r="E172" s="5">
        <v>6.7</v>
      </c>
      <c r="F172" s="5">
        <v>1.8</v>
      </c>
      <c r="G172" s="5">
        <v>3.6</v>
      </c>
      <c r="H172" s="5">
        <v>1030.2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19.2</v>
      </c>
      <c r="O172">
        <v>1047.5</v>
      </c>
      <c r="P172">
        <v>6.7</v>
      </c>
      <c r="Q172">
        <v>6.6</v>
      </c>
      <c r="R172" s="55">
        <v>0.113194444444444</v>
      </c>
      <c r="T172" s="94"/>
      <c r="U172" s="97"/>
      <c r="V172" s="93" t="str">
        <f t="shared" si="4"/>
        <v/>
      </c>
      <c r="W172" s="97"/>
      <c r="X172" s="94"/>
      <c r="Z172" s="5"/>
      <c r="AA172"/>
      <c r="AC172" s="377"/>
      <c r="AD172" s="55">
        <v>0.113194444444444</v>
      </c>
    </row>
    <row r="173" spans="2:30" x14ac:dyDescent="0.25">
      <c r="B173" s="5">
        <v>6.7</v>
      </c>
      <c r="C173" s="5">
        <v>96</v>
      </c>
      <c r="D173" s="5">
        <v>6.2</v>
      </c>
      <c r="E173" s="5">
        <v>6.7</v>
      </c>
      <c r="F173" s="5">
        <v>4</v>
      </c>
      <c r="G173" s="5">
        <v>7.2</v>
      </c>
      <c r="H173" s="5">
        <v>1030.4000000000001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19.2</v>
      </c>
      <c r="O173">
        <v>1047.5</v>
      </c>
      <c r="P173">
        <v>6.7</v>
      </c>
      <c r="Q173">
        <v>6.6</v>
      </c>
      <c r="R173" s="55">
        <v>0.113888888888889</v>
      </c>
      <c r="T173" s="94"/>
      <c r="U173" s="97"/>
      <c r="V173" s="93" t="str">
        <f t="shared" si="4"/>
        <v/>
      </c>
      <c r="W173" s="97"/>
      <c r="X173" s="94"/>
      <c r="Z173" s="5"/>
      <c r="AA173"/>
      <c r="AC173" s="377"/>
      <c r="AD173" s="55">
        <v>0.113888888888889</v>
      </c>
    </row>
    <row r="174" spans="2:30" x14ac:dyDescent="0.25">
      <c r="B174" s="5">
        <v>6.7</v>
      </c>
      <c r="C174" s="5">
        <v>96</v>
      </c>
      <c r="D174" s="5">
        <v>6.2</v>
      </c>
      <c r="E174" s="5">
        <v>4.5999999999999996</v>
      </c>
      <c r="F174" s="5">
        <v>10.4</v>
      </c>
      <c r="G174" s="5">
        <v>13</v>
      </c>
      <c r="H174" s="5">
        <v>1030.5999999999999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19.2</v>
      </c>
      <c r="O174">
        <v>1047.5</v>
      </c>
      <c r="P174">
        <v>6.7</v>
      </c>
      <c r="Q174">
        <v>6.6</v>
      </c>
      <c r="R174" s="55">
        <v>0.114583333333333</v>
      </c>
      <c r="T174" s="94"/>
      <c r="U174" s="97"/>
      <c r="V174" s="93" t="str">
        <f t="shared" si="4"/>
        <v/>
      </c>
      <c r="W174" s="97"/>
      <c r="X174" s="94"/>
      <c r="Z174" s="5"/>
      <c r="AA174"/>
      <c r="AC174" s="377"/>
      <c r="AD174" s="55">
        <v>0.114583333333333</v>
      </c>
    </row>
    <row r="175" spans="2:30" x14ac:dyDescent="0.25">
      <c r="B175" s="5">
        <v>6.7</v>
      </c>
      <c r="C175" s="5">
        <v>96</v>
      </c>
      <c r="D175" s="5">
        <v>6.2</v>
      </c>
      <c r="E175" s="5">
        <v>5.7</v>
      </c>
      <c r="F175" s="5">
        <v>5.8</v>
      </c>
      <c r="G175" s="5">
        <v>7.2</v>
      </c>
      <c r="H175" s="5">
        <v>1030.5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19.2</v>
      </c>
      <c r="O175">
        <v>1047.5</v>
      </c>
      <c r="P175">
        <v>6.7</v>
      </c>
      <c r="Q175">
        <v>6.6</v>
      </c>
      <c r="R175" s="55">
        <v>0.11527777777777801</v>
      </c>
      <c r="T175" s="94"/>
      <c r="U175" s="97"/>
      <c r="V175" s="93" t="str">
        <f t="shared" si="4"/>
        <v/>
      </c>
      <c r="W175" s="97"/>
      <c r="X175" s="94"/>
      <c r="Z175" s="5"/>
      <c r="AA175"/>
      <c r="AC175" s="377"/>
      <c r="AD175" s="55">
        <v>0.11527777777777801</v>
      </c>
    </row>
    <row r="176" spans="2:30" x14ac:dyDescent="0.25">
      <c r="B176" s="5">
        <v>6.7</v>
      </c>
      <c r="C176" s="5">
        <v>96</v>
      </c>
      <c r="D176" s="5">
        <v>6.2</v>
      </c>
      <c r="E176" s="5">
        <v>5.5</v>
      </c>
      <c r="F176" s="5">
        <v>6.5</v>
      </c>
      <c r="G176" s="5">
        <v>7.2</v>
      </c>
      <c r="H176" s="5">
        <v>1030.4000000000001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19.2</v>
      </c>
      <c r="O176">
        <v>1047.5</v>
      </c>
      <c r="P176">
        <v>6.7</v>
      </c>
      <c r="Q176">
        <v>6.6</v>
      </c>
      <c r="R176" s="55">
        <v>0.115972222222222</v>
      </c>
      <c r="T176" s="94"/>
      <c r="U176" s="97"/>
      <c r="V176" s="93" t="str">
        <f t="shared" si="4"/>
        <v/>
      </c>
      <c r="W176" s="97"/>
      <c r="X176" s="94"/>
      <c r="Z176" s="5"/>
      <c r="AA176"/>
      <c r="AC176" s="377"/>
      <c r="AD176" s="55">
        <v>0.115972222222222</v>
      </c>
    </row>
    <row r="177" spans="2:30" x14ac:dyDescent="0.25">
      <c r="B177" s="5">
        <v>6.7</v>
      </c>
      <c r="C177" s="5">
        <v>96</v>
      </c>
      <c r="D177" s="5">
        <v>6.2</v>
      </c>
      <c r="E177" s="5">
        <v>6.7</v>
      </c>
      <c r="F177" s="5">
        <v>4</v>
      </c>
      <c r="G177" s="5">
        <v>9.4</v>
      </c>
      <c r="H177" s="5">
        <v>1030.5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19.2</v>
      </c>
      <c r="O177">
        <v>1047.5</v>
      </c>
      <c r="P177">
        <v>6.7</v>
      </c>
      <c r="Q177">
        <v>6.6</v>
      </c>
      <c r="R177" s="55">
        <v>0.116666666666667</v>
      </c>
      <c r="T177" s="94"/>
      <c r="U177" s="97"/>
      <c r="V177" s="93" t="str">
        <f t="shared" si="4"/>
        <v/>
      </c>
      <c r="W177" s="97"/>
      <c r="X177" s="94"/>
      <c r="Z177" s="5"/>
      <c r="AA177"/>
      <c r="AC177" s="377"/>
      <c r="AD177" s="55">
        <v>0.116666666666667</v>
      </c>
    </row>
    <row r="178" spans="2:30" x14ac:dyDescent="0.25">
      <c r="B178" s="5">
        <v>6.7</v>
      </c>
      <c r="C178" s="5">
        <v>96</v>
      </c>
      <c r="D178" s="5">
        <v>6.2</v>
      </c>
      <c r="E178" s="5">
        <v>5.0999999999999996</v>
      </c>
      <c r="F178" s="5">
        <v>8.3000000000000007</v>
      </c>
      <c r="G178" s="5">
        <v>9.4</v>
      </c>
      <c r="H178" s="5">
        <v>1030.4000000000001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19.2</v>
      </c>
      <c r="O178">
        <v>1047.5</v>
      </c>
      <c r="P178">
        <v>6.7</v>
      </c>
      <c r="Q178">
        <v>6.6</v>
      </c>
      <c r="R178" s="55">
        <v>0.117361111111111</v>
      </c>
      <c r="T178" s="94"/>
      <c r="U178" s="97"/>
      <c r="V178" s="93" t="str">
        <f t="shared" si="4"/>
        <v/>
      </c>
      <c r="W178" s="97"/>
      <c r="X178" s="94"/>
      <c r="Z178" s="5"/>
      <c r="AA178"/>
      <c r="AC178" s="377"/>
      <c r="AD178" s="55">
        <v>0.117361111111111</v>
      </c>
    </row>
    <row r="179" spans="2:30" x14ac:dyDescent="0.25">
      <c r="B179" s="5">
        <v>6.7</v>
      </c>
      <c r="C179" s="5">
        <v>96</v>
      </c>
      <c r="D179" s="5">
        <v>6.2</v>
      </c>
      <c r="E179" s="5">
        <v>5</v>
      </c>
      <c r="F179" s="5">
        <v>8.6</v>
      </c>
      <c r="G179" s="5">
        <v>9.4</v>
      </c>
      <c r="H179" s="5">
        <v>1030.2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19.2</v>
      </c>
      <c r="O179">
        <v>1047.5</v>
      </c>
      <c r="P179">
        <v>6.7</v>
      </c>
      <c r="Q179">
        <v>6.6</v>
      </c>
      <c r="R179" s="55">
        <v>0.118055555555556</v>
      </c>
      <c r="T179" s="94"/>
      <c r="U179" s="97"/>
      <c r="V179" s="93" t="str">
        <f t="shared" si="4"/>
        <v/>
      </c>
      <c r="W179" s="97"/>
      <c r="X179" s="94"/>
      <c r="Z179" s="5"/>
      <c r="AA179"/>
      <c r="AC179" s="377"/>
      <c r="AD179" s="55">
        <v>0.118055555555556</v>
      </c>
    </row>
    <row r="180" spans="2:30" x14ac:dyDescent="0.25">
      <c r="B180" s="5">
        <v>6.7</v>
      </c>
      <c r="C180" s="5">
        <v>96</v>
      </c>
      <c r="D180" s="5">
        <v>6.2</v>
      </c>
      <c r="E180" s="5">
        <v>5.5</v>
      </c>
      <c r="F180" s="5">
        <v>6.5</v>
      </c>
      <c r="G180" s="5">
        <v>7.2</v>
      </c>
      <c r="H180" s="5">
        <v>1030.4000000000001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19.2</v>
      </c>
      <c r="O180">
        <v>1047.5</v>
      </c>
      <c r="P180">
        <v>6.7</v>
      </c>
      <c r="Q180">
        <v>6.6</v>
      </c>
      <c r="R180" s="55">
        <v>0.11874999999999999</v>
      </c>
      <c r="T180" s="94"/>
      <c r="U180" s="97"/>
      <c r="V180" s="93" t="str">
        <f t="shared" si="4"/>
        <v/>
      </c>
      <c r="W180" s="97"/>
      <c r="X180" s="94"/>
      <c r="Z180" s="5"/>
      <c r="AA180"/>
      <c r="AC180" s="377"/>
      <c r="AD180" s="55">
        <v>0.11874999999999999</v>
      </c>
    </row>
    <row r="181" spans="2:30" x14ac:dyDescent="0.25">
      <c r="B181" s="5">
        <v>6.7</v>
      </c>
      <c r="C181" s="5">
        <v>96</v>
      </c>
      <c r="D181" s="5">
        <v>6.2</v>
      </c>
      <c r="E181" s="5">
        <v>5.7</v>
      </c>
      <c r="F181" s="5">
        <v>6.1</v>
      </c>
      <c r="G181" s="5">
        <v>9.4</v>
      </c>
      <c r="H181" s="5">
        <v>1030.3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19.2</v>
      </c>
      <c r="O181">
        <v>1047.5</v>
      </c>
      <c r="P181">
        <v>6.7</v>
      </c>
      <c r="Q181">
        <v>6.6</v>
      </c>
      <c r="R181" s="55">
        <v>0.11944444444444401</v>
      </c>
      <c r="T181" s="94"/>
      <c r="U181" s="97"/>
      <c r="V181" s="93" t="str">
        <f t="shared" si="4"/>
        <v/>
      </c>
      <c r="W181" s="97"/>
      <c r="X181" s="94"/>
      <c r="Z181" s="5"/>
      <c r="AA181"/>
      <c r="AC181" s="377"/>
      <c r="AD181" s="55">
        <v>0.11944444444444401</v>
      </c>
    </row>
    <row r="182" spans="2:30" x14ac:dyDescent="0.25">
      <c r="B182" s="5">
        <v>6.7</v>
      </c>
      <c r="C182" s="5">
        <v>96</v>
      </c>
      <c r="D182" s="5">
        <v>6.2</v>
      </c>
      <c r="E182" s="5">
        <v>6.7</v>
      </c>
      <c r="F182" s="5">
        <v>4.3</v>
      </c>
      <c r="G182" s="5">
        <v>5.4</v>
      </c>
      <c r="H182" s="5">
        <v>1030.2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19.2</v>
      </c>
      <c r="O182">
        <v>1047.5</v>
      </c>
      <c r="P182">
        <v>6.7</v>
      </c>
      <c r="Q182">
        <v>6.6</v>
      </c>
      <c r="R182" s="55">
        <v>0.120138888888889</v>
      </c>
      <c r="T182" s="94"/>
      <c r="U182" s="97"/>
      <c r="V182" s="93" t="str">
        <f t="shared" si="4"/>
        <v/>
      </c>
      <c r="W182" s="97"/>
      <c r="X182" s="94"/>
      <c r="Z182" s="5"/>
      <c r="AA182"/>
      <c r="AC182" s="377"/>
      <c r="AD182" s="55">
        <v>0.120138888888889</v>
      </c>
    </row>
    <row r="183" spans="2:30" x14ac:dyDescent="0.25">
      <c r="B183" s="5">
        <v>6.7</v>
      </c>
      <c r="C183" s="5">
        <v>96</v>
      </c>
      <c r="D183" s="5">
        <v>6.2</v>
      </c>
      <c r="E183" s="5">
        <v>6</v>
      </c>
      <c r="F183" s="5">
        <v>5</v>
      </c>
      <c r="G183" s="5">
        <v>7.2</v>
      </c>
      <c r="H183" s="5">
        <v>1030.4000000000001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19.2</v>
      </c>
      <c r="O183">
        <v>1047.5</v>
      </c>
      <c r="P183">
        <v>6.7</v>
      </c>
      <c r="Q183">
        <v>6.6</v>
      </c>
      <c r="R183" s="55">
        <v>0.120833333333333</v>
      </c>
      <c r="T183" s="94"/>
      <c r="U183" s="97"/>
      <c r="V183" s="93" t="str">
        <f t="shared" si="4"/>
        <v/>
      </c>
      <c r="W183" s="97"/>
      <c r="X183" s="424"/>
      <c r="Z183" s="5"/>
      <c r="AA183"/>
      <c r="AC183" s="377"/>
      <c r="AD183" s="55">
        <v>0.120833333333333</v>
      </c>
    </row>
    <row r="184" spans="2:30" x14ac:dyDescent="0.25">
      <c r="B184" s="5">
        <v>6.7</v>
      </c>
      <c r="C184" s="5">
        <v>96</v>
      </c>
      <c r="D184" s="5">
        <v>6.2</v>
      </c>
      <c r="E184" s="5">
        <v>6.7</v>
      </c>
      <c r="F184" s="5">
        <v>3.2</v>
      </c>
      <c r="G184" s="5">
        <v>5.4</v>
      </c>
      <c r="H184" s="5">
        <v>1030.3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19.2</v>
      </c>
      <c r="O184">
        <v>1047.5</v>
      </c>
      <c r="P184">
        <v>6.7</v>
      </c>
      <c r="Q184">
        <v>6.6</v>
      </c>
      <c r="R184" s="55">
        <v>0.121527777777778</v>
      </c>
      <c r="T184" s="94"/>
      <c r="U184" s="97"/>
      <c r="V184" s="93" t="str">
        <f t="shared" si="4"/>
        <v/>
      </c>
      <c r="W184" s="97"/>
      <c r="X184" s="94"/>
      <c r="Z184" s="5"/>
      <c r="AA184"/>
      <c r="AC184" s="377"/>
      <c r="AD184" s="55">
        <v>0.121527777777778</v>
      </c>
    </row>
    <row r="185" spans="2:30" x14ac:dyDescent="0.25">
      <c r="B185" s="5">
        <v>6.7</v>
      </c>
      <c r="C185" s="5">
        <v>96</v>
      </c>
      <c r="D185" s="5">
        <v>6.2</v>
      </c>
      <c r="E185" s="5">
        <v>5.7</v>
      </c>
      <c r="F185" s="5">
        <v>6.1</v>
      </c>
      <c r="G185" s="5">
        <v>7.2</v>
      </c>
      <c r="H185" s="5">
        <v>1030.0999999999999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19.2</v>
      </c>
      <c r="O185">
        <v>1047.5</v>
      </c>
      <c r="P185">
        <v>6.7</v>
      </c>
      <c r="Q185">
        <v>6.6</v>
      </c>
      <c r="R185" s="55">
        <v>0.122222222222222</v>
      </c>
      <c r="T185" s="94"/>
      <c r="U185" s="97"/>
      <c r="V185" s="93" t="str">
        <f t="shared" si="4"/>
        <v/>
      </c>
      <c r="W185" s="97"/>
      <c r="X185" s="94"/>
      <c r="Z185" s="5"/>
      <c r="AA185"/>
      <c r="AC185" s="377"/>
      <c r="AD185" s="55">
        <v>0.122222222222222</v>
      </c>
    </row>
    <row r="186" spans="2:30" x14ac:dyDescent="0.25">
      <c r="B186" s="5">
        <v>6.7</v>
      </c>
      <c r="C186" s="5">
        <v>96</v>
      </c>
      <c r="D186" s="5">
        <v>6.2</v>
      </c>
      <c r="E186" s="5">
        <v>4.8</v>
      </c>
      <c r="F186" s="5">
        <v>9.6999999999999993</v>
      </c>
      <c r="G186" s="5">
        <v>11.2</v>
      </c>
      <c r="H186" s="5">
        <v>1030.0999999999999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19.2</v>
      </c>
      <c r="O186">
        <v>1047.5</v>
      </c>
      <c r="P186">
        <v>6.7</v>
      </c>
      <c r="Q186">
        <v>6.6</v>
      </c>
      <c r="R186" s="55">
        <v>0.12291666666666699</v>
      </c>
      <c r="T186" s="94"/>
      <c r="U186" s="97"/>
      <c r="V186" s="93" t="str">
        <f t="shared" si="4"/>
        <v/>
      </c>
      <c r="W186" s="97"/>
      <c r="X186" s="94"/>
      <c r="Z186" s="5"/>
      <c r="AA186"/>
      <c r="AC186" s="377"/>
      <c r="AD186" s="55">
        <v>0.12291666666666699</v>
      </c>
    </row>
    <row r="187" spans="2:30" x14ac:dyDescent="0.25">
      <c r="B187" s="5">
        <v>6.7</v>
      </c>
      <c r="C187" s="5">
        <v>96</v>
      </c>
      <c r="D187" s="5">
        <v>6.2</v>
      </c>
      <c r="E187" s="5">
        <v>5.7</v>
      </c>
      <c r="F187" s="5">
        <v>6.1</v>
      </c>
      <c r="G187" s="5">
        <v>7.2</v>
      </c>
      <c r="H187" s="5">
        <v>1030.3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19.2</v>
      </c>
      <c r="O187">
        <v>1047.5</v>
      </c>
      <c r="P187">
        <v>6.7</v>
      </c>
      <c r="Q187">
        <v>6.6</v>
      </c>
      <c r="R187" s="55">
        <v>0.12361111111111101</v>
      </c>
      <c r="T187" s="94"/>
      <c r="U187" s="97"/>
      <c r="V187" s="93" t="str">
        <f t="shared" si="4"/>
        <v/>
      </c>
      <c r="W187" s="97"/>
      <c r="X187" s="94"/>
      <c r="Z187" s="5"/>
      <c r="AA187"/>
      <c r="AC187" s="377"/>
      <c r="AD187" s="55">
        <v>0.12361111111111101</v>
      </c>
    </row>
    <row r="188" spans="2:30" x14ac:dyDescent="0.25">
      <c r="B188" s="5">
        <v>6.7</v>
      </c>
      <c r="C188" s="5">
        <v>96</v>
      </c>
      <c r="D188" s="5">
        <v>6.2</v>
      </c>
      <c r="E188" s="5">
        <v>6.7</v>
      </c>
      <c r="F188" s="5">
        <v>2.2000000000000002</v>
      </c>
      <c r="G188" s="5">
        <v>3.6</v>
      </c>
      <c r="H188" s="5">
        <v>1030.2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19.2</v>
      </c>
      <c r="O188">
        <v>1047.5</v>
      </c>
      <c r="P188">
        <v>6.7</v>
      </c>
      <c r="Q188">
        <v>6.6</v>
      </c>
      <c r="R188" s="55">
        <v>0.124305555555556</v>
      </c>
      <c r="T188" s="94"/>
      <c r="U188" s="97"/>
      <c r="V188" s="93" t="str">
        <f t="shared" si="4"/>
        <v/>
      </c>
      <c r="W188" s="97"/>
      <c r="X188" s="94"/>
      <c r="Z188" s="5"/>
      <c r="AA188"/>
      <c r="AC188" s="377"/>
      <c r="AD188" s="55">
        <v>0.124305555555556</v>
      </c>
    </row>
    <row r="189" spans="2:30" x14ac:dyDescent="0.25">
      <c r="B189" s="5">
        <v>6.7</v>
      </c>
      <c r="C189" s="5">
        <v>96</v>
      </c>
      <c r="D189" s="5">
        <v>6.2</v>
      </c>
      <c r="E189" s="5">
        <v>6.7</v>
      </c>
      <c r="F189" s="5">
        <v>3.2</v>
      </c>
      <c r="G189" s="5">
        <v>5.4</v>
      </c>
      <c r="H189" s="5">
        <v>1030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19.2</v>
      </c>
      <c r="O189">
        <v>1047.5</v>
      </c>
      <c r="P189">
        <v>6.7</v>
      </c>
      <c r="Q189">
        <v>6.6</v>
      </c>
      <c r="R189" s="55">
        <v>0.125</v>
      </c>
      <c r="T189" s="94"/>
      <c r="U189" s="97"/>
      <c r="V189" s="93" t="str">
        <f t="shared" si="4"/>
        <v/>
      </c>
      <c r="W189" s="97"/>
      <c r="X189" s="94"/>
      <c r="Z189" s="5"/>
      <c r="AA189"/>
      <c r="AC189" s="377"/>
      <c r="AD189" s="55">
        <v>0.125</v>
      </c>
    </row>
    <row r="190" spans="2:30" x14ac:dyDescent="0.25">
      <c r="B190" s="5">
        <v>6.7</v>
      </c>
      <c r="C190" s="5">
        <v>96</v>
      </c>
      <c r="D190" s="5">
        <v>6.2</v>
      </c>
      <c r="E190" s="5">
        <v>5.9</v>
      </c>
      <c r="F190" s="5">
        <v>5.4</v>
      </c>
      <c r="G190" s="5">
        <v>5.4</v>
      </c>
      <c r="H190" s="5">
        <v>1030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19.2</v>
      </c>
      <c r="O190">
        <v>1047.5</v>
      </c>
      <c r="P190">
        <v>6.7</v>
      </c>
      <c r="Q190">
        <v>6.6</v>
      </c>
      <c r="R190" s="55">
        <v>0.125694444444444</v>
      </c>
      <c r="T190" s="94"/>
      <c r="U190" s="97"/>
      <c r="V190" s="93" t="str">
        <f t="shared" si="4"/>
        <v/>
      </c>
      <c r="W190" s="97"/>
      <c r="X190" s="94"/>
      <c r="Z190" s="5"/>
      <c r="AA190"/>
      <c r="AC190" s="377"/>
      <c r="AD190" s="55">
        <v>0.125694444444444</v>
      </c>
    </row>
    <row r="191" spans="2:30" x14ac:dyDescent="0.25">
      <c r="B191" s="5">
        <v>6.7</v>
      </c>
      <c r="C191" s="5">
        <v>96</v>
      </c>
      <c r="D191" s="5">
        <v>6.2</v>
      </c>
      <c r="E191" s="5">
        <v>6.7</v>
      </c>
      <c r="F191" s="5">
        <v>4.3</v>
      </c>
      <c r="G191" s="5">
        <v>7.2</v>
      </c>
      <c r="H191" s="5">
        <v>1030.0999999999999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19.2</v>
      </c>
      <c r="O191">
        <v>1047.5</v>
      </c>
      <c r="P191">
        <v>6.7</v>
      </c>
      <c r="Q191">
        <v>6.6</v>
      </c>
      <c r="R191" s="55">
        <v>0.12638888888888899</v>
      </c>
      <c r="T191" s="94"/>
      <c r="U191" s="97"/>
      <c r="V191" s="93" t="str">
        <f t="shared" si="4"/>
        <v/>
      </c>
      <c r="W191" s="97"/>
      <c r="X191" s="94"/>
      <c r="Z191" s="5"/>
      <c r="AA191"/>
      <c r="AC191" s="377"/>
      <c r="AD191" s="55">
        <v>0.12638888888888899</v>
      </c>
    </row>
    <row r="192" spans="2:30" x14ac:dyDescent="0.25">
      <c r="B192" s="5">
        <v>6.7</v>
      </c>
      <c r="C192" s="5">
        <v>96</v>
      </c>
      <c r="D192" s="5">
        <v>6.2</v>
      </c>
      <c r="E192" s="5">
        <v>5.3</v>
      </c>
      <c r="F192" s="5">
        <v>7.2</v>
      </c>
      <c r="G192" s="5">
        <v>9.4</v>
      </c>
      <c r="H192" s="5">
        <v>1030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19.2</v>
      </c>
      <c r="O192">
        <v>1047.5</v>
      </c>
      <c r="P192">
        <v>6.7</v>
      </c>
      <c r="Q192">
        <v>6.6</v>
      </c>
      <c r="R192" s="55">
        <v>0.12708333333333299</v>
      </c>
      <c r="T192" s="94"/>
      <c r="U192" s="97"/>
      <c r="V192" s="93" t="str">
        <f t="shared" si="4"/>
        <v/>
      </c>
      <c r="W192" s="97"/>
      <c r="X192" s="94"/>
      <c r="Z192" s="5"/>
      <c r="AA192"/>
      <c r="AC192" s="377"/>
      <c r="AD192" s="55">
        <v>0.12708333333333299</v>
      </c>
    </row>
    <row r="193" spans="2:30" x14ac:dyDescent="0.25">
      <c r="B193" s="5">
        <v>6.7</v>
      </c>
      <c r="C193" s="5">
        <v>96</v>
      </c>
      <c r="D193" s="5">
        <v>6.2</v>
      </c>
      <c r="E193" s="5">
        <v>5.9</v>
      </c>
      <c r="F193" s="5">
        <v>5.4</v>
      </c>
      <c r="G193" s="5">
        <v>7.2</v>
      </c>
      <c r="H193" s="5">
        <v>1030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19.2</v>
      </c>
      <c r="O193">
        <v>1047.5</v>
      </c>
      <c r="P193">
        <v>6.7</v>
      </c>
      <c r="Q193">
        <v>6.6</v>
      </c>
      <c r="R193" s="55">
        <v>0.12777777777777799</v>
      </c>
      <c r="T193" s="94"/>
      <c r="U193" s="97"/>
      <c r="V193" s="93" t="str">
        <f t="shared" si="4"/>
        <v/>
      </c>
      <c r="W193" s="97"/>
      <c r="X193" s="94"/>
      <c r="Z193" s="5"/>
      <c r="AA193"/>
      <c r="AC193" s="377"/>
      <c r="AD193" s="55">
        <v>0.12777777777777799</v>
      </c>
    </row>
    <row r="194" spans="2:30" x14ac:dyDescent="0.25">
      <c r="B194" s="5">
        <v>6.7</v>
      </c>
      <c r="C194" s="5">
        <v>96</v>
      </c>
      <c r="D194" s="5">
        <v>6.2</v>
      </c>
      <c r="E194" s="5">
        <v>5.7</v>
      </c>
      <c r="F194" s="5">
        <v>6.1</v>
      </c>
      <c r="G194" s="5">
        <v>7.2</v>
      </c>
      <c r="H194" s="5">
        <v>1030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19.2</v>
      </c>
      <c r="O194">
        <v>1047.5</v>
      </c>
      <c r="P194">
        <v>6.7</v>
      </c>
      <c r="Q194">
        <v>6.6</v>
      </c>
      <c r="R194" s="55">
        <v>0.12847222222222199</v>
      </c>
      <c r="T194" s="94"/>
      <c r="U194" s="97"/>
      <c r="V194" s="93" t="str">
        <f t="shared" si="4"/>
        <v/>
      </c>
      <c r="W194" s="97"/>
      <c r="X194" s="94"/>
      <c r="Z194" s="5"/>
      <c r="AA194"/>
      <c r="AC194" s="377"/>
      <c r="AD194" s="55">
        <v>0.12847222222222199</v>
      </c>
    </row>
    <row r="195" spans="2:30" x14ac:dyDescent="0.25">
      <c r="B195" s="5">
        <v>6.7</v>
      </c>
      <c r="C195" s="5">
        <v>96</v>
      </c>
      <c r="D195" s="5">
        <v>6.2</v>
      </c>
      <c r="E195" s="5">
        <v>6</v>
      </c>
      <c r="F195" s="5">
        <v>5</v>
      </c>
      <c r="G195" s="5">
        <v>9.4</v>
      </c>
      <c r="H195" s="5">
        <v>1030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19.2</v>
      </c>
      <c r="O195">
        <v>1047.5</v>
      </c>
      <c r="P195">
        <v>6.7</v>
      </c>
      <c r="Q195">
        <v>6.6</v>
      </c>
      <c r="R195" s="55">
        <v>0.12916666666666701</v>
      </c>
      <c r="T195" s="94"/>
      <c r="U195" s="97"/>
      <c r="V195" s="93" t="str">
        <f t="shared" si="4"/>
        <v/>
      </c>
      <c r="W195" s="97"/>
      <c r="X195" s="94"/>
      <c r="Z195" s="5"/>
      <c r="AA195"/>
      <c r="AC195" s="377"/>
      <c r="AD195" s="55">
        <v>0.12916666666666701</v>
      </c>
    </row>
    <row r="196" spans="2:30" x14ac:dyDescent="0.25">
      <c r="B196" s="5">
        <v>6.8</v>
      </c>
      <c r="C196" s="5">
        <v>96</v>
      </c>
      <c r="D196" s="5">
        <v>6.3</v>
      </c>
      <c r="E196" s="5">
        <v>4.5999999999999996</v>
      </c>
      <c r="F196" s="5">
        <v>11.2</v>
      </c>
      <c r="G196" s="5">
        <v>13</v>
      </c>
      <c r="H196" s="5">
        <v>1030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19.2</v>
      </c>
      <c r="O196">
        <v>1047.5</v>
      </c>
      <c r="P196">
        <v>6.7</v>
      </c>
      <c r="Q196">
        <v>6.6</v>
      </c>
      <c r="R196" s="55">
        <v>0.12986111111111101</v>
      </c>
      <c r="T196" s="94"/>
      <c r="U196" s="97"/>
      <c r="V196" s="93" t="str">
        <f t="shared" si="4"/>
        <v/>
      </c>
      <c r="W196" s="97"/>
      <c r="X196" s="94"/>
      <c r="Z196" s="5"/>
      <c r="AA196"/>
      <c r="AC196" s="377"/>
      <c r="AD196" s="55">
        <v>0.12986111111111101</v>
      </c>
    </row>
    <row r="197" spans="2:30" x14ac:dyDescent="0.25">
      <c r="B197" s="5">
        <v>6.8</v>
      </c>
      <c r="C197" s="5">
        <v>96</v>
      </c>
      <c r="D197" s="5">
        <v>6.3</v>
      </c>
      <c r="E197" s="5">
        <v>6.8</v>
      </c>
      <c r="F197" s="5">
        <v>4.7</v>
      </c>
      <c r="G197" s="5">
        <v>5.4</v>
      </c>
      <c r="H197" s="5">
        <v>1029.8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19.2</v>
      </c>
      <c r="O197">
        <v>1047.5</v>
      </c>
      <c r="P197">
        <v>6.7</v>
      </c>
      <c r="Q197">
        <v>6.6</v>
      </c>
      <c r="R197" s="55">
        <v>0.13055555555555601</v>
      </c>
      <c r="T197" s="94"/>
      <c r="U197" s="97"/>
      <c r="V197" s="93" t="str">
        <f t="shared" si="4"/>
        <v/>
      </c>
      <c r="W197" s="97"/>
      <c r="X197" s="94"/>
      <c r="Z197" s="5"/>
      <c r="AA197"/>
      <c r="AC197" s="377"/>
      <c r="AD197" s="55">
        <v>0.13055555555555601</v>
      </c>
    </row>
    <row r="198" spans="2:30" x14ac:dyDescent="0.25">
      <c r="B198" s="5">
        <v>6.8</v>
      </c>
      <c r="C198" s="5">
        <v>96</v>
      </c>
      <c r="D198" s="5">
        <v>6.3</v>
      </c>
      <c r="E198" s="5">
        <v>5.0999999999999996</v>
      </c>
      <c r="F198" s="5">
        <v>8.6</v>
      </c>
      <c r="G198" s="5">
        <v>9.4</v>
      </c>
      <c r="H198" s="5">
        <v>1029.7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19.2</v>
      </c>
      <c r="O198">
        <v>1047.5</v>
      </c>
      <c r="P198">
        <v>6.7</v>
      </c>
      <c r="Q198">
        <v>6.6</v>
      </c>
      <c r="R198" s="55">
        <v>0.13125000000000001</v>
      </c>
      <c r="T198" s="94"/>
      <c r="U198" s="97"/>
      <c r="V198" s="93" t="str">
        <f t="shared" si="4"/>
        <v/>
      </c>
      <c r="W198" s="97"/>
      <c r="X198" s="94"/>
      <c r="Z198" s="5"/>
      <c r="AA198"/>
      <c r="AC198" s="377"/>
      <c r="AD198" s="55">
        <v>0.13125000000000001</v>
      </c>
    </row>
    <row r="199" spans="2:30" x14ac:dyDescent="0.25">
      <c r="B199" s="5">
        <v>6.8</v>
      </c>
      <c r="C199" s="5">
        <v>96</v>
      </c>
      <c r="D199" s="5">
        <v>6.3</v>
      </c>
      <c r="E199" s="5">
        <v>4.4000000000000004</v>
      </c>
      <c r="F199" s="5">
        <v>12.2</v>
      </c>
      <c r="G199" s="5">
        <v>14.8</v>
      </c>
      <c r="H199" s="5">
        <v>1029.7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19.2</v>
      </c>
      <c r="O199">
        <v>1047.5</v>
      </c>
      <c r="P199">
        <v>6.7</v>
      </c>
      <c r="Q199">
        <v>6.6</v>
      </c>
      <c r="R199" s="55">
        <v>0.131944444444444</v>
      </c>
      <c r="T199" s="94"/>
      <c r="U199" s="97"/>
      <c r="V199" s="93" t="str">
        <f t="shared" si="4"/>
        <v/>
      </c>
      <c r="W199" s="97"/>
      <c r="X199" s="94"/>
      <c r="Z199" s="5"/>
      <c r="AA199"/>
      <c r="AC199" s="377"/>
      <c r="AD199" s="55">
        <v>0.131944444444444</v>
      </c>
    </row>
    <row r="200" spans="2:30" x14ac:dyDescent="0.25">
      <c r="B200" s="5">
        <v>6.7</v>
      </c>
      <c r="C200" s="5">
        <v>96</v>
      </c>
      <c r="D200" s="5">
        <v>6.2</v>
      </c>
      <c r="E200" s="5">
        <v>4.4000000000000004</v>
      </c>
      <c r="F200" s="5">
        <v>11.5</v>
      </c>
      <c r="G200" s="5">
        <v>14.8</v>
      </c>
      <c r="H200" s="5">
        <v>1029.7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19.2</v>
      </c>
      <c r="O200">
        <v>1047.5</v>
      </c>
      <c r="P200">
        <v>6.7</v>
      </c>
      <c r="Q200">
        <v>6.6</v>
      </c>
      <c r="R200" s="55">
        <v>0.132638888888889</v>
      </c>
      <c r="T200" s="94"/>
      <c r="U200" s="97"/>
      <c r="V200" s="93" t="str">
        <f t="shared" si="4"/>
        <v/>
      </c>
      <c r="W200" s="97"/>
      <c r="X200" s="94"/>
      <c r="Z200" s="5"/>
      <c r="AA200"/>
      <c r="AC200" s="377"/>
      <c r="AD200" s="55">
        <v>0.132638888888889</v>
      </c>
    </row>
    <row r="201" spans="2:30" x14ac:dyDescent="0.25">
      <c r="B201" s="5">
        <v>6.7</v>
      </c>
      <c r="C201" s="5">
        <v>96</v>
      </c>
      <c r="D201" s="5">
        <v>6.2</v>
      </c>
      <c r="E201" s="5">
        <v>5</v>
      </c>
      <c r="F201" s="5">
        <v>8.6</v>
      </c>
      <c r="G201" s="5">
        <v>11.2</v>
      </c>
      <c r="H201" s="5">
        <v>1029.5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19.2</v>
      </c>
      <c r="O201">
        <v>1047.5</v>
      </c>
      <c r="P201">
        <v>6.7</v>
      </c>
      <c r="Q201">
        <v>6.6</v>
      </c>
      <c r="R201" s="55">
        <v>0.133333333333333</v>
      </c>
      <c r="T201" s="94"/>
      <c r="U201" s="97"/>
      <c r="V201" s="93" t="str">
        <f t="shared" si="4"/>
        <v/>
      </c>
      <c r="W201" s="97"/>
      <c r="X201" s="94"/>
      <c r="Z201" s="5"/>
      <c r="AA201"/>
      <c r="AC201" s="377"/>
      <c r="AD201" s="55">
        <v>0.133333333333333</v>
      </c>
    </row>
    <row r="202" spans="2:30" x14ac:dyDescent="0.25">
      <c r="B202" s="5">
        <v>6.7</v>
      </c>
      <c r="C202" s="5">
        <v>96</v>
      </c>
      <c r="D202" s="5">
        <v>6.2</v>
      </c>
      <c r="E202" s="5">
        <v>5.0999999999999996</v>
      </c>
      <c r="F202" s="5">
        <v>7.9</v>
      </c>
      <c r="G202" s="5">
        <v>9.4</v>
      </c>
      <c r="H202" s="5">
        <v>1029.8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19.2</v>
      </c>
      <c r="O202">
        <v>1047.5</v>
      </c>
      <c r="P202">
        <v>6.7</v>
      </c>
      <c r="Q202">
        <v>6.6</v>
      </c>
      <c r="R202" s="55">
        <v>0.134027777777778</v>
      </c>
      <c r="T202" s="94"/>
      <c r="U202" s="97"/>
      <c r="V202" s="93" t="str">
        <f t="shared" si="4"/>
        <v/>
      </c>
      <c r="W202" s="97"/>
      <c r="X202" s="94"/>
      <c r="Z202" s="5"/>
      <c r="AA202"/>
      <c r="AC202" s="377"/>
      <c r="AD202" s="55">
        <v>0.134027777777778</v>
      </c>
    </row>
    <row r="203" spans="2:30" x14ac:dyDescent="0.25">
      <c r="B203" s="5">
        <v>6.7</v>
      </c>
      <c r="C203" s="5">
        <v>96</v>
      </c>
      <c r="D203" s="5">
        <v>6.2</v>
      </c>
      <c r="E203" s="5">
        <v>6.7</v>
      </c>
      <c r="F203" s="5">
        <v>3.6</v>
      </c>
      <c r="G203" s="5">
        <v>9.4</v>
      </c>
      <c r="H203" s="5">
        <v>1029.8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19.2</v>
      </c>
      <c r="O203">
        <v>1047.5</v>
      </c>
      <c r="P203">
        <v>6.7</v>
      </c>
      <c r="Q203">
        <v>6.6</v>
      </c>
      <c r="R203" s="55">
        <v>0.13472222222222199</v>
      </c>
      <c r="T203" s="94"/>
      <c r="U203" s="97"/>
      <c r="V203" s="93" t="str">
        <f t="shared" ref="V203:V266" si="5">IF($K203&gt;0,1,"")</f>
        <v/>
      </c>
      <c r="W203" s="97"/>
      <c r="X203" s="94"/>
      <c r="Z203" s="5"/>
      <c r="AA203"/>
      <c r="AC203" s="377"/>
      <c r="AD203" s="55">
        <v>0.13472222222222199</v>
      </c>
    </row>
    <row r="204" spans="2:30" x14ac:dyDescent="0.25">
      <c r="B204" s="5">
        <v>6.7</v>
      </c>
      <c r="C204" s="5">
        <v>96</v>
      </c>
      <c r="D204" s="5">
        <v>6.2</v>
      </c>
      <c r="E204" s="5">
        <v>6.7</v>
      </c>
      <c r="F204" s="5">
        <v>1.4</v>
      </c>
      <c r="G204" s="5">
        <v>1.8</v>
      </c>
      <c r="H204" s="5">
        <v>1029.8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19.2</v>
      </c>
      <c r="O204">
        <v>1047.5</v>
      </c>
      <c r="P204">
        <v>6.7</v>
      </c>
      <c r="Q204">
        <v>6.6</v>
      </c>
      <c r="R204" s="55">
        <v>0.13541666666666699</v>
      </c>
      <c r="T204" s="94"/>
      <c r="U204" s="97"/>
      <c r="V204" s="93" t="str">
        <f t="shared" si="5"/>
        <v/>
      </c>
      <c r="W204" s="97"/>
      <c r="X204" s="94"/>
      <c r="Z204" s="5"/>
      <c r="AA204"/>
      <c r="AC204" s="377"/>
      <c r="AD204" s="55">
        <v>0.13541666666666699</v>
      </c>
    </row>
    <row r="205" spans="2:30" x14ac:dyDescent="0.25">
      <c r="B205" s="5">
        <v>6.8</v>
      </c>
      <c r="C205" s="5">
        <v>96</v>
      </c>
      <c r="D205" s="5">
        <v>6.3</v>
      </c>
      <c r="E205" s="5">
        <v>5.0999999999999996</v>
      </c>
      <c r="F205" s="5">
        <v>8.6</v>
      </c>
      <c r="G205" s="5">
        <v>11.2</v>
      </c>
      <c r="H205" s="5">
        <v>1029.7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19.2</v>
      </c>
      <c r="O205">
        <v>1047.5</v>
      </c>
      <c r="P205">
        <v>6.7</v>
      </c>
      <c r="Q205">
        <v>6.6</v>
      </c>
      <c r="R205" s="55">
        <v>0.13611111111111099</v>
      </c>
      <c r="T205" s="94"/>
      <c r="U205" s="97"/>
      <c r="V205" s="93" t="str">
        <f t="shared" si="5"/>
        <v/>
      </c>
      <c r="W205" s="97"/>
      <c r="X205" s="94"/>
      <c r="Z205" s="5"/>
      <c r="AA205"/>
      <c r="AC205" s="377"/>
      <c r="AD205" s="55">
        <v>0.13611111111111099</v>
      </c>
    </row>
    <row r="206" spans="2:30" x14ac:dyDescent="0.25">
      <c r="B206" s="5">
        <v>6.8</v>
      </c>
      <c r="C206" s="5">
        <v>96</v>
      </c>
      <c r="D206" s="5">
        <v>6.3</v>
      </c>
      <c r="E206" s="5">
        <v>6.8</v>
      </c>
      <c r="F206" s="5">
        <v>4</v>
      </c>
      <c r="G206" s="5">
        <v>5.4</v>
      </c>
      <c r="H206" s="5">
        <v>1029.8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19.2</v>
      </c>
      <c r="O206">
        <v>1047.5</v>
      </c>
      <c r="P206">
        <v>6.7</v>
      </c>
      <c r="Q206">
        <v>6.6</v>
      </c>
      <c r="R206" s="55">
        <v>0.13680555555555601</v>
      </c>
      <c r="T206" s="94"/>
      <c r="U206" s="97"/>
      <c r="V206" s="93" t="str">
        <f t="shared" si="5"/>
        <v/>
      </c>
      <c r="W206" s="97"/>
      <c r="X206" s="94"/>
      <c r="Z206" s="5"/>
      <c r="AA206"/>
      <c r="AC206" s="377"/>
      <c r="AD206" s="55">
        <v>0.13680555555555601</v>
      </c>
    </row>
    <row r="207" spans="2:30" x14ac:dyDescent="0.25">
      <c r="B207" s="5">
        <v>6.8</v>
      </c>
      <c r="C207" s="5">
        <v>96</v>
      </c>
      <c r="D207" s="5">
        <v>6.3</v>
      </c>
      <c r="E207" s="5">
        <v>5.0999999999999996</v>
      </c>
      <c r="F207" s="5">
        <v>8.6</v>
      </c>
      <c r="G207" s="5">
        <v>9.4</v>
      </c>
      <c r="H207" s="5">
        <v>1029.7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19.2</v>
      </c>
      <c r="O207">
        <v>1047.5</v>
      </c>
      <c r="P207">
        <v>6.7</v>
      </c>
      <c r="Q207">
        <v>6.6</v>
      </c>
      <c r="R207" s="55">
        <v>0.13750000000000001</v>
      </c>
      <c r="T207" s="94"/>
      <c r="U207" s="97"/>
      <c r="V207" s="93" t="str">
        <f t="shared" si="5"/>
        <v/>
      </c>
      <c r="W207" s="97"/>
      <c r="X207" s="94"/>
      <c r="Z207" s="5"/>
      <c r="AA207"/>
      <c r="AC207" s="377"/>
      <c r="AD207" s="55">
        <v>0.13750000000000001</v>
      </c>
    </row>
    <row r="208" spans="2:30" x14ac:dyDescent="0.25">
      <c r="B208" s="5">
        <v>6.8</v>
      </c>
      <c r="C208" s="5">
        <v>96</v>
      </c>
      <c r="D208" s="5">
        <v>6.3</v>
      </c>
      <c r="E208" s="5">
        <v>5.4</v>
      </c>
      <c r="F208" s="5">
        <v>7.2</v>
      </c>
      <c r="G208" s="5">
        <v>9.4</v>
      </c>
      <c r="H208" s="5">
        <v>1029.7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19.2</v>
      </c>
      <c r="O208">
        <v>1047.5</v>
      </c>
      <c r="P208">
        <v>6.7</v>
      </c>
      <c r="Q208">
        <v>6.6</v>
      </c>
      <c r="R208" s="55">
        <v>0.13819444444444401</v>
      </c>
      <c r="T208" s="94"/>
      <c r="U208" s="97"/>
      <c r="V208" s="93" t="str">
        <f t="shared" si="5"/>
        <v/>
      </c>
      <c r="W208" s="97"/>
      <c r="X208" s="94"/>
      <c r="Z208" s="5"/>
      <c r="AA208"/>
      <c r="AC208" s="377"/>
      <c r="AD208" s="55">
        <v>0.13819444444444401</v>
      </c>
    </row>
    <row r="209" spans="2:30" x14ac:dyDescent="0.25">
      <c r="B209" s="5">
        <v>6.8</v>
      </c>
      <c r="C209" s="5">
        <v>96</v>
      </c>
      <c r="D209" s="5">
        <v>6.3</v>
      </c>
      <c r="E209" s="5">
        <v>4.9000000000000004</v>
      </c>
      <c r="F209" s="5">
        <v>9.6999999999999993</v>
      </c>
      <c r="G209" s="5">
        <v>14.8</v>
      </c>
      <c r="H209" s="5">
        <v>1029.5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19.2</v>
      </c>
      <c r="O209">
        <v>1047.5</v>
      </c>
      <c r="P209">
        <v>6.7</v>
      </c>
      <c r="Q209">
        <v>6.6</v>
      </c>
      <c r="R209" s="55">
        <v>0.13888888888888901</v>
      </c>
      <c r="T209" s="94"/>
      <c r="U209" s="97"/>
      <c r="V209" s="93" t="str">
        <f t="shared" si="5"/>
        <v/>
      </c>
      <c r="W209" s="97"/>
      <c r="X209" s="94"/>
      <c r="Z209" s="5"/>
      <c r="AA209"/>
      <c r="AC209" s="377"/>
      <c r="AD209" s="55">
        <v>0.13888888888888901</v>
      </c>
    </row>
    <row r="210" spans="2:30" x14ac:dyDescent="0.25">
      <c r="B210" s="5">
        <v>6.8</v>
      </c>
      <c r="C210" s="5">
        <v>96</v>
      </c>
      <c r="D210" s="5">
        <v>6.3</v>
      </c>
      <c r="E210" s="5">
        <v>6</v>
      </c>
      <c r="F210" s="5">
        <v>5.4</v>
      </c>
      <c r="G210" s="5">
        <v>7.2</v>
      </c>
      <c r="H210" s="5">
        <v>1029.5999999999999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19.2</v>
      </c>
      <c r="O210">
        <v>1047.5</v>
      </c>
      <c r="P210">
        <v>6.7</v>
      </c>
      <c r="Q210">
        <v>6.6</v>
      </c>
      <c r="R210" s="55">
        <v>0.139583333333333</v>
      </c>
      <c r="T210" s="94"/>
      <c r="U210" s="97"/>
      <c r="V210" s="93" t="str">
        <f t="shared" si="5"/>
        <v/>
      </c>
      <c r="W210" s="97"/>
      <c r="X210" s="94"/>
      <c r="Z210" s="5"/>
      <c r="AA210"/>
      <c r="AC210" s="377"/>
      <c r="AD210" s="55">
        <v>0.139583333333333</v>
      </c>
    </row>
    <row r="211" spans="2:30" x14ac:dyDescent="0.25">
      <c r="B211" s="5">
        <v>6.8</v>
      </c>
      <c r="C211" s="5">
        <v>96</v>
      </c>
      <c r="D211" s="5">
        <v>6.3</v>
      </c>
      <c r="E211" s="5">
        <v>6.1</v>
      </c>
      <c r="F211" s="5">
        <v>5</v>
      </c>
      <c r="G211" s="5">
        <v>7.2</v>
      </c>
      <c r="H211" s="5">
        <v>1029.9000000000001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19.2</v>
      </c>
      <c r="O211">
        <v>1047.5</v>
      </c>
      <c r="P211">
        <v>6.7</v>
      </c>
      <c r="Q211">
        <v>6.6</v>
      </c>
      <c r="R211" s="55">
        <v>0.140277777777778</v>
      </c>
      <c r="T211" s="94"/>
      <c r="U211" s="97"/>
      <c r="V211" s="93" t="str">
        <f t="shared" si="5"/>
        <v/>
      </c>
      <c r="W211" s="97"/>
      <c r="X211" s="94"/>
      <c r="Z211" s="5"/>
      <c r="AA211"/>
      <c r="AC211" s="377"/>
      <c r="AD211" s="55">
        <v>0.140277777777778</v>
      </c>
    </row>
    <row r="212" spans="2:30" x14ac:dyDescent="0.25">
      <c r="B212" s="5">
        <v>6.8</v>
      </c>
      <c r="C212" s="5">
        <v>96</v>
      </c>
      <c r="D212" s="5">
        <v>6.3</v>
      </c>
      <c r="E212" s="5">
        <v>6.1</v>
      </c>
      <c r="F212" s="5">
        <v>5</v>
      </c>
      <c r="G212" s="5">
        <v>7.2</v>
      </c>
      <c r="H212" s="5">
        <v>1029.8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19.2</v>
      </c>
      <c r="O212">
        <v>1047.5</v>
      </c>
      <c r="P212">
        <v>6.7</v>
      </c>
      <c r="Q212">
        <v>6.6</v>
      </c>
      <c r="R212" s="55">
        <v>0.140972222222222</v>
      </c>
      <c r="T212" s="94"/>
      <c r="U212" s="97"/>
      <c r="V212" s="93" t="str">
        <f t="shared" si="5"/>
        <v/>
      </c>
      <c r="W212" s="97"/>
      <c r="X212" s="94"/>
      <c r="Z212" s="5"/>
      <c r="AA212"/>
      <c r="AC212" s="377"/>
      <c r="AD212" s="55">
        <v>0.140972222222222</v>
      </c>
    </row>
    <row r="213" spans="2:30" x14ac:dyDescent="0.25">
      <c r="B213" s="5">
        <v>6.8</v>
      </c>
      <c r="C213" s="5">
        <v>96</v>
      </c>
      <c r="D213" s="5">
        <v>6.3</v>
      </c>
      <c r="E213" s="5">
        <v>5.8</v>
      </c>
      <c r="F213" s="5">
        <v>6.1</v>
      </c>
      <c r="G213" s="5">
        <v>7.2</v>
      </c>
      <c r="H213" s="5">
        <v>1029.9000000000001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19.2</v>
      </c>
      <c r="O213">
        <v>1047.5</v>
      </c>
      <c r="P213">
        <v>6.7</v>
      </c>
      <c r="Q213">
        <v>6.6</v>
      </c>
      <c r="R213" s="55">
        <v>0.141666666666667</v>
      </c>
      <c r="T213" s="94"/>
      <c r="U213" s="97"/>
      <c r="V213" s="93" t="str">
        <f t="shared" si="5"/>
        <v/>
      </c>
      <c r="W213" s="97"/>
      <c r="X213" s="94"/>
      <c r="Z213" s="5"/>
      <c r="AA213"/>
      <c r="AC213" s="377"/>
      <c r="AD213" s="55">
        <v>0.141666666666667</v>
      </c>
    </row>
    <row r="214" spans="2:30" x14ac:dyDescent="0.25">
      <c r="B214" s="5">
        <v>6.8</v>
      </c>
      <c r="C214" s="5">
        <v>96</v>
      </c>
      <c r="D214" s="5">
        <v>6.3</v>
      </c>
      <c r="E214" s="5">
        <v>6.8</v>
      </c>
      <c r="F214" s="5">
        <v>2.2000000000000002</v>
      </c>
      <c r="G214" s="5">
        <v>3.6</v>
      </c>
      <c r="H214" s="5">
        <v>1029.7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19.2</v>
      </c>
      <c r="O214">
        <v>1047.5</v>
      </c>
      <c r="P214">
        <v>6.7</v>
      </c>
      <c r="Q214">
        <v>6.6</v>
      </c>
      <c r="R214" s="55">
        <v>0.14236111111111099</v>
      </c>
      <c r="T214" s="94"/>
      <c r="U214" s="97"/>
      <c r="V214" s="93" t="str">
        <f t="shared" si="5"/>
        <v/>
      </c>
      <c r="W214" s="97"/>
      <c r="X214" s="94"/>
      <c r="Z214" s="5"/>
      <c r="AA214"/>
      <c r="AC214" s="377"/>
      <c r="AD214" s="55">
        <v>0.14236111111111099</v>
      </c>
    </row>
    <row r="215" spans="2:30" x14ac:dyDescent="0.25">
      <c r="B215" s="5">
        <v>6.8</v>
      </c>
      <c r="C215" s="5">
        <v>96</v>
      </c>
      <c r="D215" s="5">
        <v>6.3</v>
      </c>
      <c r="E215" s="5">
        <v>5.8</v>
      </c>
      <c r="F215" s="5">
        <v>6.1</v>
      </c>
      <c r="G215" s="5">
        <v>7.2</v>
      </c>
      <c r="H215" s="5">
        <v>1029.7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19.2</v>
      </c>
      <c r="O215">
        <v>1047.5</v>
      </c>
      <c r="P215">
        <v>6.6</v>
      </c>
      <c r="Q215">
        <v>6.6</v>
      </c>
      <c r="R215" s="55">
        <v>0.14305555555555599</v>
      </c>
      <c r="T215" s="94"/>
      <c r="U215" s="97"/>
      <c r="V215" s="93" t="str">
        <f t="shared" si="5"/>
        <v/>
      </c>
      <c r="W215" s="97"/>
      <c r="X215" s="94"/>
      <c r="Z215" s="5"/>
      <c r="AA215"/>
      <c r="AC215" s="377"/>
      <c r="AD215" s="55">
        <v>0.14305555555555599</v>
      </c>
    </row>
    <row r="216" spans="2:30" x14ac:dyDescent="0.25">
      <c r="B216" s="5">
        <v>6.8</v>
      </c>
      <c r="C216" s="5">
        <v>96</v>
      </c>
      <c r="D216" s="5">
        <v>6.3</v>
      </c>
      <c r="E216" s="5">
        <v>6.8</v>
      </c>
      <c r="F216" s="5">
        <v>3.6</v>
      </c>
      <c r="G216" s="5">
        <v>5.4</v>
      </c>
      <c r="H216" s="5">
        <v>1029.7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19.2</v>
      </c>
      <c r="O216">
        <v>1047.5</v>
      </c>
      <c r="P216">
        <v>6.6</v>
      </c>
      <c r="Q216">
        <v>6.6</v>
      </c>
      <c r="R216" s="55">
        <v>0.14374999999999999</v>
      </c>
      <c r="T216" s="94"/>
      <c r="U216" s="97"/>
      <c r="V216" s="93" t="str">
        <f t="shared" si="5"/>
        <v/>
      </c>
      <c r="W216" s="97"/>
      <c r="X216" s="94"/>
      <c r="Z216" s="5"/>
      <c r="AA216"/>
      <c r="AC216" s="377"/>
      <c r="AD216" s="55">
        <v>0.14374999999999999</v>
      </c>
    </row>
    <row r="217" spans="2:30" x14ac:dyDescent="0.25">
      <c r="B217" s="5">
        <v>6.8</v>
      </c>
      <c r="C217" s="5">
        <v>96</v>
      </c>
      <c r="D217" s="5">
        <v>6.3</v>
      </c>
      <c r="E217" s="5">
        <v>5.6</v>
      </c>
      <c r="F217" s="5">
        <v>6.5</v>
      </c>
      <c r="G217" s="5">
        <v>9.4</v>
      </c>
      <c r="H217" s="5">
        <v>1029.8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19.2</v>
      </c>
      <c r="O217">
        <v>1047.5</v>
      </c>
      <c r="P217">
        <v>6.6</v>
      </c>
      <c r="Q217">
        <v>6.6</v>
      </c>
      <c r="R217" s="55">
        <v>0.14444444444444399</v>
      </c>
      <c r="T217" s="94"/>
      <c r="U217" s="97"/>
      <c r="V217" s="93" t="str">
        <f t="shared" si="5"/>
        <v/>
      </c>
      <c r="W217" s="97"/>
      <c r="X217" s="94"/>
      <c r="Z217" s="5"/>
      <c r="AA217"/>
      <c r="AC217" s="377"/>
      <c r="AD217" s="55">
        <v>0.14444444444444399</v>
      </c>
    </row>
    <row r="218" spans="2:30" x14ac:dyDescent="0.25">
      <c r="B218" s="5">
        <v>6.7</v>
      </c>
      <c r="C218" s="5">
        <v>96</v>
      </c>
      <c r="D218" s="5">
        <v>6.2</v>
      </c>
      <c r="E218" s="5">
        <v>5.9</v>
      </c>
      <c r="F218" s="5">
        <v>5.4</v>
      </c>
      <c r="G218" s="5">
        <v>9.4</v>
      </c>
      <c r="H218" s="5">
        <v>1029.7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19.2</v>
      </c>
      <c r="O218">
        <v>1047.5</v>
      </c>
      <c r="P218">
        <v>6.6</v>
      </c>
      <c r="Q218">
        <v>6.6</v>
      </c>
      <c r="R218" s="55">
        <v>0.14513888888888901</v>
      </c>
      <c r="T218" s="94"/>
      <c r="U218" s="97"/>
      <c r="V218" s="93" t="str">
        <f t="shared" si="5"/>
        <v/>
      </c>
      <c r="W218" s="97"/>
      <c r="X218" s="94"/>
      <c r="Z218" s="5"/>
      <c r="AA218"/>
      <c r="AC218" s="377"/>
      <c r="AD218" s="55">
        <v>0.14513888888888901</v>
      </c>
    </row>
    <row r="219" spans="2:30" x14ac:dyDescent="0.25">
      <c r="B219" s="5">
        <v>6.7</v>
      </c>
      <c r="C219" s="5">
        <v>96</v>
      </c>
      <c r="D219" s="5">
        <v>6.2</v>
      </c>
      <c r="E219" s="5">
        <v>5.3</v>
      </c>
      <c r="F219" s="5">
        <v>7.2</v>
      </c>
      <c r="G219" s="5">
        <v>9.4</v>
      </c>
      <c r="H219" s="5">
        <v>1029.5999999999999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19.2</v>
      </c>
      <c r="O219">
        <v>1047.5</v>
      </c>
      <c r="P219">
        <v>6.6</v>
      </c>
      <c r="Q219">
        <v>6.6</v>
      </c>
      <c r="R219" s="55">
        <v>0.14583333333333301</v>
      </c>
      <c r="T219" s="94"/>
      <c r="U219" s="97"/>
      <c r="V219" s="93" t="str">
        <f t="shared" si="5"/>
        <v/>
      </c>
      <c r="W219" s="97"/>
      <c r="X219" s="94"/>
      <c r="Z219" s="5"/>
      <c r="AA219"/>
      <c r="AC219" s="377"/>
      <c r="AD219" s="55">
        <v>0.14583333333333301</v>
      </c>
    </row>
    <row r="220" spans="2:30" x14ac:dyDescent="0.25">
      <c r="B220" s="5">
        <v>6.7</v>
      </c>
      <c r="C220" s="5">
        <v>96</v>
      </c>
      <c r="D220" s="5">
        <v>6.2</v>
      </c>
      <c r="E220" s="5">
        <v>5.3</v>
      </c>
      <c r="F220" s="5">
        <v>7.2</v>
      </c>
      <c r="G220" s="5">
        <v>9.4</v>
      </c>
      <c r="H220" s="5">
        <v>1029.8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19.2</v>
      </c>
      <c r="O220">
        <v>1047.5</v>
      </c>
      <c r="P220">
        <v>6.6</v>
      </c>
      <c r="Q220">
        <v>6.6</v>
      </c>
      <c r="R220" s="55">
        <v>0.14652777777777801</v>
      </c>
      <c r="T220" s="94"/>
      <c r="U220" s="97"/>
      <c r="V220" s="93" t="str">
        <f t="shared" si="5"/>
        <v/>
      </c>
      <c r="W220" s="97"/>
      <c r="X220" s="94"/>
      <c r="Z220" s="5"/>
      <c r="AA220"/>
      <c r="AC220" s="377"/>
      <c r="AD220" s="55">
        <v>0.14652777777777801</v>
      </c>
    </row>
    <row r="221" spans="2:30" x14ac:dyDescent="0.25">
      <c r="B221" s="5">
        <v>6.7</v>
      </c>
      <c r="C221" s="5">
        <v>96</v>
      </c>
      <c r="D221" s="5">
        <v>6.2</v>
      </c>
      <c r="E221" s="5">
        <v>4.8</v>
      </c>
      <c r="F221" s="5">
        <v>9.4</v>
      </c>
      <c r="G221" s="5">
        <v>11.2</v>
      </c>
      <c r="H221" s="5">
        <v>1029.7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19.2</v>
      </c>
      <c r="O221">
        <v>1047.5</v>
      </c>
      <c r="P221">
        <v>6.6</v>
      </c>
      <c r="Q221">
        <v>6.6</v>
      </c>
      <c r="R221" s="55">
        <v>0.147222222222222</v>
      </c>
      <c r="T221" s="94"/>
      <c r="U221" s="97"/>
      <c r="V221" s="93" t="str">
        <f t="shared" si="5"/>
        <v/>
      </c>
      <c r="W221" s="97"/>
      <c r="X221" s="94"/>
      <c r="Z221" s="5"/>
      <c r="AA221"/>
      <c r="AC221" s="377"/>
      <c r="AD221" s="55">
        <v>0.147222222222222</v>
      </c>
    </row>
    <row r="222" spans="2:30" x14ac:dyDescent="0.25">
      <c r="B222" s="5">
        <v>6.7</v>
      </c>
      <c r="C222" s="5">
        <v>96</v>
      </c>
      <c r="D222" s="5">
        <v>6.2</v>
      </c>
      <c r="E222" s="5">
        <v>6.7</v>
      </c>
      <c r="F222" s="5">
        <v>4</v>
      </c>
      <c r="G222" s="5">
        <v>5.4</v>
      </c>
      <c r="H222" s="5">
        <v>1029.5999999999999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19.2</v>
      </c>
      <c r="O222">
        <v>1047.5</v>
      </c>
      <c r="P222">
        <v>6.6</v>
      </c>
      <c r="Q222">
        <v>6.6</v>
      </c>
      <c r="R222" s="55">
        <v>0.147916666666667</v>
      </c>
      <c r="T222" s="94"/>
      <c r="U222" s="97"/>
      <c r="V222" s="93" t="str">
        <f t="shared" si="5"/>
        <v/>
      </c>
      <c r="W222" s="97"/>
      <c r="X222" s="94"/>
      <c r="Z222" s="5"/>
      <c r="AA222"/>
      <c r="AC222" s="377"/>
      <c r="AD222" s="55">
        <v>0.147916666666667</v>
      </c>
    </row>
    <row r="223" spans="2:30" x14ac:dyDescent="0.25">
      <c r="B223" s="5">
        <v>6.7</v>
      </c>
      <c r="C223" s="5">
        <v>96</v>
      </c>
      <c r="D223" s="5">
        <v>6.2</v>
      </c>
      <c r="E223" s="5">
        <v>5.0999999999999996</v>
      </c>
      <c r="F223" s="5">
        <v>7.9</v>
      </c>
      <c r="G223" s="5">
        <v>13</v>
      </c>
      <c r="H223" s="5">
        <v>1029.5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19.2</v>
      </c>
      <c r="O223">
        <v>1047.5</v>
      </c>
      <c r="P223">
        <v>6.6</v>
      </c>
      <c r="Q223">
        <v>6.6</v>
      </c>
      <c r="R223" s="55">
        <v>0.148611111111111</v>
      </c>
      <c r="T223" s="94"/>
      <c r="U223" s="97"/>
      <c r="V223" s="93" t="str">
        <f t="shared" si="5"/>
        <v/>
      </c>
      <c r="W223" s="97"/>
      <c r="X223" s="94"/>
      <c r="Z223" s="5"/>
      <c r="AA223"/>
      <c r="AC223" s="377"/>
      <c r="AD223" s="55">
        <v>0.148611111111111</v>
      </c>
    </row>
    <row r="224" spans="2:30" x14ac:dyDescent="0.25">
      <c r="B224" s="5">
        <v>6.7</v>
      </c>
      <c r="C224" s="5">
        <v>96</v>
      </c>
      <c r="D224" s="5">
        <v>6.2</v>
      </c>
      <c r="E224" s="5">
        <v>5.7</v>
      </c>
      <c r="F224" s="5">
        <v>6.1</v>
      </c>
      <c r="G224" s="5">
        <v>9.4</v>
      </c>
      <c r="H224" s="5">
        <v>1029.3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19.2</v>
      </c>
      <c r="O224">
        <v>1047.5</v>
      </c>
      <c r="P224">
        <v>6.6</v>
      </c>
      <c r="Q224">
        <v>6.6</v>
      </c>
      <c r="R224" s="55">
        <v>0.149305555555556</v>
      </c>
      <c r="T224" s="94"/>
      <c r="U224" s="97"/>
      <c r="V224" s="93" t="str">
        <f t="shared" si="5"/>
        <v/>
      </c>
      <c r="W224" s="97"/>
      <c r="X224" s="94"/>
      <c r="Z224" s="5"/>
      <c r="AA224"/>
      <c r="AC224" s="377"/>
      <c r="AD224" s="55">
        <v>0.149305555555556</v>
      </c>
    </row>
    <row r="225" spans="2:30" x14ac:dyDescent="0.25">
      <c r="B225" s="5">
        <v>6.7</v>
      </c>
      <c r="C225" s="5">
        <v>96</v>
      </c>
      <c r="D225" s="5">
        <v>6.2</v>
      </c>
      <c r="E225" s="5">
        <v>5.7</v>
      </c>
      <c r="F225" s="5">
        <v>6.1</v>
      </c>
      <c r="G225" s="5">
        <v>9.4</v>
      </c>
      <c r="H225" s="5">
        <v>1029.4000000000001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19.2</v>
      </c>
      <c r="O225">
        <v>1047.5</v>
      </c>
      <c r="P225">
        <v>6.6</v>
      </c>
      <c r="Q225">
        <v>6.6</v>
      </c>
      <c r="R225" s="55">
        <v>0.15</v>
      </c>
      <c r="T225" s="94"/>
      <c r="U225" s="97"/>
      <c r="V225" s="93" t="str">
        <f t="shared" si="5"/>
        <v/>
      </c>
      <c r="W225" s="97"/>
      <c r="X225" s="94"/>
      <c r="Z225" s="5"/>
      <c r="AA225"/>
      <c r="AC225" s="377"/>
      <c r="AD225" s="55">
        <v>0.15</v>
      </c>
    </row>
    <row r="226" spans="2:30" x14ac:dyDescent="0.25">
      <c r="B226" s="5">
        <v>6.7</v>
      </c>
      <c r="C226" s="5">
        <v>96</v>
      </c>
      <c r="D226" s="5">
        <v>6.2</v>
      </c>
      <c r="E226" s="5">
        <v>5.7</v>
      </c>
      <c r="F226" s="5">
        <v>5.8</v>
      </c>
      <c r="G226" s="5">
        <v>7.2</v>
      </c>
      <c r="H226" s="5">
        <v>1029.2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19.2</v>
      </c>
      <c r="O226">
        <v>1047.5</v>
      </c>
      <c r="P226">
        <v>6.6</v>
      </c>
      <c r="Q226">
        <v>6.6</v>
      </c>
      <c r="R226" s="55">
        <v>0.15069444444444399</v>
      </c>
      <c r="T226" s="94"/>
      <c r="U226" s="97"/>
      <c r="V226" s="93" t="str">
        <f t="shared" si="5"/>
        <v/>
      </c>
      <c r="W226" s="97"/>
      <c r="X226" s="94"/>
      <c r="Z226" s="5"/>
      <c r="AA226"/>
      <c r="AC226" s="377"/>
      <c r="AD226" s="55">
        <v>0.15069444444444399</v>
      </c>
    </row>
    <row r="227" spans="2:30" x14ac:dyDescent="0.25">
      <c r="B227" s="5">
        <v>6.7</v>
      </c>
      <c r="C227" s="5">
        <v>96</v>
      </c>
      <c r="D227" s="5">
        <v>6.2</v>
      </c>
      <c r="E227" s="5">
        <v>5.5</v>
      </c>
      <c r="F227" s="5">
        <v>6.5</v>
      </c>
      <c r="G227" s="5">
        <v>9.4</v>
      </c>
      <c r="H227" s="5">
        <v>1029.4000000000001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19.2</v>
      </c>
      <c r="O227">
        <v>1047.5</v>
      </c>
      <c r="P227">
        <v>6.6</v>
      </c>
      <c r="Q227">
        <v>6.6</v>
      </c>
      <c r="R227" s="55">
        <v>0.15138888888888899</v>
      </c>
      <c r="T227" s="94"/>
      <c r="U227" s="97"/>
      <c r="V227" s="93" t="str">
        <f t="shared" si="5"/>
        <v/>
      </c>
      <c r="W227" s="97"/>
      <c r="X227" s="94"/>
      <c r="Z227" s="5"/>
      <c r="AA227"/>
      <c r="AC227" s="377"/>
      <c r="AD227" s="55">
        <v>0.15138888888888899</v>
      </c>
    </row>
    <row r="228" spans="2:30" x14ac:dyDescent="0.25">
      <c r="B228" s="5">
        <v>6.7</v>
      </c>
      <c r="C228" s="5">
        <v>96</v>
      </c>
      <c r="D228" s="5">
        <v>6.2</v>
      </c>
      <c r="E228" s="5">
        <v>5.7</v>
      </c>
      <c r="F228" s="5">
        <v>5.8</v>
      </c>
      <c r="G228" s="5">
        <v>11.2</v>
      </c>
      <c r="H228" s="5">
        <v>1029.4000000000001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19.2</v>
      </c>
      <c r="O228">
        <v>1047.5</v>
      </c>
      <c r="P228">
        <v>6.6</v>
      </c>
      <c r="Q228">
        <v>6.6</v>
      </c>
      <c r="R228" s="55">
        <v>0.15208333333333299</v>
      </c>
      <c r="T228" s="94"/>
      <c r="U228" s="97"/>
      <c r="V228" s="93" t="str">
        <f t="shared" si="5"/>
        <v/>
      </c>
      <c r="W228" s="97"/>
      <c r="X228" s="94"/>
      <c r="Z228" s="5"/>
      <c r="AA228"/>
      <c r="AC228" s="377"/>
      <c r="AD228" s="55">
        <v>0.15208333333333299</v>
      </c>
    </row>
    <row r="229" spans="2:30" x14ac:dyDescent="0.25">
      <c r="B229" s="5">
        <v>6.7</v>
      </c>
      <c r="C229" s="5">
        <v>96</v>
      </c>
      <c r="D229" s="5">
        <v>6.2</v>
      </c>
      <c r="E229" s="5">
        <v>5.7</v>
      </c>
      <c r="F229" s="5">
        <v>6.1</v>
      </c>
      <c r="G229" s="5">
        <v>7.2</v>
      </c>
      <c r="H229" s="5">
        <v>1029.4000000000001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19.2</v>
      </c>
      <c r="O229">
        <v>1047.5</v>
      </c>
      <c r="P229">
        <v>6.6</v>
      </c>
      <c r="Q229">
        <v>6.6</v>
      </c>
      <c r="R229" s="55">
        <v>0.15277777777777801</v>
      </c>
      <c r="T229" s="94"/>
      <c r="U229" s="97"/>
      <c r="V229" s="93" t="str">
        <f t="shared" si="5"/>
        <v/>
      </c>
      <c r="W229" s="97"/>
      <c r="X229" s="94"/>
      <c r="Z229" s="5"/>
      <c r="AA229"/>
      <c r="AC229" s="377"/>
      <c r="AD229" s="55">
        <v>0.15277777777777801</v>
      </c>
    </row>
    <row r="230" spans="2:30" x14ac:dyDescent="0.25">
      <c r="B230" s="5">
        <v>6.7</v>
      </c>
      <c r="C230" s="5">
        <v>96</v>
      </c>
      <c r="D230" s="5">
        <v>6.2</v>
      </c>
      <c r="E230" s="5">
        <v>6.7</v>
      </c>
      <c r="F230" s="5">
        <v>2.9</v>
      </c>
      <c r="G230" s="5">
        <v>5.4</v>
      </c>
      <c r="H230" s="5">
        <v>1029.4000000000001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19.2</v>
      </c>
      <c r="O230">
        <v>1047.5</v>
      </c>
      <c r="P230">
        <v>6.6</v>
      </c>
      <c r="Q230">
        <v>6.6</v>
      </c>
      <c r="R230" s="55">
        <v>0.15347222222222201</v>
      </c>
      <c r="T230" s="94"/>
      <c r="U230" s="97"/>
      <c r="V230" s="93" t="str">
        <f t="shared" si="5"/>
        <v/>
      </c>
      <c r="W230" s="97"/>
      <c r="X230" s="94"/>
      <c r="Z230" s="5"/>
      <c r="AA230"/>
      <c r="AC230" s="377"/>
      <c r="AD230" s="55">
        <v>0.15347222222222201</v>
      </c>
    </row>
    <row r="231" spans="2:30" x14ac:dyDescent="0.25">
      <c r="B231" s="5">
        <v>6.7</v>
      </c>
      <c r="C231" s="5">
        <v>96</v>
      </c>
      <c r="D231" s="5">
        <v>6.2</v>
      </c>
      <c r="E231" s="5">
        <v>5.3</v>
      </c>
      <c r="F231" s="5">
        <v>7.2</v>
      </c>
      <c r="G231" s="5">
        <v>9.4</v>
      </c>
      <c r="H231" s="5">
        <v>1029.5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19.2</v>
      </c>
      <c r="O231">
        <v>1047.5</v>
      </c>
      <c r="P231">
        <v>6.6</v>
      </c>
      <c r="Q231">
        <v>6.6</v>
      </c>
      <c r="R231" s="55">
        <v>0.15416666666666701</v>
      </c>
      <c r="T231" s="94"/>
      <c r="U231" s="97"/>
      <c r="V231" s="93" t="str">
        <f t="shared" si="5"/>
        <v/>
      </c>
      <c r="W231" s="97"/>
      <c r="X231" s="94"/>
      <c r="Z231" s="5"/>
      <c r="AA231"/>
      <c r="AC231" s="377"/>
      <c r="AD231" s="55">
        <v>0.15416666666666701</v>
      </c>
    </row>
    <row r="232" spans="2:30" x14ac:dyDescent="0.25">
      <c r="B232" s="5">
        <v>6.7</v>
      </c>
      <c r="C232" s="5">
        <v>96</v>
      </c>
      <c r="D232" s="5">
        <v>6.2</v>
      </c>
      <c r="E232" s="5">
        <v>5.2</v>
      </c>
      <c r="F232" s="5">
        <v>7.6</v>
      </c>
      <c r="G232" s="5">
        <v>9.4</v>
      </c>
      <c r="H232" s="5">
        <v>1029.5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19.2</v>
      </c>
      <c r="O232">
        <v>1047.5</v>
      </c>
      <c r="P232">
        <v>6.6</v>
      </c>
      <c r="Q232">
        <v>6.6</v>
      </c>
      <c r="R232" s="55">
        <v>0.15486111111111101</v>
      </c>
      <c r="T232" s="94"/>
      <c r="U232" s="97"/>
      <c r="V232" s="93" t="str">
        <f t="shared" si="5"/>
        <v/>
      </c>
      <c r="W232" s="97"/>
      <c r="X232" s="94"/>
      <c r="Z232" s="5"/>
      <c r="AA232"/>
      <c r="AC232" s="377"/>
      <c r="AD232" s="55">
        <v>0.15486111111111101</v>
      </c>
    </row>
    <row r="233" spans="2:30" x14ac:dyDescent="0.25">
      <c r="B233" s="5">
        <v>6.7</v>
      </c>
      <c r="C233" s="5">
        <v>96</v>
      </c>
      <c r="D233" s="5">
        <v>6.2</v>
      </c>
      <c r="E233" s="5">
        <v>6.7</v>
      </c>
      <c r="F233" s="5">
        <v>0</v>
      </c>
      <c r="G233" s="5">
        <v>0</v>
      </c>
      <c r="H233" s="5">
        <v>1029.3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19.2</v>
      </c>
      <c r="O233">
        <v>1047.5</v>
      </c>
      <c r="P233">
        <v>6.6</v>
      </c>
      <c r="Q233">
        <v>6.6</v>
      </c>
      <c r="R233" s="55">
        <v>0.155555555555556</v>
      </c>
      <c r="T233" s="94"/>
      <c r="U233" s="97"/>
      <c r="V233" s="93" t="str">
        <f t="shared" si="5"/>
        <v/>
      </c>
      <c r="W233" s="97"/>
      <c r="X233" s="94"/>
      <c r="Z233" s="5"/>
      <c r="AA233"/>
      <c r="AC233" s="377"/>
      <c r="AD233" s="55">
        <v>0.155555555555556</v>
      </c>
    </row>
    <row r="234" spans="2:30" x14ac:dyDescent="0.25">
      <c r="B234" s="5">
        <v>6.7</v>
      </c>
      <c r="C234" s="5">
        <v>96</v>
      </c>
      <c r="D234" s="5">
        <v>6.2</v>
      </c>
      <c r="E234" s="5">
        <v>6.7</v>
      </c>
      <c r="F234" s="5">
        <v>2.9</v>
      </c>
      <c r="G234" s="5">
        <v>3.6</v>
      </c>
      <c r="H234" s="5">
        <v>1029.5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19.2</v>
      </c>
      <c r="O234">
        <v>1047.5</v>
      </c>
      <c r="P234">
        <v>6.5</v>
      </c>
      <c r="Q234">
        <v>6.6</v>
      </c>
      <c r="R234" s="55">
        <v>0.15625</v>
      </c>
      <c r="T234" s="94"/>
      <c r="U234" s="97"/>
      <c r="V234" s="93" t="str">
        <f t="shared" si="5"/>
        <v/>
      </c>
      <c r="W234" s="97"/>
      <c r="X234" s="94"/>
      <c r="Z234" s="5"/>
      <c r="AA234"/>
      <c r="AC234" s="377"/>
      <c r="AD234" s="55">
        <v>0.15625</v>
      </c>
    </row>
    <row r="235" spans="2:30" x14ac:dyDescent="0.25">
      <c r="B235" s="5">
        <v>6.6</v>
      </c>
      <c r="C235" s="5">
        <v>96</v>
      </c>
      <c r="D235" s="5">
        <v>6.1</v>
      </c>
      <c r="E235" s="5">
        <v>6.6</v>
      </c>
      <c r="F235" s="5">
        <v>1.1000000000000001</v>
      </c>
      <c r="G235" s="5">
        <v>1.8</v>
      </c>
      <c r="H235" s="5">
        <v>1029.5999999999999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19.2</v>
      </c>
      <c r="O235">
        <v>1047.5</v>
      </c>
      <c r="P235">
        <v>6.5</v>
      </c>
      <c r="Q235">
        <v>6.5</v>
      </c>
      <c r="R235" s="55">
        <v>0.156944444444444</v>
      </c>
      <c r="T235" s="94"/>
      <c r="U235" s="97"/>
      <c r="V235" s="93" t="str">
        <f t="shared" si="5"/>
        <v/>
      </c>
      <c r="W235" s="97"/>
      <c r="X235" s="94"/>
      <c r="Z235" s="5"/>
      <c r="AA235"/>
      <c r="AC235" s="377"/>
      <c r="AD235" s="55">
        <v>0.156944444444444</v>
      </c>
    </row>
    <row r="236" spans="2:30" x14ac:dyDescent="0.25">
      <c r="B236" s="5">
        <v>6.6</v>
      </c>
      <c r="C236" s="5">
        <v>96</v>
      </c>
      <c r="D236" s="5">
        <v>6.1</v>
      </c>
      <c r="E236" s="5">
        <v>6.6</v>
      </c>
      <c r="F236" s="5">
        <v>0.7</v>
      </c>
      <c r="G236" s="5">
        <v>1.8</v>
      </c>
      <c r="H236" s="5">
        <v>1029.5999999999999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19.2</v>
      </c>
      <c r="O236">
        <v>1047.5</v>
      </c>
      <c r="P236">
        <v>6.5</v>
      </c>
      <c r="Q236">
        <v>6.5</v>
      </c>
      <c r="R236" s="55">
        <v>0.15763888888888899</v>
      </c>
      <c r="T236" s="94"/>
      <c r="U236" s="97"/>
      <c r="V236" s="93" t="str">
        <f t="shared" si="5"/>
        <v/>
      </c>
      <c r="W236" s="97"/>
      <c r="X236" s="94"/>
      <c r="Z236" s="5"/>
      <c r="AA236"/>
      <c r="AC236" s="377"/>
      <c r="AD236" s="55">
        <v>0.15763888888888899</v>
      </c>
    </row>
    <row r="237" spans="2:30" x14ac:dyDescent="0.25">
      <c r="B237" s="5">
        <v>6.6</v>
      </c>
      <c r="C237" s="5">
        <v>96</v>
      </c>
      <c r="D237" s="5">
        <v>6.1</v>
      </c>
      <c r="E237" s="5">
        <v>5.0999999999999996</v>
      </c>
      <c r="F237" s="5">
        <v>7.6</v>
      </c>
      <c r="G237" s="5">
        <v>9.4</v>
      </c>
      <c r="H237" s="5">
        <v>1029.5999999999999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19.2</v>
      </c>
      <c r="O237">
        <v>1047.5</v>
      </c>
      <c r="P237">
        <v>6.5</v>
      </c>
      <c r="Q237">
        <v>6.5</v>
      </c>
      <c r="R237" s="55">
        <v>0.15833333333333299</v>
      </c>
      <c r="T237" s="94"/>
      <c r="U237" s="97"/>
      <c r="V237" s="93" t="str">
        <f t="shared" si="5"/>
        <v/>
      </c>
      <c r="W237" s="97"/>
      <c r="X237" s="94"/>
      <c r="Z237" s="5"/>
      <c r="AA237"/>
      <c r="AC237" s="377"/>
      <c r="AD237" s="55">
        <v>0.15833333333333299</v>
      </c>
    </row>
    <row r="238" spans="2:30" x14ac:dyDescent="0.25">
      <c r="B238" s="5">
        <v>6.6</v>
      </c>
      <c r="C238" s="5">
        <v>96</v>
      </c>
      <c r="D238" s="5">
        <v>6.1</v>
      </c>
      <c r="E238" s="5">
        <v>5.4</v>
      </c>
      <c r="F238" s="5">
        <v>6.5</v>
      </c>
      <c r="G238" s="5">
        <v>7.2</v>
      </c>
      <c r="H238" s="5">
        <v>1029.5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19.2</v>
      </c>
      <c r="O238">
        <v>1047.5</v>
      </c>
      <c r="P238">
        <v>6.5</v>
      </c>
      <c r="Q238">
        <v>6.5</v>
      </c>
      <c r="R238" s="55">
        <v>0.15902777777777799</v>
      </c>
      <c r="T238" s="94"/>
      <c r="U238" s="97"/>
      <c r="V238" s="93" t="str">
        <f t="shared" si="5"/>
        <v/>
      </c>
      <c r="W238" s="97"/>
      <c r="X238" s="94"/>
      <c r="Z238" s="5"/>
      <c r="AA238"/>
      <c r="AC238" s="377"/>
      <c r="AD238" s="55">
        <v>0.15902777777777799</v>
      </c>
    </row>
    <row r="239" spans="2:30" x14ac:dyDescent="0.25">
      <c r="B239" s="5">
        <v>6.6</v>
      </c>
      <c r="C239" s="5">
        <v>95</v>
      </c>
      <c r="D239" s="5">
        <v>5.8</v>
      </c>
      <c r="E239" s="5">
        <v>6.6</v>
      </c>
      <c r="F239" s="5">
        <v>4.7</v>
      </c>
      <c r="G239" s="5">
        <v>5.4</v>
      </c>
      <c r="H239" s="5">
        <v>1029.3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19.2</v>
      </c>
      <c r="O239">
        <v>1047.5</v>
      </c>
      <c r="P239">
        <v>6.5</v>
      </c>
      <c r="Q239">
        <v>6.5</v>
      </c>
      <c r="R239" s="55">
        <v>0.15972222222222199</v>
      </c>
      <c r="T239" s="94"/>
      <c r="U239" s="97"/>
      <c r="V239" s="93" t="str">
        <f t="shared" si="5"/>
        <v/>
      </c>
      <c r="W239" s="97"/>
      <c r="X239" s="94"/>
      <c r="Z239" s="5"/>
      <c r="AA239"/>
      <c r="AC239" s="377"/>
      <c r="AD239" s="55">
        <v>0.15972222222222199</v>
      </c>
    </row>
    <row r="240" spans="2:30" x14ac:dyDescent="0.25">
      <c r="B240" s="5">
        <v>6.6</v>
      </c>
      <c r="C240" s="5">
        <v>95</v>
      </c>
      <c r="D240" s="5">
        <v>5.8</v>
      </c>
      <c r="E240" s="5">
        <v>5.4</v>
      </c>
      <c r="F240" s="5">
        <v>6.5</v>
      </c>
      <c r="G240" s="5">
        <v>7.2</v>
      </c>
      <c r="H240" s="5">
        <v>1029.5999999999999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19.2</v>
      </c>
      <c r="O240">
        <v>1047.5</v>
      </c>
      <c r="P240">
        <v>6.5</v>
      </c>
      <c r="Q240">
        <v>6.5</v>
      </c>
      <c r="R240" s="55">
        <v>0.16041666666666701</v>
      </c>
      <c r="T240" s="94"/>
      <c r="U240" s="97"/>
      <c r="V240" s="93" t="str">
        <f t="shared" si="5"/>
        <v/>
      </c>
      <c r="W240" s="97"/>
      <c r="X240" s="94"/>
      <c r="Z240" s="5"/>
      <c r="AA240"/>
      <c r="AC240" s="377"/>
      <c r="AD240" s="55">
        <v>0.16041666666666701</v>
      </c>
    </row>
    <row r="241" spans="2:30" x14ac:dyDescent="0.25">
      <c r="B241" s="5">
        <v>6.6</v>
      </c>
      <c r="C241" s="5">
        <v>96</v>
      </c>
      <c r="D241" s="5">
        <v>6.1</v>
      </c>
      <c r="E241" s="5">
        <v>5.9</v>
      </c>
      <c r="F241" s="5">
        <v>5</v>
      </c>
      <c r="G241" s="5">
        <v>5.4</v>
      </c>
      <c r="H241" s="5">
        <v>1029.4000000000001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19.2</v>
      </c>
      <c r="O241">
        <v>1047.5</v>
      </c>
      <c r="P241">
        <v>6.5</v>
      </c>
      <c r="Q241">
        <v>6.5</v>
      </c>
      <c r="R241" s="55">
        <v>0.16111111111111101</v>
      </c>
      <c r="T241" s="94"/>
      <c r="U241" s="97"/>
      <c r="V241" s="93" t="str">
        <f t="shared" si="5"/>
        <v/>
      </c>
      <c r="W241" s="97"/>
      <c r="X241" s="94"/>
      <c r="Z241" s="5"/>
      <c r="AA241"/>
      <c r="AC241" s="377"/>
      <c r="AD241" s="55">
        <v>0.16111111111111101</v>
      </c>
    </row>
    <row r="242" spans="2:30" x14ac:dyDescent="0.25">
      <c r="B242" s="5">
        <v>6.6</v>
      </c>
      <c r="C242" s="5">
        <v>95</v>
      </c>
      <c r="D242" s="5">
        <v>5.8</v>
      </c>
      <c r="E242" s="5">
        <v>5.6</v>
      </c>
      <c r="F242" s="5">
        <v>6.1</v>
      </c>
      <c r="G242" s="5">
        <v>7.2</v>
      </c>
      <c r="H242" s="5">
        <v>1029.2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19.2</v>
      </c>
      <c r="O242">
        <v>1047.5</v>
      </c>
      <c r="P242">
        <v>6.5</v>
      </c>
      <c r="Q242">
        <v>6.5</v>
      </c>
      <c r="R242" s="55">
        <v>0.16180555555555601</v>
      </c>
      <c r="T242" s="94"/>
      <c r="U242" s="97"/>
      <c r="V242" s="93" t="str">
        <f t="shared" si="5"/>
        <v/>
      </c>
      <c r="W242" s="97"/>
      <c r="X242" s="94"/>
      <c r="Z242" s="5"/>
      <c r="AA242"/>
      <c r="AC242" s="377"/>
      <c r="AD242" s="55">
        <v>0.16180555555555601</v>
      </c>
    </row>
    <row r="243" spans="2:30" x14ac:dyDescent="0.25">
      <c r="B243" s="5">
        <v>6.6</v>
      </c>
      <c r="C243" s="5">
        <v>95</v>
      </c>
      <c r="D243" s="5">
        <v>5.8</v>
      </c>
      <c r="E243" s="5">
        <v>5.8</v>
      </c>
      <c r="F243" s="5">
        <v>5.4</v>
      </c>
      <c r="G243" s="5">
        <v>5.4</v>
      </c>
      <c r="H243" s="5">
        <v>1029.0999999999999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19.2</v>
      </c>
      <c r="O243">
        <v>1047.5</v>
      </c>
      <c r="P243">
        <v>6.5</v>
      </c>
      <c r="Q243">
        <v>6.5</v>
      </c>
      <c r="R243" s="55">
        <v>0.16250000000000001</v>
      </c>
      <c r="T243" s="94"/>
      <c r="U243" s="97"/>
      <c r="V243" s="93" t="str">
        <f t="shared" si="5"/>
        <v/>
      </c>
      <c r="W243" s="97"/>
      <c r="X243" s="94"/>
      <c r="Z243" s="5"/>
      <c r="AA243"/>
      <c r="AC243" s="377"/>
      <c r="AD243" s="55">
        <v>0.16250000000000001</v>
      </c>
    </row>
    <row r="244" spans="2:30" x14ac:dyDescent="0.25">
      <c r="B244" s="5">
        <v>6.6</v>
      </c>
      <c r="C244" s="5">
        <v>95</v>
      </c>
      <c r="D244" s="5">
        <v>5.8</v>
      </c>
      <c r="E244" s="5">
        <v>6.6</v>
      </c>
      <c r="F244" s="5">
        <v>4</v>
      </c>
      <c r="G244" s="5">
        <v>5.4</v>
      </c>
      <c r="H244" s="5">
        <v>1029.2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19.2</v>
      </c>
      <c r="O244">
        <v>1047.5</v>
      </c>
      <c r="P244">
        <v>6.5</v>
      </c>
      <c r="Q244">
        <v>6.5</v>
      </c>
      <c r="R244" s="55">
        <v>0.163194444444444</v>
      </c>
      <c r="T244" s="94"/>
      <c r="U244" s="97"/>
      <c r="V244" s="93" t="str">
        <f t="shared" si="5"/>
        <v/>
      </c>
      <c r="W244" s="97"/>
      <c r="X244" s="94"/>
      <c r="Z244" s="5"/>
      <c r="AA244"/>
      <c r="AC244" s="377"/>
      <c r="AD244" s="55">
        <v>0.163194444444444</v>
      </c>
    </row>
    <row r="245" spans="2:30" x14ac:dyDescent="0.25">
      <c r="B245" s="5">
        <v>6.6</v>
      </c>
      <c r="C245" s="5">
        <v>95</v>
      </c>
      <c r="D245" s="5">
        <v>5.8</v>
      </c>
      <c r="E245" s="5">
        <v>6.6</v>
      </c>
      <c r="F245" s="5">
        <v>4.7</v>
      </c>
      <c r="G245" s="5">
        <v>5.4</v>
      </c>
      <c r="H245" s="5">
        <v>1029.4000000000001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19.2</v>
      </c>
      <c r="O245">
        <v>1047.5</v>
      </c>
      <c r="P245">
        <v>6.5</v>
      </c>
      <c r="Q245">
        <v>6.5</v>
      </c>
      <c r="R245" s="55">
        <v>0.163888888888889</v>
      </c>
      <c r="T245" s="94"/>
      <c r="U245" s="97"/>
      <c r="V245" s="93" t="str">
        <f t="shared" si="5"/>
        <v/>
      </c>
      <c r="W245" s="97"/>
      <c r="X245" s="94"/>
      <c r="Z245" s="5"/>
      <c r="AA245"/>
      <c r="AC245" s="377"/>
      <c r="AD245" s="55">
        <v>0.163888888888889</v>
      </c>
    </row>
    <row r="246" spans="2:30" x14ac:dyDescent="0.25">
      <c r="B246" s="5">
        <v>6.6</v>
      </c>
      <c r="C246" s="5">
        <v>95</v>
      </c>
      <c r="D246" s="5">
        <v>5.8</v>
      </c>
      <c r="E246" s="5">
        <v>5.8</v>
      </c>
      <c r="F246" s="5">
        <v>5.4</v>
      </c>
      <c r="G246" s="5">
        <v>7.2</v>
      </c>
      <c r="H246" s="5">
        <v>1029.4000000000001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19.2</v>
      </c>
      <c r="O246">
        <v>1047.5</v>
      </c>
      <c r="P246">
        <v>6.5</v>
      </c>
      <c r="Q246">
        <v>6.5</v>
      </c>
      <c r="R246" s="55">
        <v>0.164583333333333</v>
      </c>
      <c r="T246" s="94"/>
      <c r="U246" s="97"/>
      <c r="V246" s="93" t="str">
        <f t="shared" si="5"/>
        <v/>
      </c>
      <c r="W246" s="97"/>
      <c r="X246" s="94"/>
      <c r="Z246" s="5"/>
      <c r="AA246"/>
      <c r="AC246" s="377"/>
      <c r="AD246" s="55">
        <v>0.164583333333333</v>
      </c>
    </row>
    <row r="247" spans="2:30" x14ac:dyDescent="0.25">
      <c r="B247" s="5">
        <v>6.6</v>
      </c>
      <c r="C247" s="5">
        <v>95</v>
      </c>
      <c r="D247" s="5">
        <v>5.8</v>
      </c>
      <c r="E247" s="5">
        <v>5.4</v>
      </c>
      <c r="F247" s="5">
        <v>6.5</v>
      </c>
      <c r="G247" s="5">
        <v>9.4</v>
      </c>
      <c r="H247" s="5">
        <v>1029.4000000000001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19.2</v>
      </c>
      <c r="O247">
        <v>1047.5</v>
      </c>
      <c r="P247">
        <v>6.5</v>
      </c>
      <c r="Q247">
        <v>6.5</v>
      </c>
      <c r="R247" s="55">
        <v>0.165277777777778</v>
      </c>
      <c r="T247" s="94"/>
      <c r="U247" s="97"/>
      <c r="V247" s="93" t="str">
        <f t="shared" si="5"/>
        <v/>
      </c>
      <c r="W247" s="97"/>
      <c r="X247" s="94"/>
      <c r="Z247" s="5"/>
      <c r="AA247"/>
      <c r="AC247" s="377"/>
      <c r="AD247" s="55">
        <v>0.165277777777778</v>
      </c>
    </row>
    <row r="248" spans="2:30" x14ac:dyDescent="0.25">
      <c r="B248" s="5">
        <v>6.6</v>
      </c>
      <c r="C248" s="5">
        <v>95</v>
      </c>
      <c r="D248" s="5">
        <v>5.8</v>
      </c>
      <c r="E248" s="5">
        <v>6.6</v>
      </c>
      <c r="F248" s="5">
        <v>2.5</v>
      </c>
      <c r="G248" s="5">
        <v>3.6</v>
      </c>
      <c r="H248" s="5">
        <v>1029.4000000000001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19.2</v>
      </c>
      <c r="O248">
        <v>1047.5</v>
      </c>
      <c r="P248">
        <v>6.5</v>
      </c>
      <c r="Q248">
        <v>6.4</v>
      </c>
      <c r="R248" s="55">
        <v>0.16597222222222199</v>
      </c>
      <c r="T248" s="94"/>
      <c r="U248" s="97"/>
      <c r="V248" s="93" t="str">
        <f t="shared" si="5"/>
        <v/>
      </c>
      <c r="W248" s="97"/>
      <c r="X248" s="94"/>
      <c r="Z248" s="5"/>
      <c r="AA248"/>
      <c r="AC248" s="377"/>
      <c r="AD248" s="55">
        <v>0.16597222222222199</v>
      </c>
    </row>
    <row r="249" spans="2:30" x14ac:dyDescent="0.25">
      <c r="B249" s="5">
        <v>6.6</v>
      </c>
      <c r="C249" s="5">
        <v>95</v>
      </c>
      <c r="D249" s="5">
        <v>5.8</v>
      </c>
      <c r="E249" s="5">
        <v>6.6</v>
      </c>
      <c r="F249" s="5">
        <v>0</v>
      </c>
      <c r="G249" s="5">
        <v>0</v>
      </c>
      <c r="H249" s="5">
        <v>1029.4000000000001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19.2</v>
      </c>
      <c r="O249">
        <v>1047.5</v>
      </c>
      <c r="P249">
        <v>6.5</v>
      </c>
      <c r="Q249">
        <v>6.4</v>
      </c>
      <c r="R249" s="55">
        <v>0.16666666666666699</v>
      </c>
      <c r="T249" s="94"/>
      <c r="U249" s="97"/>
      <c r="V249" s="93" t="str">
        <f t="shared" si="5"/>
        <v/>
      </c>
      <c r="W249" s="97"/>
      <c r="X249" s="94"/>
      <c r="Z249" s="5"/>
      <c r="AA249"/>
      <c r="AC249" s="377"/>
      <c r="AD249" s="55">
        <v>0.16666666666666699</v>
      </c>
    </row>
    <row r="250" spans="2:30" x14ac:dyDescent="0.25">
      <c r="B250" s="5">
        <v>6.6</v>
      </c>
      <c r="C250" s="5">
        <v>95</v>
      </c>
      <c r="D250" s="5">
        <v>5.8</v>
      </c>
      <c r="E250" s="5">
        <v>5.6</v>
      </c>
      <c r="F250" s="5">
        <v>5.8</v>
      </c>
      <c r="G250" s="5">
        <v>9.4</v>
      </c>
      <c r="H250" s="5">
        <v>1029.4000000000001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19.2</v>
      </c>
      <c r="O250">
        <v>1047.5</v>
      </c>
      <c r="P250">
        <v>6.5</v>
      </c>
      <c r="Q250">
        <v>6.4</v>
      </c>
      <c r="R250" s="55">
        <v>0.16736111111111099</v>
      </c>
      <c r="T250" s="94"/>
      <c r="U250" s="97"/>
      <c r="V250" s="93" t="str">
        <f t="shared" si="5"/>
        <v/>
      </c>
      <c r="W250" s="97"/>
      <c r="X250" s="94"/>
      <c r="Z250" s="5"/>
      <c r="AA250"/>
      <c r="AC250" s="377"/>
      <c r="AD250" s="55">
        <v>0.16736111111111099</v>
      </c>
    </row>
    <row r="251" spans="2:30" x14ac:dyDescent="0.25">
      <c r="B251" s="5">
        <v>6.6</v>
      </c>
      <c r="C251" s="5">
        <v>95</v>
      </c>
      <c r="D251" s="5">
        <v>5.8</v>
      </c>
      <c r="E251" s="5">
        <v>6.6</v>
      </c>
      <c r="F251" s="5">
        <v>2.2000000000000002</v>
      </c>
      <c r="G251" s="5">
        <v>3.6</v>
      </c>
      <c r="H251" s="5">
        <v>1029.5999999999999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19.2</v>
      </c>
      <c r="O251">
        <v>1047.5</v>
      </c>
      <c r="P251">
        <v>6.5</v>
      </c>
      <c r="Q251">
        <v>6.4</v>
      </c>
      <c r="R251" s="55">
        <v>0.16805555555555601</v>
      </c>
      <c r="T251" s="94"/>
      <c r="U251" s="97"/>
      <c r="V251" s="93" t="str">
        <f t="shared" si="5"/>
        <v/>
      </c>
      <c r="W251" s="97"/>
      <c r="X251" s="94"/>
      <c r="Z251" s="5"/>
      <c r="AA251"/>
      <c r="AC251" s="377"/>
      <c r="AD251" s="55">
        <v>0.16805555555555601</v>
      </c>
    </row>
    <row r="252" spans="2:30" x14ac:dyDescent="0.25">
      <c r="B252" s="5">
        <v>6.6</v>
      </c>
      <c r="C252" s="5">
        <v>95</v>
      </c>
      <c r="D252" s="5">
        <v>5.8</v>
      </c>
      <c r="E252" s="5">
        <v>6.6</v>
      </c>
      <c r="F252" s="5">
        <v>0</v>
      </c>
      <c r="G252" s="5">
        <v>0</v>
      </c>
      <c r="H252" s="5">
        <v>1029.5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19.2</v>
      </c>
      <c r="O252">
        <v>1047.5</v>
      </c>
      <c r="P252">
        <v>6.5</v>
      </c>
      <c r="Q252">
        <v>6.4</v>
      </c>
      <c r="R252" s="55">
        <v>0.16875000000000001</v>
      </c>
      <c r="T252" s="94"/>
      <c r="U252" s="97"/>
      <c r="V252" s="93" t="str">
        <f t="shared" si="5"/>
        <v/>
      </c>
      <c r="W252" s="97"/>
      <c r="X252" s="94"/>
      <c r="Z252" s="5"/>
      <c r="AA252"/>
      <c r="AC252" s="377"/>
      <c r="AD252" s="55">
        <v>0.16875000000000001</v>
      </c>
    </row>
    <row r="253" spans="2:30" x14ac:dyDescent="0.25">
      <c r="B253" s="5">
        <v>6.6</v>
      </c>
      <c r="C253" s="5">
        <v>95</v>
      </c>
      <c r="D253" s="5">
        <v>5.8</v>
      </c>
      <c r="E253" s="5">
        <v>6.6</v>
      </c>
      <c r="F253" s="5">
        <v>4.3</v>
      </c>
      <c r="G253" s="5">
        <v>5.4</v>
      </c>
      <c r="H253" s="5">
        <v>1029.7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19.2</v>
      </c>
      <c r="O253">
        <v>1047.5</v>
      </c>
      <c r="P253">
        <v>6.5</v>
      </c>
      <c r="Q253">
        <v>6.4</v>
      </c>
      <c r="R253" s="55">
        <v>0.16944444444444401</v>
      </c>
      <c r="T253" s="94"/>
      <c r="U253" s="97"/>
      <c r="V253" s="93" t="str">
        <f t="shared" si="5"/>
        <v/>
      </c>
      <c r="W253" s="97"/>
      <c r="X253" s="94"/>
      <c r="Z253" s="5"/>
      <c r="AA253"/>
      <c r="AC253" s="377"/>
      <c r="AD253" s="55">
        <v>0.16944444444444401</v>
      </c>
    </row>
    <row r="254" spans="2:30" x14ac:dyDescent="0.25">
      <c r="B254" s="5">
        <v>6.6</v>
      </c>
      <c r="C254" s="5">
        <v>95</v>
      </c>
      <c r="D254" s="5">
        <v>5.8</v>
      </c>
      <c r="E254" s="5">
        <v>5.4</v>
      </c>
      <c r="F254" s="5">
        <v>6.5</v>
      </c>
      <c r="G254" s="5">
        <v>7.2</v>
      </c>
      <c r="H254" s="5">
        <v>1029.5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19.2</v>
      </c>
      <c r="O254">
        <v>1047.5</v>
      </c>
      <c r="P254">
        <v>6.5</v>
      </c>
      <c r="Q254">
        <v>6.4</v>
      </c>
      <c r="R254" s="55">
        <v>0.17013888888888901</v>
      </c>
      <c r="T254" s="94"/>
      <c r="U254" s="97"/>
      <c r="V254" s="93" t="str">
        <f t="shared" si="5"/>
        <v/>
      </c>
      <c r="W254" s="97"/>
      <c r="X254" s="94"/>
      <c r="Z254" s="5"/>
      <c r="AA254"/>
      <c r="AC254" s="377"/>
      <c r="AD254" s="55">
        <v>0.17013888888888901</v>
      </c>
    </row>
    <row r="255" spans="2:30" x14ac:dyDescent="0.25">
      <c r="B255" s="5">
        <v>6.6</v>
      </c>
      <c r="C255" s="5">
        <v>95</v>
      </c>
      <c r="D255" s="5">
        <v>5.8</v>
      </c>
      <c r="E255" s="5">
        <v>6.6</v>
      </c>
      <c r="F255" s="5">
        <v>4</v>
      </c>
      <c r="G255" s="5">
        <v>5.4</v>
      </c>
      <c r="H255" s="5">
        <v>1029.5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19.2</v>
      </c>
      <c r="O255">
        <v>1047.5</v>
      </c>
      <c r="P255">
        <v>6.4</v>
      </c>
      <c r="Q255">
        <v>6.4</v>
      </c>
      <c r="R255" s="55">
        <v>0.170833333333333</v>
      </c>
      <c r="T255" s="94"/>
      <c r="U255" s="97"/>
      <c r="V255" s="93" t="str">
        <f t="shared" si="5"/>
        <v/>
      </c>
      <c r="W255" s="97"/>
      <c r="X255" s="94"/>
      <c r="Z255" s="5"/>
      <c r="AA255"/>
      <c r="AC255" s="377"/>
      <c r="AD255" s="55">
        <v>0.170833333333333</v>
      </c>
    </row>
    <row r="256" spans="2:30" x14ac:dyDescent="0.25">
      <c r="B256" s="5">
        <v>6.6</v>
      </c>
      <c r="C256" s="5">
        <v>95</v>
      </c>
      <c r="D256" s="5">
        <v>5.8</v>
      </c>
      <c r="E256" s="5">
        <v>6.6</v>
      </c>
      <c r="F256" s="5">
        <v>3.6</v>
      </c>
      <c r="G256" s="5">
        <v>5.4</v>
      </c>
      <c r="H256" s="5">
        <v>1029.4000000000001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19.2</v>
      </c>
      <c r="O256">
        <v>1047.5</v>
      </c>
      <c r="P256">
        <v>6.4</v>
      </c>
      <c r="Q256">
        <v>6.4</v>
      </c>
      <c r="R256" s="55">
        <v>0.171527777777778</v>
      </c>
      <c r="T256" s="94"/>
      <c r="U256" s="97"/>
      <c r="V256" s="93" t="str">
        <f t="shared" si="5"/>
        <v/>
      </c>
      <c r="W256" s="97"/>
      <c r="X256" s="94"/>
      <c r="Z256" s="5"/>
      <c r="AA256"/>
      <c r="AC256" s="377"/>
      <c r="AD256" s="55">
        <v>0.171527777777778</v>
      </c>
    </row>
    <row r="257" spans="2:30" x14ac:dyDescent="0.25">
      <c r="B257" s="5">
        <v>6.6</v>
      </c>
      <c r="C257" s="5">
        <v>95</v>
      </c>
      <c r="D257" s="5">
        <v>5.8</v>
      </c>
      <c r="E257" s="5">
        <v>6.6</v>
      </c>
      <c r="F257" s="5">
        <v>2.2000000000000002</v>
      </c>
      <c r="G257" s="5">
        <v>5.4</v>
      </c>
      <c r="H257" s="5">
        <v>1029.5999999999999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19.2</v>
      </c>
      <c r="O257">
        <v>1047.5</v>
      </c>
      <c r="P257">
        <v>6.4</v>
      </c>
      <c r="Q257">
        <v>6.4</v>
      </c>
      <c r="R257" s="55">
        <v>0.172222222222222</v>
      </c>
      <c r="T257" s="94"/>
      <c r="U257" s="97"/>
      <c r="V257" s="93" t="str">
        <f t="shared" si="5"/>
        <v/>
      </c>
      <c r="W257" s="97"/>
      <c r="X257" s="94"/>
      <c r="Z257" s="5"/>
      <c r="AA257"/>
      <c r="AC257" s="377"/>
      <c r="AD257" s="55">
        <v>0.172222222222222</v>
      </c>
    </row>
    <row r="258" spans="2:30" x14ac:dyDescent="0.25">
      <c r="B258" s="5">
        <v>6.6</v>
      </c>
      <c r="C258" s="5">
        <v>95</v>
      </c>
      <c r="D258" s="5">
        <v>5.8</v>
      </c>
      <c r="E258" s="5">
        <v>6.6</v>
      </c>
      <c r="F258" s="5">
        <v>2.9</v>
      </c>
      <c r="G258" s="5">
        <v>5.4</v>
      </c>
      <c r="H258" s="5">
        <v>1029.4000000000001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19.2</v>
      </c>
      <c r="O258">
        <v>1047.5</v>
      </c>
      <c r="P258">
        <v>6.4</v>
      </c>
      <c r="Q258">
        <v>6.4</v>
      </c>
      <c r="R258" s="55">
        <v>0.172916666666667</v>
      </c>
      <c r="T258" s="94"/>
      <c r="U258" s="97"/>
      <c r="V258" s="93" t="str">
        <f t="shared" si="5"/>
        <v/>
      </c>
      <c r="W258" s="97"/>
      <c r="X258" s="94"/>
      <c r="Z258" s="5"/>
      <c r="AA258"/>
      <c r="AC258" s="377"/>
      <c r="AD258" s="55">
        <v>0.172916666666667</v>
      </c>
    </row>
    <row r="259" spans="2:30" x14ac:dyDescent="0.25">
      <c r="B259" s="5">
        <v>6.6</v>
      </c>
      <c r="C259" s="5">
        <v>95</v>
      </c>
      <c r="D259" s="5">
        <v>5.8</v>
      </c>
      <c r="E259" s="5">
        <v>6.6</v>
      </c>
      <c r="F259" s="5">
        <v>3.6</v>
      </c>
      <c r="G259" s="5">
        <v>5.4</v>
      </c>
      <c r="H259" s="5">
        <v>1029.5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19.2</v>
      </c>
      <c r="O259">
        <v>1047.5</v>
      </c>
      <c r="P259">
        <v>6.4</v>
      </c>
      <c r="Q259">
        <v>6.4</v>
      </c>
      <c r="R259" s="55">
        <v>0.17361111111111099</v>
      </c>
      <c r="T259" s="94"/>
      <c r="U259" s="97"/>
      <c r="V259" s="93" t="str">
        <f t="shared" si="5"/>
        <v/>
      </c>
      <c r="W259" s="97"/>
      <c r="X259" s="94"/>
      <c r="Z259" s="5"/>
      <c r="AA259"/>
      <c r="AC259" s="377"/>
      <c r="AD259" s="55">
        <v>0.17361111111111099</v>
      </c>
    </row>
    <row r="260" spans="2:30" x14ac:dyDescent="0.25">
      <c r="B260" s="5">
        <v>6.6</v>
      </c>
      <c r="C260" s="5">
        <v>95</v>
      </c>
      <c r="D260" s="5">
        <v>5.8</v>
      </c>
      <c r="E260" s="5">
        <v>5.4</v>
      </c>
      <c r="F260" s="5">
        <v>6.5</v>
      </c>
      <c r="G260" s="5">
        <v>9.4</v>
      </c>
      <c r="H260" s="5">
        <v>1029.5999999999999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19.2</v>
      </c>
      <c r="O260">
        <v>1047.5</v>
      </c>
      <c r="P260">
        <v>6.4</v>
      </c>
      <c r="Q260">
        <v>6.4</v>
      </c>
      <c r="R260" s="55">
        <v>0.17430555555555599</v>
      </c>
      <c r="T260" s="94"/>
      <c r="U260" s="97"/>
      <c r="V260" s="93" t="str">
        <f t="shared" si="5"/>
        <v/>
      </c>
      <c r="W260" s="97"/>
      <c r="X260" s="94"/>
      <c r="Z260" s="5"/>
      <c r="AA260"/>
      <c r="AC260" s="377"/>
      <c r="AD260" s="55">
        <v>0.17430555555555599</v>
      </c>
    </row>
    <row r="261" spans="2:30" x14ac:dyDescent="0.25">
      <c r="B261" s="5">
        <v>6.6</v>
      </c>
      <c r="C261" s="5">
        <v>95</v>
      </c>
      <c r="D261" s="5">
        <v>5.8</v>
      </c>
      <c r="E261" s="5">
        <v>5.2</v>
      </c>
      <c r="F261" s="5">
        <v>7.2</v>
      </c>
      <c r="G261" s="5">
        <v>9.4</v>
      </c>
      <c r="H261" s="5">
        <v>1029.5999999999999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19.2</v>
      </c>
      <c r="O261">
        <v>1047.5</v>
      </c>
      <c r="P261">
        <v>6.4</v>
      </c>
      <c r="Q261">
        <v>6.4</v>
      </c>
      <c r="R261" s="55">
        <v>0.17499999999999999</v>
      </c>
      <c r="T261" s="94"/>
      <c r="U261" s="97"/>
      <c r="V261" s="93" t="str">
        <f t="shared" si="5"/>
        <v/>
      </c>
      <c r="W261" s="97"/>
      <c r="X261" s="94"/>
      <c r="Z261" s="5"/>
      <c r="AA261"/>
      <c r="AC261" s="377"/>
      <c r="AD261" s="55">
        <v>0.17499999999999999</v>
      </c>
    </row>
    <row r="262" spans="2:30" x14ac:dyDescent="0.25">
      <c r="B262" s="5">
        <v>6.5</v>
      </c>
      <c r="C262" s="5">
        <v>95</v>
      </c>
      <c r="D262" s="5">
        <v>5.7</v>
      </c>
      <c r="E262" s="5">
        <v>4.5</v>
      </c>
      <c r="F262" s="5">
        <v>9.6999999999999993</v>
      </c>
      <c r="G262" s="5">
        <v>11.2</v>
      </c>
      <c r="H262" s="5">
        <v>1029.5999999999999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19.2</v>
      </c>
      <c r="O262">
        <v>1047.5</v>
      </c>
      <c r="P262">
        <v>6.4</v>
      </c>
      <c r="Q262">
        <v>6.4</v>
      </c>
      <c r="R262" s="55">
        <v>0.17569444444444399</v>
      </c>
      <c r="T262" s="94"/>
      <c r="U262" s="97"/>
      <c r="V262" s="93" t="str">
        <f t="shared" si="5"/>
        <v/>
      </c>
      <c r="W262" s="97"/>
      <c r="X262" s="94"/>
      <c r="Z262" s="5"/>
      <c r="AA262"/>
      <c r="AC262" s="377"/>
      <c r="AD262" s="55">
        <v>0.17569444444444399</v>
      </c>
    </row>
    <row r="263" spans="2:30" x14ac:dyDescent="0.25">
      <c r="B263" s="5">
        <v>6.5</v>
      </c>
      <c r="C263" s="5">
        <v>95</v>
      </c>
      <c r="D263" s="5">
        <v>5.7</v>
      </c>
      <c r="E263" s="5">
        <v>4.9000000000000004</v>
      </c>
      <c r="F263" s="5">
        <v>7.9</v>
      </c>
      <c r="G263" s="5">
        <v>9.4</v>
      </c>
      <c r="H263" s="5">
        <v>1029.5999999999999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19.2</v>
      </c>
      <c r="O263">
        <v>1047.5</v>
      </c>
      <c r="P263">
        <v>6.3</v>
      </c>
      <c r="Q263">
        <v>6.4</v>
      </c>
      <c r="R263" s="55">
        <v>0.17638888888888901</v>
      </c>
      <c r="T263" s="94"/>
      <c r="U263" s="97"/>
      <c r="V263" s="93" t="str">
        <f t="shared" si="5"/>
        <v/>
      </c>
      <c r="W263" s="97"/>
      <c r="X263" s="94"/>
      <c r="Z263" s="5"/>
      <c r="AA263"/>
      <c r="AC263" s="377"/>
      <c r="AD263" s="55">
        <v>0.17638888888888901</v>
      </c>
    </row>
    <row r="264" spans="2:30" x14ac:dyDescent="0.25">
      <c r="B264" s="5">
        <v>6.5</v>
      </c>
      <c r="C264" s="5">
        <v>95</v>
      </c>
      <c r="D264" s="5">
        <v>5.7</v>
      </c>
      <c r="E264" s="5">
        <v>5.0999999999999996</v>
      </c>
      <c r="F264" s="5">
        <v>7.2</v>
      </c>
      <c r="G264" s="5">
        <v>7.2</v>
      </c>
      <c r="H264" s="5">
        <v>1029.4000000000001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19.2</v>
      </c>
      <c r="O264">
        <v>1047.5</v>
      </c>
      <c r="P264">
        <v>6.3</v>
      </c>
      <c r="Q264">
        <v>6.3</v>
      </c>
      <c r="R264" s="55">
        <v>0.17708333333333301</v>
      </c>
      <c r="T264" s="94"/>
      <c r="U264" s="97"/>
      <c r="V264" s="93" t="str">
        <f t="shared" si="5"/>
        <v/>
      </c>
      <c r="W264" s="97"/>
      <c r="X264" s="94"/>
      <c r="Z264" s="5"/>
      <c r="AA264"/>
      <c r="AC264" s="377"/>
      <c r="AD264" s="55">
        <v>0.17708333333333301</v>
      </c>
    </row>
    <row r="265" spans="2:30" x14ac:dyDescent="0.25">
      <c r="B265" s="5">
        <v>6.5</v>
      </c>
      <c r="C265" s="5">
        <v>95</v>
      </c>
      <c r="D265" s="5">
        <v>5.7</v>
      </c>
      <c r="E265" s="5">
        <v>6.5</v>
      </c>
      <c r="F265" s="5">
        <v>0.7</v>
      </c>
      <c r="G265" s="5">
        <v>1.8</v>
      </c>
      <c r="H265" s="5">
        <v>1029.4000000000001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19.2</v>
      </c>
      <c r="O265">
        <v>1047.5</v>
      </c>
      <c r="P265">
        <v>6.3</v>
      </c>
      <c r="Q265">
        <v>6.3</v>
      </c>
      <c r="R265" s="55">
        <v>0.17777777777777801</v>
      </c>
      <c r="T265" s="94"/>
      <c r="U265" s="97"/>
      <c r="V265" s="93" t="str">
        <f t="shared" si="5"/>
        <v/>
      </c>
      <c r="W265" s="97"/>
      <c r="X265" s="94"/>
      <c r="Z265" s="5"/>
      <c r="AA265"/>
      <c r="AC265" s="377"/>
      <c r="AD265" s="55">
        <v>0.17777777777777801</v>
      </c>
    </row>
    <row r="266" spans="2:30" x14ac:dyDescent="0.25">
      <c r="B266" s="5">
        <v>6.5</v>
      </c>
      <c r="C266" s="5">
        <v>95</v>
      </c>
      <c r="D266" s="5">
        <v>5.7</v>
      </c>
      <c r="E266" s="5">
        <v>4.9000000000000004</v>
      </c>
      <c r="F266" s="5">
        <v>7.9</v>
      </c>
      <c r="G266" s="5">
        <v>11.2</v>
      </c>
      <c r="H266" s="5">
        <v>1029.4000000000001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19.2</v>
      </c>
      <c r="O266">
        <v>1047.5</v>
      </c>
      <c r="P266">
        <v>6.3</v>
      </c>
      <c r="Q266">
        <v>6.4</v>
      </c>
      <c r="R266" s="55">
        <v>0.178472222222222</v>
      </c>
      <c r="T266" s="94"/>
      <c r="U266" s="97"/>
      <c r="V266" s="93" t="str">
        <f t="shared" si="5"/>
        <v/>
      </c>
      <c r="W266" s="97"/>
      <c r="X266" s="94"/>
      <c r="Z266" s="5"/>
      <c r="AA266"/>
      <c r="AC266" s="377"/>
      <c r="AD266" s="55">
        <v>0.178472222222222</v>
      </c>
    </row>
    <row r="267" spans="2:30" x14ac:dyDescent="0.25">
      <c r="B267" s="5">
        <v>6.5</v>
      </c>
      <c r="C267" s="5">
        <v>95</v>
      </c>
      <c r="D267" s="5">
        <v>5.7</v>
      </c>
      <c r="E267" s="5">
        <v>5.6</v>
      </c>
      <c r="F267" s="5">
        <v>5.4</v>
      </c>
      <c r="G267" s="5">
        <v>5.4</v>
      </c>
      <c r="H267" s="5">
        <v>1029.3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19.2</v>
      </c>
      <c r="O267">
        <v>1047.5</v>
      </c>
      <c r="P267">
        <v>6.3</v>
      </c>
      <c r="Q267">
        <v>6.3</v>
      </c>
      <c r="R267" s="55">
        <v>0.179166666666667</v>
      </c>
      <c r="T267" s="94"/>
      <c r="U267" s="97"/>
      <c r="V267" s="93" t="str">
        <f t="shared" ref="V267:V330" si="6">IF($K267&gt;0,1,"")</f>
        <v/>
      </c>
      <c r="W267" s="97"/>
      <c r="X267" s="94"/>
      <c r="Z267" s="5"/>
      <c r="AA267"/>
      <c r="AC267" s="377"/>
      <c r="AD267" s="55">
        <v>0.179166666666667</v>
      </c>
    </row>
    <row r="268" spans="2:30" x14ac:dyDescent="0.25">
      <c r="B268" s="5">
        <v>6.5</v>
      </c>
      <c r="C268" s="5">
        <v>95</v>
      </c>
      <c r="D268" s="5">
        <v>5.7</v>
      </c>
      <c r="E268" s="5">
        <v>6.5</v>
      </c>
      <c r="F268" s="5">
        <v>4.7</v>
      </c>
      <c r="G268" s="5">
        <v>7.2</v>
      </c>
      <c r="H268" s="5">
        <v>1029.4000000000001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19.2</v>
      </c>
      <c r="O268">
        <v>1047.5</v>
      </c>
      <c r="P268">
        <v>6.3</v>
      </c>
      <c r="Q268">
        <v>6.3</v>
      </c>
      <c r="R268" s="55">
        <v>0.179861111111111</v>
      </c>
      <c r="T268" s="94"/>
      <c r="U268" s="97"/>
      <c r="V268" s="93" t="str">
        <f t="shared" si="6"/>
        <v/>
      </c>
      <c r="W268" s="97"/>
      <c r="X268" s="94"/>
      <c r="Z268" s="5"/>
      <c r="AA268"/>
      <c r="AC268" s="377"/>
      <c r="AD268" s="55">
        <v>0.179861111111111</v>
      </c>
    </row>
    <row r="269" spans="2:30" x14ac:dyDescent="0.25">
      <c r="B269" s="5">
        <v>6.4</v>
      </c>
      <c r="C269" s="5">
        <v>95</v>
      </c>
      <c r="D269" s="5">
        <v>5.6</v>
      </c>
      <c r="E269" s="5">
        <v>5.0999999999999996</v>
      </c>
      <c r="F269" s="5">
        <v>6.5</v>
      </c>
      <c r="G269" s="5">
        <v>9.4</v>
      </c>
      <c r="H269" s="5">
        <v>1029.2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19.2</v>
      </c>
      <c r="O269">
        <v>1047.5</v>
      </c>
      <c r="P269">
        <v>6.2</v>
      </c>
      <c r="Q269">
        <v>6.4</v>
      </c>
      <c r="R269" s="55">
        <v>0.180555555555556</v>
      </c>
      <c r="T269" s="94"/>
      <c r="U269" s="97"/>
      <c r="V269" s="93" t="str">
        <f t="shared" si="6"/>
        <v/>
      </c>
      <c r="W269" s="97"/>
      <c r="X269" s="94"/>
      <c r="Z269" s="5"/>
      <c r="AA269"/>
      <c r="AC269" s="377"/>
      <c r="AD269" s="55">
        <v>0.180555555555556</v>
      </c>
    </row>
    <row r="270" spans="2:30" x14ac:dyDescent="0.25">
      <c r="B270" s="5">
        <v>6.4</v>
      </c>
      <c r="C270" s="5">
        <v>95</v>
      </c>
      <c r="D270" s="5">
        <v>5.6</v>
      </c>
      <c r="E270" s="5">
        <v>4.7</v>
      </c>
      <c r="F270" s="5">
        <v>8.3000000000000007</v>
      </c>
      <c r="G270" s="5">
        <v>11.2</v>
      </c>
      <c r="H270" s="5">
        <v>1029.3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19.2</v>
      </c>
      <c r="O270">
        <v>1047.5</v>
      </c>
      <c r="P270">
        <v>6.2</v>
      </c>
      <c r="Q270">
        <v>6.3</v>
      </c>
      <c r="R270" s="55">
        <v>0.18124999999999999</v>
      </c>
      <c r="T270" s="94"/>
      <c r="U270" s="97"/>
      <c r="V270" s="93" t="str">
        <f t="shared" si="6"/>
        <v/>
      </c>
      <c r="W270" s="97"/>
      <c r="X270" s="94"/>
      <c r="Z270" s="5"/>
      <c r="AA270"/>
      <c r="AC270" s="377"/>
      <c r="AD270" s="55">
        <v>0.18124999999999999</v>
      </c>
    </row>
    <row r="271" spans="2:30" x14ac:dyDescent="0.25">
      <c r="B271" s="5">
        <v>6.4</v>
      </c>
      <c r="C271" s="5">
        <v>95</v>
      </c>
      <c r="D271" s="5">
        <v>5.6</v>
      </c>
      <c r="E271" s="5">
        <v>5.0999999999999996</v>
      </c>
      <c r="F271" s="5">
        <v>6.5</v>
      </c>
      <c r="G271" s="5">
        <v>9.4</v>
      </c>
      <c r="H271" s="5">
        <v>1029.0999999999999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19.2</v>
      </c>
      <c r="O271">
        <v>1047.5</v>
      </c>
      <c r="P271">
        <v>6.2</v>
      </c>
      <c r="Q271">
        <v>6.3</v>
      </c>
      <c r="R271" s="55">
        <v>0.18194444444444399</v>
      </c>
      <c r="T271" s="94"/>
      <c r="U271" s="97"/>
      <c r="V271" s="93" t="str">
        <f t="shared" si="6"/>
        <v/>
      </c>
      <c r="W271" s="97"/>
      <c r="X271" s="94"/>
      <c r="Z271" s="5"/>
      <c r="AA271"/>
      <c r="AC271" s="377"/>
      <c r="AD271" s="55">
        <v>0.18194444444444399</v>
      </c>
    </row>
    <row r="272" spans="2:30" x14ac:dyDescent="0.25">
      <c r="B272" s="5">
        <v>6.4</v>
      </c>
      <c r="C272" s="5">
        <v>95</v>
      </c>
      <c r="D272" s="5">
        <v>5.6</v>
      </c>
      <c r="E272" s="5">
        <v>4.8</v>
      </c>
      <c r="F272" s="5">
        <v>7.9</v>
      </c>
      <c r="G272" s="5">
        <v>11.2</v>
      </c>
      <c r="H272" s="5">
        <v>1029.3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19.2</v>
      </c>
      <c r="O272">
        <v>1047.5</v>
      </c>
      <c r="P272">
        <v>6.2</v>
      </c>
      <c r="Q272">
        <v>6.3</v>
      </c>
      <c r="R272" s="55">
        <v>0.18263888888888899</v>
      </c>
      <c r="T272" s="94"/>
      <c r="U272" s="97"/>
      <c r="V272" s="93" t="str">
        <f t="shared" si="6"/>
        <v/>
      </c>
      <c r="W272" s="97"/>
      <c r="X272" s="94"/>
      <c r="Z272" s="5"/>
      <c r="AA272" s="55"/>
      <c r="AC272" s="377"/>
      <c r="AD272" s="55">
        <v>0.18263888888888899</v>
      </c>
    </row>
    <row r="273" spans="2:30" x14ac:dyDescent="0.25">
      <c r="B273" s="5">
        <v>6.4</v>
      </c>
      <c r="C273" s="5">
        <v>95</v>
      </c>
      <c r="D273" s="5">
        <v>5.6</v>
      </c>
      <c r="E273" s="5">
        <v>5.3</v>
      </c>
      <c r="F273" s="5">
        <v>6.1</v>
      </c>
      <c r="G273" s="5">
        <v>7.2</v>
      </c>
      <c r="H273" s="5">
        <v>1029.4000000000001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19.2</v>
      </c>
      <c r="O273">
        <v>1047.5</v>
      </c>
      <c r="P273">
        <v>6.2</v>
      </c>
      <c r="Q273">
        <v>6.3</v>
      </c>
      <c r="R273" s="55">
        <v>0.18333333333333299</v>
      </c>
      <c r="T273" s="94"/>
      <c r="U273" s="97"/>
      <c r="V273" s="93" t="str">
        <f t="shared" si="6"/>
        <v/>
      </c>
      <c r="W273" s="97"/>
      <c r="X273" s="94"/>
      <c r="Z273" s="5"/>
      <c r="AA273"/>
      <c r="AC273" s="377"/>
      <c r="AD273" s="55">
        <v>0.18333333333333299</v>
      </c>
    </row>
    <row r="274" spans="2:30" x14ac:dyDescent="0.25">
      <c r="B274" s="5">
        <v>6.4</v>
      </c>
      <c r="C274" s="5">
        <v>95</v>
      </c>
      <c r="D274" s="5">
        <v>5.6</v>
      </c>
      <c r="E274" s="5">
        <v>6.4</v>
      </c>
      <c r="F274" s="5">
        <v>4.7</v>
      </c>
      <c r="G274" s="5">
        <v>5.4</v>
      </c>
      <c r="H274" s="5">
        <v>1029.4000000000001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19.2</v>
      </c>
      <c r="O274">
        <v>1047.5</v>
      </c>
      <c r="P274">
        <v>6.2</v>
      </c>
      <c r="Q274">
        <v>6.3</v>
      </c>
      <c r="R274" s="55">
        <v>0.18402777777777801</v>
      </c>
      <c r="T274" s="94"/>
      <c r="U274" s="97"/>
      <c r="V274" s="93" t="str">
        <f t="shared" si="6"/>
        <v/>
      </c>
      <c r="W274" s="97"/>
      <c r="X274" s="94"/>
      <c r="Z274" s="5"/>
      <c r="AA274"/>
      <c r="AC274" s="377"/>
      <c r="AD274" s="55">
        <v>0.18402777777777801</v>
      </c>
    </row>
    <row r="275" spans="2:30" x14ac:dyDescent="0.25">
      <c r="B275" s="5">
        <v>6.4</v>
      </c>
      <c r="C275" s="5">
        <v>95</v>
      </c>
      <c r="D275" s="5">
        <v>5.6</v>
      </c>
      <c r="E275" s="5">
        <v>5.0999999999999996</v>
      </c>
      <c r="F275" s="5">
        <v>6.5</v>
      </c>
      <c r="G275" s="5">
        <v>7.2</v>
      </c>
      <c r="H275" s="5">
        <v>1029.7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19.2</v>
      </c>
      <c r="O275">
        <v>1047.5</v>
      </c>
      <c r="P275">
        <v>6.1</v>
      </c>
      <c r="Q275">
        <v>6.3</v>
      </c>
      <c r="R275" s="55">
        <v>0.18472222222222201</v>
      </c>
      <c r="T275" s="94"/>
      <c r="U275" s="97"/>
      <c r="V275" s="93" t="str">
        <f t="shared" si="6"/>
        <v/>
      </c>
      <c r="W275" s="97"/>
      <c r="X275" s="94"/>
      <c r="Z275" s="5"/>
      <c r="AA275"/>
      <c r="AC275" s="377"/>
      <c r="AD275" s="55">
        <v>0.18472222222222201</v>
      </c>
    </row>
    <row r="276" spans="2:30" x14ac:dyDescent="0.25">
      <c r="B276" s="5">
        <v>6.3</v>
      </c>
      <c r="C276" s="5">
        <v>95</v>
      </c>
      <c r="D276" s="5">
        <v>5.5</v>
      </c>
      <c r="E276" s="5">
        <v>6.3</v>
      </c>
      <c r="F276" s="5">
        <v>1.8</v>
      </c>
      <c r="G276" s="5">
        <v>1.8</v>
      </c>
      <c r="H276" s="5">
        <v>1029.4000000000001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19.2</v>
      </c>
      <c r="O276">
        <v>1047.5</v>
      </c>
      <c r="P276">
        <v>6.1</v>
      </c>
      <c r="Q276">
        <v>6.3</v>
      </c>
      <c r="R276" s="55">
        <v>0.18541666666666701</v>
      </c>
      <c r="T276" s="94"/>
      <c r="U276" s="97"/>
      <c r="V276" s="93" t="str">
        <f t="shared" si="6"/>
        <v/>
      </c>
      <c r="W276" s="97"/>
      <c r="X276" s="94"/>
      <c r="Z276" s="5"/>
      <c r="AA276"/>
      <c r="AC276" s="377"/>
      <c r="AD276" s="55">
        <v>0.18541666666666701</v>
      </c>
    </row>
    <row r="277" spans="2:30" x14ac:dyDescent="0.25">
      <c r="B277" s="5">
        <v>6.3</v>
      </c>
      <c r="C277" s="5">
        <v>96</v>
      </c>
      <c r="D277" s="5">
        <v>5.8</v>
      </c>
      <c r="E277" s="5">
        <v>6.3</v>
      </c>
      <c r="F277" s="5">
        <v>2.2000000000000002</v>
      </c>
      <c r="G277" s="5">
        <v>3.6</v>
      </c>
      <c r="H277" s="5">
        <v>1029.5999999999999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19.2</v>
      </c>
      <c r="O277">
        <v>1047.5</v>
      </c>
      <c r="P277">
        <v>6.1</v>
      </c>
      <c r="Q277">
        <v>6.3</v>
      </c>
      <c r="R277" s="55">
        <v>0.18611111111111101</v>
      </c>
      <c r="T277" s="94"/>
      <c r="U277" s="97"/>
      <c r="V277" s="93" t="str">
        <f t="shared" si="6"/>
        <v/>
      </c>
      <c r="W277" s="97"/>
      <c r="X277" s="94"/>
      <c r="Z277" s="5"/>
      <c r="AA277"/>
      <c r="AC277" s="377"/>
      <c r="AD277" s="55">
        <v>0.18611111111111101</v>
      </c>
    </row>
    <row r="278" spans="2:30" x14ac:dyDescent="0.25">
      <c r="B278" s="5">
        <v>6.3</v>
      </c>
      <c r="C278" s="5">
        <v>95</v>
      </c>
      <c r="D278" s="5">
        <v>5.5</v>
      </c>
      <c r="E278" s="5">
        <v>5.4</v>
      </c>
      <c r="F278" s="5">
        <v>5.4</v>
      </c>
      <c r="G278" s="5">
        <v>7.2</v>
      </c>
      <c r="H278" s="5">
        <v>1029.4000000000001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19.2</v>
      </c>
      <c r="O278">
        <v>1047.5</v>
      </c>
      <c r="P278">
        <v>6.1</v>
      </c>
      <c r="Q278">
        <v>6.2</v>
      </c>
      <c r="R278" s="55">
        <v>0.186805555555556</v>
      </c>
      <c r="T278" s="94"/>
      <c r="U278" s="97"/>
      <c r="V278" s="93" t="str">
        <f t="shared" si="6"/>
        <v/>
      </c>
      <c r="W278" s="97"/>
      <c r="X278" s="94"/>
      <c r="Z278" s="5"/>
      <c r="AA278"/>
      <c r="AC278" s="377"/>
      <c r="AD278" s="55">
        <v>0.186805555555556</v>
      </c>
    </row>
    <row r="279" spans="2:30" x14ac:dyDescent="0.25">
      <c r="B279" s="5">
        <v>6.4</v>
      </c>
      <c r="C279" s="5">
        <v>95</v>
      </c>
      <c r="D279" s="5">
        <v>5.6</v>
      </c>
      <c r="E279" s="5">
        <v>5.5</v>
      </c>
      <c r="F279" s="5">
        <v>5.4</v>
      </c>
      <c r="G279" s="5">
        <v>7.2</v>
      </c>
      <c r="H279" s="5">
        <v>1029.2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19.2</v>
      </c>
      <c r="O279">
        <v>1047.5</v>
      </c>
      <c r="P279">
        <v>6.1</v>
      </c>
      <c r="Q279">
        <v>6.2</v>
      </c>
      <c r="R279" s="55">
        <v>0.1875</v>
      </c>
      <c r="T279" s="94"/>
      <c r="U279" s="97"/>
      <c r="V279" s="93" t="str">
        <f t="shared" si="6"/>
        <v/>
      </c>
      <c r="W279" s="97"/>
      <c r="X279" s="94"/>
      <c r="Z279" s="5"/>
      <c r="AA279"/>
      <c r="AC279" s="377"/>
      <c r="AD279" s="55">
        <v>0.1875</v>
      </c>
    </row>
    <row r="280" spans="2:30" x14ac:dyDescent="0.25">
      <c r="B280" s="5">
        <v>6.3</v>
      </c>
      <c r="C280" s="5">
        <v>95</v>
      </c>
      <c r="D280" s="5">
        <v>5.5</v>
      </c>
      <c r="E280" s="5">
        <v>5.4</v>
      </c>
      <c r="F280" s="5">
        <v>5.4</v>
      </c>
      <c r="G280" s="5">
        <v>7.2</v>
      </c>
      <c r="H280" s="5">
        <v>1029.4000000000001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19.2</v>
      </c>
      <c r="O280">
        <v>1047.5</v>
      </c>
      <c r="P280">
        <v>6.1</v>
      </c>
      <c r="Q280">
        <v>6.2</v>
      </c>
      <c r="R280" s="55">
        <v>0.188194444444444</v>
      </c>
      <c r="T280" s="94"/>
      <c r="U280" s="97"/>
      <c r="V280" s="93" t="str">
        <f t="shared" si="6"/>
        <v/>
      </c>
      <c r="W280" s="97"/>
      <c r="X280" s="426"/>
      <c r="Z280" s="5"/>
      <c r="AA280"/>
      <c r="AC280" s="377"/>
      <c r="AD280" s="55">
        <v>0.188194444444444</v>
      </c>
    </row>
    <row r="281" spans="2:30" x14ac:dyDescent="0.25">
      <c r="B281" s="5">
        <v>6.3</v>
      </c>
      <c r="C281" s="5">
        <v>95</v>
      </c>
      <c r="D281" s="5">
        <v>5.5</v>
      </c>
      <c r="E281" s="5">
        <v>4.9000000000000004</v>
      </c>
      <c r="F281" s="5">
        <v>7.2</v>
      </c>
      <c r="G281" s="5">
        <v>9.4</v>
      </c>
      <c r="H281" s="5">
        <v>1029.4000000000001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19.2</v>
      </c>
      <c r="O281">
        <v>1047.5</v>
      </c>
      <c r="P281">
        <v>6.1</v>
      </c>
      <c r="Q281">
        <v>6.2</v>
      </c>
      <c r="R281" s="55">
        <v>0.18888888888888899</v>
      </c>
      <c r="T281" s="94"/>
      <c r="U281" s="97"/>
      <c r="V281" s="93" t="str">
        <f t="shared" si="6"/>
        <v/>
      </c>
      <c r="W281" s="97"/>
      <c r="X281" s="427"/>
      <c r="Z281" s="5"/>
      <c r="AA281"/>
      <c r="AC281" s="377"/>
      <c r="AD281" s="55">
        <v>0.18888888888888899</v>
      </c>
    </row>
    <row r="282" spans="2:30" x14ac:dyDescent="0.25">
      <c r="B282" s="5">
        <v>6.3</v>
      </c>
      <c r="C282" s="5">
        <v>95</v>
      </c>
      <c r="D282" s="5">
        <v>5.5</v>
      </c>
      <c r="E282" s="5">
        <v>5.6</v>
      </c>
      <c r="F282" s="5">
        <v>5</v>
      </c>
      <c r="G282" s="5">
        <v>9.4</v>
      </c>
      <c r="H282" s="5">
        <v>1029.2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19.2</v>
      </c>
      <c r="O282">
        <v>1047.5</v>
      </c>
      <c r="P282">
        <v>6</v>
      </c>
      <c r="Q282">
        <v>6.2</v>
      </c>
      <c r="R282" s="55">
        <v>0.18958333333333299</v>
      </c>
      <c r="T282" s="94"/>
      <c r="U282" s="97"/>
      <c r="V282" s="93" t="str">
        <f t="shared" si="6"/>
        <v/>
      </c>
      <c r="W282" s="97"/>
      <c r="X282" s="94"/>
      <c r="Z282" s="5"/>
      <c r="AA282"/>
      <c r="AC282" s="377"/>
      <c r="AD282" s="55">
        <v>0.18958333333333299</v>
      </c>
    </row>
    <row r="283" spans="2:30" x14ac:dyDescent="0.25">
      <c r="B283" s="5">
        <v>6.3</v>
      </c>
      <c r="C283" s="5">
        <v>95</v>
      </c>
      <c r="D283" s="5">
        <v>5.5</v>
      </c>
      <c r="E283" s="5">
        <v>6.3</v>
      </c>
      <c r="F283" s="5">
        <v>2.2000000000000002</v>
      </c>
      <c r="G283" s="5">
        <v>3.6</v>
      </c>
      <c r="H283" s="5">
        <v>1029.0999999999999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19.2</v>
      </c>
      <c r="O283">
        <v>1047.5</v>
      </c>
      <c r="P283">
        <v>6.1</v>
      </c>
      <c r="Q283">
        <v>6.1</v>
      </c>
      <c r="R283" s="55">
        <v>0.19027777777777799</v>
      </c>
      <c r="T283" s="94"/>
      <c r="U283" s="97"/>
      <c r="V283" s="93" t="str">
        <f t="shared" si="6"/>
        <v/>
      </c>
      <c r="W283" s="97"/>
      <c r="X283" s="94"/>
      <c r="Z283" s="5"/>
      <c r="AA283"/>
      <c r="AC283" s="377"/>
      <c r="AD283" s="55">
        <v>0.19027777777777799</v>
      </c>
    </row>
    <row r="284" spans="2:30" x14ac:dyDescent="0.25">
      <c r="B284" s="5">
        <v>6.3</v>
      </c>
      <c r="C284" s="5">
        <v>95</v>
      </c>
      <c r="D284" s="5">
        <v>5.5</v>
      </c>
      <c r="E284" s="5">
        <v>4.5999999999999996</v>
      </c>
      <c r="F284" s="5">
        <v>7.9</v>
      </c>
      <c r="G284" s="5">
        <v>11.2</v>
      </c>
      <c r="H284" s="5">
        <v>1029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19.2</v>
      </c>
      <c r="O284">
        <v>1047.5</v>
      </c>
      <c r="P284">
        <v>6.1</v>
      </c>
      <c r="Q284">
        <v>6.1</v>
      </c>
      <c r="R284" s="55">
        <v>0.19097222222222199</v>
      </c>
      <c r="T284" s="94"/>
      <c r="U284" s="97"/>
      <c r="V284" s="93" t="str">
        <f t="shared" si="6"/>
        <v/>
      </c>
      <c r="W284" s="97"/>
      <c r="X284" s="94"/>
      <c r="Z284" s="5"/>
      <c r="AA284"/>
      <c r="AC284" s="377"/>
      <c r="AD284" s="55">
        <v>0.19097222222222199</v>
      </c>
    </row>
    <row r="285" spans="2:30" x14ac:dyDescent="0.25">
      <c r="B285" s="5">
        <v>6.3</v>
      </c>
      <c r="C285" s="5">
        <v>95</v>
      </c>
      <c r="D285" s="5">
        <v>5.5</v>
      </c>
      <c r="E285" s="5">
        <v>6.3</v>
      </c>
      <c r="F285" s="5">
        <v>4</v>
      </c>
      <c r="G285" s="5">
        <v>5.4</v>
      </c>
      <c r="H285" s="5">
        <v>1029.0999999999999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19.2</v>
      </c>
      <c r="O285">
        <v>1047.5</v>
      </c>
      <c r="P285">
        <v>6</v>
      </c>
      <c r="Q285">
        <v>6.1</v>
      </c>
      <c r="R285" s="55">
        <v>0.19166666666666701</v>
      </c>
      <c r="T285" s="94"/>
      <c r="U285" s="97"/>
      <c r="V285" s="93" t="str">
        <f t="shared" si="6"/>
        <v/>
      </c>
      <c r="W285" s="97"/>
      <c r="X285" s="94"/>
      <c r="Z285" s="5"/>
      <c r="AA285"/>
      <c r="AC285" s="377"/>
      <c r="AD285" s="55">
        <v>0.19166666666666701</v>
      </c>
    </row>
    <row r="286" spans="2:30" x14ac:dyDescent="0.25">
      <c r="B286" s="5">
        <v>6.3</v>
      </c>
      <c r="C286" s="5">
        <v>95</v>
      </c>
      <c r="D286" s="5">
        <v>5.5</v>
      </c>
      <c r="E286" s="5">
        <v>5.3</v>
      </c>
      <c r="F286" s="5">
        <v>5.8</v>
      </c>
      <c r="G286" s="5">
        <v>7.2</v>
      </c>
      <c r="H286" s="5">
        <v>1029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19.2</v>
      </c>
      <c r="O286">
        <v>1047.5</v>
      </c>
      <c r="P286">
        <v>6</v>
      </c>
      <c r="Q286">
        <v>6.1</v>
      </c>
      <c r="R286" s="55">
        <v>0.19236111111111101</v>
      </c>
      <c r="T286" s="94"/>
      <c r="U286" s="97"/>
      <c r="V286" s="93" t="str">
        <f t="shared" si="6"/>
        <v/>
      </c>
      <c r="W286" s="97"/>
      <c r="X286" s="94"/>
      <c r="Z286" s="5"/>
      <c r="AA286"/>
      <c r="AC286" s="377"/>
      <c r="AD286" s="55">
        <v>0.19236111111111101</v>
      </c>
    </row>
    <row r="287" spans="2:30" x14ac:dyDescent="0.25">
      <c r="B287" s="5">
        <v>6.3</v>
      </c>
      <c r="C287" s="5">
        <v>95</v>
      </c>
      <c r="D287" s="5">
        <v>5.5</v>
      </c>
      <c r="E287" s="5">
        <v>5</v>
      </c>
      <c r="F287" s="5">
        <v>6.5</v>
      </c>
      <c r="G287" s="5">
        <v>9.4</v>
      </c>
      <c r="H287" s="5">
        <v>1029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19.2</v>
      </c>
      <c r="O287">
        <v>1047.5</v>
      </c>
      <c r="P287">
        <v>6</v>
      </c>
      <c r="Q287">
        <v>6.1</v>
      </c>
      <c r="R287" s="55">
        <v>0.19305555555555601</v>
      </c>
      <c r="T287" s="94"/>
      <c r="U287" s="97"/>
      <c r="V287" s="93" t="str">
        <f t="shared" si="6"/>
        <v/>
      </c>
      <c r="W287" s="97"/>
      <c r="X287" s="94"/>
      <c r="Z287" s="5"/>
      <c r="AA287"/>
      <c r="AC287" s="377"/>
      <c r="AD287" s="55">
        <v>0.19305555555555601</v>
      </c>
    </row>
    <row r="288" spans="2:30" x14ac:dyDescent="0.25">
      <c r="B288" s="5">
        <v>6.3</v>
      </c>
      <c r="C288" s="5">
        <v>95</v>
      </c>
      <c r="D288" s="5">
        <v>5.5</v>
      </c>
      <c r="E288" s="5">
        <v>5.2</v>
      </c>
      <c r="F288" s="5">
        <v>6.1</v>
      </c>
      <c r="G288" s="5">
        <v>11.2</v>
      </c>
      <c r="H288" s="5">
        <v>1029.0999999999999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19.2</v>
      </c>
      <c r="O288">
        <v>1047.5</v>
      </c>
      <c r="P288">
        <v>6</v>
      </c>
      <c r="Q288">
        <v>6.1</v>
      </c>
      <c r="R288" s="55">
        <v>0.19375000000000001</v>
      </c>
      <c r="T288" s="94"/>
      <c r="U288" s="97"/>
      <c r="V288" s="93" t="str">
        <f t="shared" si="6"/>
        <v/>
      </c>
      <c r="W288" s="97"/>
      <c r="X288" s="94"/>
      <c r="Z288" s="5"/>
      <c r="AA288"/>
      <c r="AC288" s="377"/>
      <c r="AD288" s="55">
        <v>0.19375000000000001</v>
      </c>
    </row>
    <row r="289" spans="2:30" x14ac:dyDescent="0.25">
      <c r="B289" s="5">
        <v>6.3</v>
      </c>
      <c r="C289" s="5">
        <v>95</v>
      </c>
      <c r="D289" s="5">
        <v>5.5</v>
      </c>
      <c r="E289" s="5">
        <v>6.3</v>
      </c>
      <c r="F289" s="5">
        <v>4</v>
      </c>
      <c r="G289" s="5">
        <v>5.4</v>
      </c>
      <c r="H289" s="5">
        <v>1029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19.2</v>
      </c>
      <c r="O289">
        <v>1047.5</v>
      </c>
      <c r="P289">
        <v>6</v>
      </c>
      <c r="Q289">
        <v>6</v>
      </c>
      <c r="R289" s="55">
        <v>0.194444444444444</v>
      </c>
      <c r="T289" s="94"/>
      <c r="U289" s="97"/>
      <c r="V289" s="93" t="str">
        <f t="shared" si="6"/>
        <v/>
      </c>
      <c r="W289" s="97"/>
      <c r="X289" s="94"/>
      <c r="Z289" s="5"/>
      <c r="AA289"/>
      <c r="AC289" s="377"/>
      <c r="AD289" s="55">
        <v>0.194444444444444</v>
      </c>
    </row>
    <row r="290" spans="2:30" x14ac:dyDescent="0.25">
      <c r="B290" s="5">
        <v>6.3</v>
      </c>
      <c r="C290" s="5">
        <v>95</v>
      </c>
      <c r="D290" s="5">
        <v>5.5</v>
      </c>
      <c r="E290" s="5">
        <v>5.3</v>
      </c>
      <c r="F290" s="5">
        <v>5.8</v>
      </c>
      <c r="G290" s="5">
        <v>7.2</v>
      </c>
      <c r="H290" s="5">
        <v>1029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19.2</v>
      </c>
      <c r="O290">
        <v>1047.5</v>
      </c>
      <c r="P290">
        <v>6</v>
      </c>
      <c r="Q290">
        <v>6</v>
      </c>
      <c r="R290" s="55">
        <v>0.195138888888889</v>
      </c>
      <c r="T290" s="94"/>
      <c r="U290" s="97"/>
      <c r="V290" s="93" t="str">
        <f t="shared" si="6"/>
        <v/>
      </c>
      <c r="W290" s="97"/>
      <c r="X290" s="94"/>
      <c r="Z290" s="5"/>
      <c r="AA290"/>
      <c r="AC290" s="377"/>
      <c r="AD290" s="55">
        <v>0.195138888888889</v>
      </c>
    </row>
    <row r="291" spans="2:30" x14ac:dyDescent="0.25">
      <c r="B291" s="5">
        <v>6.3</v>
      </c>
      <c r="C291" s="5">
        <v>95</v>
      </c>
      <c r="D291" s="5">
        <v>5.5</v>
      </c>
      <c r="E291" s="5">
        <v>5.4</v>
      </c>
      <c r="F291" s="5">
        <v>5.4</v>
      </c>
      <c r="G291" s="5">
        <v>7.2</v>
      </c>
      <c r="H291" s="5">
        <v>1029.0999999999999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19.2</v>
      </c>
      <c r="O291">
        <v>1047.5</v>
      </c>
      <c r="P291">
        <v>6</v>
      </c>
      <c r="Q291">
        <v>6</v>
      </c>
      <c r="R291" s="55">
        <v>0.195833333333333</v>
      </c>
      <c r="T291" s="94"/>
      <c r="U291" s="97"/>
      <c r="V291" s="93" t="str">
        <f t="shared" si="6"/>
        <v/>
      </c>
      <c r="W291" s="97"/>
      <c r="X291" s="94"/>
      <c r="Z291" s="5"/>
      <c r="AA291"/>
      <c r="AC291" s="377"/>
      <c r="AD291" s="55">
        <v>0.195833333333333</v>
      </c>
    </row>
    <row r="292" spans="2:30" x14ac:dyDescent="0.25">
      <c r="B292" s="5">
        <v>6.3</v>
      </c>
      <c r="C292" s="5">
        <v>95</v>
      </c>
      <c r="D292" s="5">
        <v>5.5</v>
      </c>
      <c r="E292" s="5">
        <v>6.3</v>
      </c>
      <c r="F292" s="5">
        <v>4.3</v>
      </c>
      <c r="G292" s="5">
        <v>5.4</v>
      </c>
      <c r="H292" s="5">
        <v>1029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19.2</v>
      </c>
      <c r="O292">
        <v>1047.5</v>
      </c>
      <c r="P292">
        <v>6</v>
      </c>
      <c r="Q292">
        <v>6</v>
      </c>
      <c r="R292" s="55">
        <v>0.196527777777778</v>
      </c>
      <c r="T292" s="94"/>
      <c r="U292" s="97"/>
      <c r="V292" s="93" t="str">
        <f t="shared" si="6"/>
        <v/>
      </c>
      <c r="W292" s="97"/>
      <c r="X292" s="94"/>
      <c r="Z292" s="5"/>
      <c r="AA292"/>
      <c r="AC292" s="377"/>
      <c r="AD292" s="55">
        <v>0.196527777777778</v>
      </c>
    </row>
    <row r="293" spans="2:30" x14ac:dyDescent="0.25">
      <c r="B293" s="5">
        <v>6.3</v>
      </c>
      <c r="C293" s="5">
        <v>95</v>
      </c>
      <c r="D293" s="5">
        <v>5.5</v>
      </c>
      <c r="E293" s="5">
        <v>6.3</v>
      </c>
      <c r="F293" s="5">
        <v>4.7</v>
      </c>
      <c r="G293" s="5">
        <v>5.4</v>
      </c>
      <c r="H293" s="5">
        <v>1029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19.2</v>
      </c>
      <c r="O293">
        <v>1047.5</v>
      </c>
      <c r="P293">
        <v>6</v>
      </c>
      <c r="Q293">
        <v>6</v>
      </c>
      <c r="R293" s="55">
        <v>0.19722222222222199</v>
      </c>
      <c r="T293" s="94"/>
      <c r="U293" s="97"/>
      <c r="V293" s="93" t="str">
        <f t="shared" si="6"/>
        <v/>
      </c>
      <c r="W293" s="97"/>
      <c r="X293" s="94"/>
      <c r="Z293" s="5"/>
      <c r="AA293"/>
      <c r="AC293" s="377"/>
      <c r="AD293" s="55">
        <v>0.19722222222222199</v>
      </c>
    </row>
    <row r="294" spans="2:30" x14ac:dyDescent="0.25">
      <c r="B294" s="5">
        <v>6.3</v>
      </c>
      <c r="C294" s="5">
        <v>95</v>
      </c>
      <c r="D294" s="5">
        <v>5.5</v>
      </c>
      <c r="E294" s="5">
        <v>6.3</v>
      </c>
      <c r="F294" s="5">
        <v>2.9</v>
      </c>
      <c r="G294" s="5">
        <v>5.4</v>
      </c>
      <c r="H294" s="5">
        <v>1029.0999999999999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19.2</v>
      </c>
      <c r="O294">
        <v>1047.5</v>
      </c>
      <c r="P294">
        <v>5.9</v>
      </c>
      <c r="Q294">
        <v>6</v>
      </c>
      <c r="R294" s="55">
        <v>0.19791666666666699</v>
      </c>
      <c r="T294" s="94"/>
      <c r="U294" s="97"/>
      <c r="V294" s="93" t="str">
        <f t="shared" si="6"/>
        <v/>
      </c>
      <c r="W294" s="97"/>
      <c r="X294" s="94"/>
      <c r="Z294" s="5"/>
      <c r="AA294"/>
      <c r="AC294" s="377"/>
      <c r="AD294" s="55">
        <v>0.19791666666666699</v>
      </c>
    </row>
    <row r="295" spans="2:30" x14ac:dyDescent="0.25">
      <c r="B295" s="5">
        <v>6.2</v>
      </c>
      <c r="C295" s="5">
        <v>95</v>
      </c>
      <c r="D295" s="5">
        <v>5.4</v>
      </c>
      <c r="E295" s="5">
        <v>6.2</v>
      </c>
      <c r="F295" s="5">
        <v>4.7</v>
      </c>
      <c r="G295" s="5">
        <v>7.2</v>
      </c>
      <c r="H295" s="5">
        <v>1029.2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19.2</v>
      </c>
      <c r="O295">
        <v>1047.5</v>
      </c>
      <c r="P295">
        <v>5.9</v>
      </c>
      <c r="Q295">
        <v>6</v>
      </c>
      <c r="R295" s="55">
        <v>0.19861111111111099</v>
      </c>
      <c r="T295" s="94"/>
      <c r="U295" s="97"/>
      <c r="V295" s="93" t="str">
        <f t="shared" si="6"/>
        <v/>
      </c>
      <c r="W295" s="97"/>
      <c r="X295" s="94"/>
      <c r="Z295" s="5"/>
      <c r="AA295"/>
      <c r="AC295" s="377"/>
      <c r="AD295" s="55">
        <v>0.19861111111111099</v>
      </c>
    </row>
    <row r="296" spans="2:30" x14ac:dyDescent="0.25">
      <c r="B296" s="5">
        <v>6.2</v>
      </c>
      <c r="C296" s="5">
        <v>96</v>
      </c>
      <c r="D296" s="5">
        <v>5.7</v>
      </c>
      <c r="E296" s="5">
        <v>6.2</v>
      </c>
      <c r="F296" s="5">
        <v>4.7</v>
      </c>
      <c r="G296" s="5">
        <v>5.4</v>
      </c>
      <c r="H296" s="5">
        <v>1029.0999999999999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19.2</v>
      </c>
      <c r="O296">
        <v>1047.5</v>
      </c>
      <c r="P296">
        <v>5.9</v>
      </c>
      <c r="Q296">
        <v>5.9</v>
      </c>
      <c r="R296" s="55">
        <v>0.19930555555555601</v>
      </c>
      <c r="T296" s="94"/>
      <c r="U296" s="97"/>
      <c r="V296" s="93" t="str">
        <f t="shared" si="6"/>
        <v/>
      </c>
      <c r="W296" s="97"/>
      <c r="X296" s="94"/>
      <c r="Z296" s="5"/>
      <c r="AA296"/>
      <c r="AC296" s="377"/>
      <c r="AD296" s="55">
        <v>0.19930555555555601</v>
      </c>
    </row>
    <row r="297" spans="2:30" x14ac:dyDescent="0.25">
      <c r="B297" s="5">
        <v>6.2</v>
      </c>
      <c r="C297" s="5">
        <v>96</v>
      </c>
      <c r="D297" s="5">
        <v>5.7</v>
      </c>
      <c r="E297" s="5">
        <v>6.2</v>
      </c>
      <c r="F297" s="5">
        <v>2.9</v>
      </c>
      <c r="G297" s="5">
        <v>3.6</v>
      </c>
      <c r="H297" s="5">
        <v>1029.2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19.2</v>
      </c>
      <c r="O297">
        <v>1047.5</v>
      </c>
      <c r="P297">
        <v>5.9</v>
      </c>
      <c r="Q297">
        <v>5.9</v>
      </c>
      <c r="R297" s="55">
        <v>0.2</v>
      </c>
      <c r="T297" s="94"/>
      <c r="U297" s="97"/>
      <c r="V297" s="93" t="str">
        <f t="shared" si="6"/>
        <v/>
      </c>
      <c r="W297" s="97"/>
      <c r="X297" s="94"/>
      <c r="Z297" s="5"/>
      <c r="AA297"/>
      <c r="AC297" s="377"/>
      <c r="AD297" s="55">
        <v>0.2</v>
      </c>
    </row>
    <row r="298" spans="2:30" x14ac:dyDescent="0.25">
      <c r="B298" s="5">
        <v>6.2</v>
      </c>
      <c r="C298" s="5">
        <v>96</v>
      </c>
      <c r="D298" s="5">
        <v>5.7</v>
      </c>
      <c r="E298" s="5">
        <v>6.2</v>
      </c>
      <c r="F298" s="5">
        <v>2.9</v>
      </c>
      <c r="G298" s="5">
        <v>3.6</v>
      </c>
      <c r="H298" s="5">
        <v>1028.9000000000001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19.2</v>
      </c>
      <c r="O298">
        <v>1047.5</v>
      </c>
      <c r="P298">
        <v>5.9</v>
      </c>
      <c r="Q298">
        <v>5.9</v>
      </c>
      <c r="R298" s="55">
        <v>0.20069444444444401</v>
      </c>
      <c r="T298" s="94"/>
      <c r="U298" s="97"/>
      <c r="V298" s="93" t="str">
        <f t="shared" si="6"/>
        <v/>
      </c>
      <c r="W298" s="97"/>
      <c r="X298" s="94"/>
      <c r="Z298" s="5"/>
      <c r="AA298"/>
      <c r="AC298" s="377"/>
      <c r="AD298" s="55">
        <v>0.20069444444444401</v>
      </c>
    </row>
    <row r="299" spans="2:30" x14ac:dyDescent="0.25">
      <c r="B299" s="5">
        <v>6.2</v>
      </c>
      <c r="C299" s="5">
        <v>96</v>
      </c>
      <c r="D299" s="5">
        <v>5.7</v>
      </c>
      <c r="E299" s="5">
        <v>5.3</v>
      </c>
      <c r="F299" s="5">
        <v>5.4</v>
      </c>
      <c r="G299" s="5">
        <v>7.2</v>
      </c>
      <c r="H299" s="5">
        <v>1028.8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19.2</v>
      </c>
      <c r="O299">
        <v>1047.5</v>
      </c>
      <c r="P299">
        <v>5.9</v>
      </c>
      <c r="Q299">
        <v>5.9</v>
      </c>
      <c r="R299" s="55">
        <v>0.20138888888888901</v>
      </c>
      <c r="T299" s="94"/>
      <c r="U299" s="97"/>
      <c r="V299" s="93" t="str">
        <f t="shared" si="6"/>
        <v/>
      </c>
      <c r="W299" s="97"/>
      <c r="X299" s="94"/>
      <c r="Z299" s="5"/>
      <c r="AA299"/>
      <c r="AC299" s="377"/>
      <c r="AD299" s="55">
        <v>0.20138888888888901</v>
      </c>
    </row>
    <row r="300" spans="2:30" x14ac:dyDescent="0.25">
      <c r="B300" s="5">
        <v>6.1</v>
      </c>
      <c r="C300" s="5">
        <v>96</v>
      </c>
      <c r="D300" s="5">
        <v>5.6</v>
      </c>
      <c r="E300" s="5">
        <v>4.8</v>
      </c>
      <c r="F300" s="5">
        <v>6.5</v>
      </c>
      <c r="G300" s="5">
        <v>7.2</v>
      </c>
      <c r="H300" s="5">
        <v>1028.8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19.2</v>
      </c>
      <c r="O300">
        <v>1047.5</v>
      </c>
      <c r="P300">
        <v>5.9</v>
      </c>
      <c r="Q300">
        <v>5.9</v>
      </c>
      <c r="R300" s="55">
        <v>0.202083333333333</v>
      </c>
      <c r="T300" s="94"/>
      <c r="U300" s="97"/>
      <c r="V300" s="93" t="str">
        <f t="shared" si="6"/>
        <v/>
      </c>
      <c r="W300" s="97"/>
      <c r="X300" s="94"/>
      <c r="Z300" s="5"/>
      <c r="AA300"/>
      <c r="AC300" s="377"/>
      <c r="AD300" s="55">
        <v>0.202083333333333</v>
      </c>
    </row>
    <row r="301" spans="2:30" x14ac:dyDescent="0.25">
      <c r="B301" s="5">
        <v>6.1</v>
      </c>
      <c r="C301" s="5">
        <v>96</v>
      </c>
      <c r="D301" s="5">
        <v>5.6</v>
      </c>
      <c r="E301" s="5">
        <v>6.1</v>
      </c>
      <c r="F301" s="5">
        <v>4.7</v>
      </c>
      <c r="G301" s="5">
        <v>7.2</v>
      </c>
      <c r="H301" s="5">
        <v>1029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19.2</v>
      </c>
      <c r="O301">
        <v>1047.5</v>
      </c>
      <c r="P301">
        <v>5.9</v>
      </c>
      <c r="Q301">
        <v>5.9</v>
      </c>
      <c r="R301" s="55">
        <v>0.202777777777778</v>
      </c>
      <c r="T301" s="94"/>
      <c r="U301" s="97"/>
      <c r="V301" s="93" t="str">
        <f t="shared" si="6"/>
        <v/>
      </c>
      <c r="W301" s="97"/>
      <c r="X301" s="94"/>
      <c r="Z301" s="5"/>
      <c r="AA301"/>
      <c r="AC301" s="377"/>
      <c r="AD301" s="55">
        <v>0.202777777777778</v>
      </c>
    </row>
    <row r="302" spans="2:30" x14ac:dyDescent="0.25">
      <c r="B302" s="5">
        <v>6.1</v>
      </c>
      <c r="C302" s="5">
        <v>96</v>
      </c>
      <c r="D302" s="5">
        <v>5.6</v>
      </c>
      <c r="E302" s="5">
        <v>6.1</v>
      </c>
      <c r="F302" s="5">
        <v>2.9</v>
      </c>
      <c r="G302" s="5">
        <v>5.4</v>
      </c>
      <c r="H302" s="5">
        <v>1028.8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19.2</v>
      </c>
      <c r="O302">
        <v>1047.5</v>
      </c>
      <c r="P302">
        <v>5.9</v>
      </c>
      <c r="Q302">
        <v>5.9</v>
      </c>
      <c r="R302" s="55">
        <v>0.203472222222222</v>
      </c>
      <c r="T302" s="94"/>
      <c r="U302" s="97"/>
      <c r="V302" s="93" t="str">
        <f t="shared" si="6"/>
        <v/>
      </c>
      <c r="W302" s="97"/>
      <c r="X302" s="94"/>
      <c r="Z302" s="5"/>
      <c r="AA302"/>
      <c r="AC302" s="377"/>
      <c r="AD302" s="55">
        <v>0.203472222222222</v>
      </c>
    </row>
    <row r="303" spans="2:30" x14ac:dyDescent="0.25">
      <c r="B303" s="5">
        <v>6.1</v>
      </c>
      <c r="C303" s="5">
        <v>96</v>
      </c>
      <c r="D303" s="5">
        <v>5.6</v>
      </c>
      <c r="E303" s="5">
        <v>6.1</v>
      </c>
      <c r="F303" s="5">
        <v>4.7</v>
      </c>
      <c r="G303" s="5">
        <v>5.4</v>
      </c>
      <c r="H303" s="5">
        <v>1028.9000000000001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19.2</v>
      </c>
      <c r="O303">
        <v>1047.5</v>
      </c>
      <c r="P303">
        <v>5.9</v>
      </c>
      <c r="Q303">
        <v>5.9</v>
      </c>
      <c r="R303" s="55">
        <v>0.204166666666667</v>
      </c>
      <c r="T303" s="94"/>
      <c r="U303" s="97"/>
      <c r="V303" s="93" t="str">
        <f t="shared" si="6"/>
        <v/>
      </c>
      <c r="W303" s="97"/>
      <c r="X303" s="94"/>
      <c r="Z303" s="5"/>
      <c r="AA303"/>
      <c r="AC303" s="377"/>
      <c r="AD303" s="55">
        <v>0.204166666666667</v>
      </c>
    </row>
    <row r="304" spans="2:30" ht="12.75" customHeight="1" x14ac:dyDescent="0.25">
      <c r="B304" s="5">
        <v>6.1</v>
      </c>
      <c r="C304" s="5">
        <v>96</v>
      </c>
      <c r="D304" s="5">
        <v>5.6</v>
      </c>
      <c r="E304" s="5">
        <v>6.1</v>
      </c>
      <c r="F304" s="5">
        <v>4.3</v>
      </c>
      <c r="G304" s="5">
        <v>5.4</v>
      </c>
      <c r="H304" s="5">
        <v>1028.9000000000001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19.2</v>
      </c>
      <c r="O304">
        <v>1047.5</v>
      </c>
      <c r="P304">
        <v>5.8</v>
      </c>
      <c r="Q304">
        <v>5.9</v>
      </c>
      <c r="R304" s="55">
        <v>0.20486111111111099</v>
      </c>
      <c r="T304" s="94"/>
      <c r="U304" s="97"/>
      <c r="V304" s="93" t="str">
        <f t="shared" si="6"/>
        <v/>
      </c>
      <c r="W304" s="97"/>
      <c r="X304" s="94"/>
      <c r="Z304" s="5"/>
      <c r="AA304"/>
      <c r="AC304" s="377"/>
      <c r="AD304" s="55">
        <v>0.20486111111111099</v>
      </c>
    </row>
    <row r="305" spans="2:30" x14ac:dyDescent="0.25">
      <c r="B305" s="5">
        <v>6</v>
      </c>
      <c r="C305" s="5">
        <v>96</v>
      </c>
      <c r="D305" s="5">
        <v>5.5</v>
      </c>
      <c r="E305" s="5">
        <v>6</v>
      </c>
      <c r="F305" s="5">
        <v>4.7</v>
      </c>
      <c r="G305" s="5">
        <v>5.4</v>
      </c>
      <c r="H305" s="5">
        <v>1028.8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19.2</v>
      </c>
      <c r="O305">
        <v>1047.5</v>
      </c>
      <c r="P305">
        <v>5.8</v>
      </c>
      <c r="Q305">
        <v>5.9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7"/>
      <c r="AD305" s="55">
        <v>0.20555555555555599</v>
      </c>
    </row>
    <row r="306" spans="2:30" x14ac:dyDescent="0.25">
      <c r="B306" s="5">
        <v>6</v>
      </c>
      <c r="C306" s="5">
        <v>96</v>
      </c>
      <c r="D306" s="5">
        <v>5.5</v>
      </c>
      <c r="E306" s="5">
        <v>5.0999999999999996</v>
      </c>
      <c r="F306" s="5">
        <v>5.4</v>
      </c>
      <c r="G306" s="5">
        <v>7.2</v>
      </c>
      <c r="H306" s="5">
        <v>1028.7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19.2</v>
      </c>
      <c r="O306">
        <v>1047.5</v>
      </c>
      <c r="P306">
        <v>5.8</v>
      </c>
      <c r="Q306">
        <v>5.9</v>
      </c>
      <c r="R306" s="55">
        <v>0.20624999999999999</v>
      </c>
      <c r="T306" s="94"/>
      <c r="U306" s="97"/>
      <c r="V306" s="93" t="str">
        <f t="shared" si="6"/>
        <v/>
      </c>
      <c r="W306" s="97"/>
      <c r="X306" s="94"/>
      <c r="Z306" s="5"/>
      <c r="AA306"/>
      <c r="AC306" s="377"/>
      <c r="AD306" s="55">
        <v>0.20624999999999999</v>
      </c>
    </row>
    <row r="307" spans="2:30" x14ac:dyDescent="0.25">
      <c r="B307" s="5">
        <v>6</v>
      </c>
      <c r="C307" s="5">
        <v>96</v>
      </c>
      <c r="D307" s="5">
        <v>5.5</v>
      </c>
      <c r="E307" s="5">
        <v>4.9000000000000004</v>
      </c>
      <c r="F307" s="5">
        <v>6.1</v>
      </c>
      <c r="G307" s="5">
        <v>7.2</v>
      </c>
      <c r="H307" s="5">
        <v>1028.7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19.2</v>
      </c>
      <c r="O307">
        <v>1047.5</v>
      </c>
      <c r="P307">
        <v>5.8</v>
      </c>
      <c r="Q307">
        <v>5.8</v>
      </c>
      <c r="R307" s="55">
        <v>0.20694444444444399</v>
      </c>
      <c r="T307" s="94"/>
      <c r="U307" s="97"/>
      <c r="V307" s="93" t="str">
        <f t="shared" si="6"/>
        <v/>
      </c>
      <c r="W307" s="97"/>
      <c r="X307" s="94"/>
      <c r="Z307" s="5"/>
      <c r="AA307"/>
      <c r="AC307" s="377"/>
      <c r="AD307" s="55">
        <v>0.20694444444444399</v>
      </c>
    </row>
    <row r="308" spans="2:30" x14ac:dyDescent="0.25">
      <c r="B308" s="5">
        <v>6</v>
      </c>
      <c r="C308" s="5">
        <v>96</v>
      </c>
      <c r="D308" s="5">
        <v>5.5</v>
      </c>
      <c r="E308" s="5">
        <v>5.0999999999999996</v>
      </c>
      <c r="F308" s="5">
        <v>5.4</v>
      </c>
      <c r="G308" s="5">
        <v>5.4</v>
      </c>
      <c r="H308" s="5">
        <v>1028.7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19.2</v>
      </c>
      <c r="O308">
        <v>1047.5</v>
      </c>
      <c r="P308">
        <v>5.8</v>
      </c>
      <c r="Q308">
        <v>5.8</v>
      </c>
      <c r="R308" s="55">
        <v>0.20763888888888901</v>
      </c>
      <c r="T308" s="94"/>
      <c r="U308" s="97"/>
      <c r="V308" s="93" t="str">
        <f t="shared" si="6"/>
        <v/>
      </c>
      <c r="W308" s="97"/>
      <c r="X308" s="94"/>
      <c r="Z308" s="5"/>
      <c r="AA308"/>
      <c r="AC308" s="377"/>
      <c r="AD308" s="55">
        <v>0.20763888888888901</v>
      </c>
    </row>
    <row r="309" spans="2:30" x14ac:dyDescent="0.25">
      <c r="B309" s="5">
        <v>6</v>
      </c>
      <c r="C309" s="5">
        <v>96</v>
      </c>
      <c r="D309" s="5">
        <v>5.5</v>
      </c>
      <c r="E309" s="5">
        <v>6</v>
      </c>
      <c r="F309" s="5">
        <v>2.2000000000000002</v>
      </c>
      <c r="G309" s="5">
        <v>3.6</v>
      </c>
      <c r="H309" s="5">
        <v>1028.7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19.2</v>
      </c>
      <c r="O309">
        <v>1047.5</v>
      </c>
      <c r="P309">
        <v>5.8</v>
      </c>
      <c r="Q309">
        <v>5.8</v>
      </c>
      <c r="R309" s="55">
        <v>0.20833333333333301</v>
      </c>
      <c r="T309" s="94"/>
      <c r="U309" s="97"/>
      <c r="V309" s="93" t="str">
        <f t="shared" si="6"/>
        <v/>
      </c>
      <c r="W309" s="97"/>
      <c r="X309" s="94"/>
      <c r="Z309" s="5"/>
      <c r="AA309"/>
      <c r="AC309" s="377"/>
      <c r="AD309" s="55">
        <v>0.20833333333333301</v>
      </c>
    </row>
    <row r="310" spans="2:30" x14ac:dyDescent="0.25">
      <c r="B310" s="5">
        <v>6</v>
      </c>
      <c r="C310" s="5">
        <v>96</v>
      </c>
      <c r="D310" s="5">
        <v>5.5</v>
      </c>
      <c r="E310" s="5">
        <v>5.0999999999999996</v>
      </c>
      <c r="F310" s="5">
        <v>5.4</v>
      </c>
      <c r="G310" s="5">
        <v>7.2</v>
      </c>
      <c r="H310" s="5">
        <v>1028.7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19.2</v>
      </c>
      <c r="O310">
        <v>1047.5</v>
      </c>
      <c r="P310">
        <v>5.8</v>
      </c>
      <c r="Q310">
        <v>5.8</v>
      </c>
      <c r="R310" s="55">
        <v>0.20902777777777801</v>
      </c>
      <c r="T310" s="94"/>
      <c r="U310" s="97"/>
      <c r="V310" s="93" t="str">
        <f t="shared" si="6"/>
        <v/>
      </c>
      <c r="W310" s="97"/>
      <c r="X310" s="94"/>
      <c r="Z310" s="5"/>
      <c r="AA310"/>
      <c r="AC310" s="377"/>
      <c r="AD310" s="55">
        <v>0.20902777777777801</v>
      </c>
    </row>
    <row r="311" spans="2:30" x14ac:dyDescent="0.25">
      <c r="B311" s="5">
        <v>5.9</v>
      </c>
      <c r="C311" s="5">
        <v>96</v>
      </c>
      <c r="D311" s="5">
        <v>5.4</v>
      </c>
      <c r="E311" s="5">
        <v>5.9</v>
      </c>
      <c r="F311" s="5">
        <v>2.2000000000000002</v>
      </c>
      <c r="G311" s="5">
        <v>3.6</v>
      </c>
      <c r="H311" s="5">
        <v>1028.5999999999999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19.2</v>
      </c>
      <c r="O311">
        <v>1047.5</v>
      </c>
      <c r="P311">
        <v>5.7</v>
      </c>
      <c r="Q311">
        <v>5.8</v>
      </c>
      <c r="R311" s="55">
        <v>0.209722222222222</v>
      </c>
      <c r="T311" s="94"/>
      <c r="U311" s="97"/>
      <c r="V311" s="93" t="str">
        <f t="shared" si="6"/>
        <v/>
      </c>
      <c r="W311" s="97"/>
      <c r="X311" s="94"/>
      <c r="Z311" s="5"/>
      <c r="AA311"/>
      <c r="AC311" s="377"/>
      <c r="AD311" s="55">
        <v>0.209722222222222</v>
      </c>
    </row>
    <row r="312" spans="2:30" x14ac:dyDescent="0.25">
      <c r="B312" s="5">
        <v>5.9</v>
      </c>
      <c r="C312" s="5">
        <v>96</v>
      </c>
      <c r="D312" s="5">
        <v>5.4</v>
      </c>
      <c r="E312" s="5">
        <v>5.9</v>
      </c>
      <c r="F312" s="5">
        <v>3.2</v>
      </c>
      <c r="G312" s="5">
        <v>5.4</v>
      </c>
      <c r="H312" s="5">
        <v>1028.4000000000001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19.2</v>
      </c>
      <c r="O312">
        <v>1047.5</v>
      </c>
      <c r="P312">
        <v>5.7</v>
      </c>
      <c r="Q312">
        <v>5.8</v>
      </c>
      <c r="R312" s="55">
        <v>0.210416666666667</v>
      </c>
      <c r="T312" s="94"/>
      <c r="U312" s="97"/>
      <c r="V312" s="93" t="str">
        <f t="shared" si="6"/>
        <v/>
      </c>
      <c r="W312" s="97"/>
      <c r="X312" s="94"/>
      <c r="Z312" s="5"/>
      <c r="AA312"/>
      <c r="AC312" s="377"/>
      <c r="AD312" s="55">
        <v>0.210416666666667</v>
      </c>
    </row>
    <row r="313" spans="2:30" x14ac:dyDescent="0.25">
      <c r="B313" s="5">
        <v>5.9</v>
      </c>
      <c r="C313" s="5">
        <v>96</v>
      </c>
      <c r="D313" s="5">
        <v>5.4</v>
      </c>
      <c r="E313" s="5">
        <v>5.9</v>
      </c>
      <c r="F313" s="5">
        <v>2.9</v>
      </c>
      <c r="G313" s="5">
        <v>3.6</v>
      </c>
      <c r="H313" s="5">
        <v>1028.7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19.2</v>
      </c>
      <c r="O313">
        <v>1047.5</v>
      </c>
      <c r="P313">
        <v>5.7</v>
      </c>
      <c r="Q313">
        <v>5.8</v>
      </c>
      <c r="R313" s="55">
        <v>0.211111111111111</v>
      </c>
      <c r="T313" s="94"/>
      <c r="U313" s="97"/>
      <c r="V313" s="93" t="str">
        <f t="shared" si="6"/>
        <v/>
      </c>
      <c r="W313" s="97"/>
      <c r="X313" s="94"/>
      <c r="Z313" s="5"/>
      <c r="AA313"/>
      <c r="AC313" s="377"/>
      <c r="AD313" s="55">
        <v>0.211111111111111</v>
      </c>
    </row>
    <row r="314" spans="2:30" x14ac:dyDescent="0.25">
      <c r="B314" s="5">
        <v>5.9</v>
      </c>
      <c r="C314" s="5">
        <v>96</v>
      </c>
      <c r="D314" s="5">
        <v>5.4</v>
      </c>
      <c r="E314" s="5">
        <v>4.7</v>
      </c>
      <c r="F314" s="5">
        <v>6.1</v>
      </c>
      <c r="G314" s="5">
        <v>9.4</v>
      </c>
      <c r="H314" s="5">
        <v>1028.7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19.2</v>
      </c>
      <c r="O314">
        <v>1047.5</v>
      </c>
      <c r="P314">
        <v>5.7</v>
      </c>
      <c r="Q314">
        <v>5.8</v>
      </c>
      <c r="R314" s="55">
        <v>0.211805555555556</v>
      </c>
      <c r="T314" s="94"/>
      <c r="U314" s="97"/>
      <c r="V314" s="93" t="str">
        <f t="shared" si="6"/>
        <v/>
      </c>
      <c r="W314" s="97"/>
      <c r="X314" s="94"/>
      <c r="Z314" s="5"/>
      <c r="AA314"/>
      <c r="AC314" s="377"/>
      <c r="AD314" s="55">
        <v>0.211805555555556</v>
      </c>
    </row>
    <row r="315" spans="2:30" x14ac:dyDescent="0.25">
      <c r="B315" s="5">
        <v>5.9</v>
      </c>
      <c r="C315" s="5">
        <v>96</v>
      </c>
      <c r="D315" s="5">
        <v>5.4</v>
      </c>
      <c r="E315" s="5">
        <v>5.0999999999999996</v>
      </c>
      <c r="F315" s="5">
        <v>5</v>
      </c>
      <c r="G315" s="5">
        <v>5.4</v>
      </c>
      <c r="H315" s="5">
        <v>1028.5999999999999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19.2</v>
      </c>
      <c r="O315">
        <v>1047.5</v>
      </c>
      <c r="P315">
        <v>5.7</v>
      </c>
      <c r="Q315">
        <v>5.8</v>
      </c>
      <c r="R315" s="55">
        <v>0.21249999999999999</v>
      </c>
      <c r="T315" s="94"/>
      <c r="U315" s="97"/>
      <c r="V315" s="93" t="str">
        <f t="shared" si="6"/>
        <v/>
      </c>
      <c r="W315" s="97"/>
      <c r="X315" s="94"/>
      <c r="Z315" s="5"/>
      <c r="AA315"/>
      <c r="AC315" s="377"/>
      <c r="AD315" s="55">
        <v>0.21249999999999999</v>
      </c>
    </row>
    <row r="316" spans="2:30" x14ac:dyDescent="0.25">
      <c r="B316" s="5">
        <v>5.9</v>
      </c>
      <c r="C316" s="5">
        <v>96</v>
      </c>
      <c r="D316" s="5">
        <v>5.4</v>
      </c>
      <c r="E316" s="5">
        <v>5.9</v>
      </c>
      <c r="F316" s="5">
        <v>4</v>
      </c>
      <c r="G316" s="5">
        <v>5.4</v>
      </c>
      <c r="H316" s="5">
        <v>1028.7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19.2</v>
      </c>
      <c r="O316">
        <v>1047.5</v>
      </c>
      <c r="P316">
        <v>5.7</v>
      </c>
      <c r="Q316">
        <v>5.7</v>
      </c>
      <c r="R316" s="55">
        <v>0.21319444444444399</v>
      </c>
      <c r="T316" s="94"/>
      <c r="U316" s="97"/>
      <c r="V316" s="93" t="str">
        <f t="shared" si="6"/>
        <v/>
      </c>
      <c r="W316" s="97"/>
      <c r="X316" s="94"/>
      <c r="Z316" s="5"/>
      <c r="AA316"/>
      <c r="AC316" s="377"/>
      <c r="AD316" s="55">
        <v>0.21319444444444399</v>
      </c>
    </row>
    <row r="317" spans="2:30" x14ac:dyDescent="0.25">
      <c r="B317" s="5">
        <v>5.8</v>
      </c>
      <c r="C317" s="5">
        <v>96</v>
      </c>
      <c r="D317" s="5">
        <v>5.3</v>
      </c>
      <c r="E317" s="5">
        <v>5.8</v>
      </c>
      <c r="F317" s="5">
        <v>2.2000000000000002</v>
      </c>
      <c r="G317" s="5">
        <v>3.6</v>
      </c>
      <c r="H317" s="5">
        <v>1028.8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19.2</v>
      </c>
      <c r="O317">
        <v>1047.5</v>
      </c>
      <c r="P317">
        <v>5.7</v>
      </c>
      <c r="Q317">
        <v>5.8</v>
      </c>
      <c r="R317" s="55">
        <v>0.21388888888888899</v>
      </c>
      <c r="T317" s="94"/>
      <c r="U317" s="97"/>
      <c r="V317" s="93" t="str">
        <f t="shared" si="6"/>
        <v/>
      </c>
      <c r="W317" s="97"/>
      <c r="X317" s="94"/>
      <c r="Z317" s="5"/>
      <c r="AA317"/>
      <c r="AC317" s="377"/>
      <c r="AD317" s="55">
        <v>0.21388888888888899</v>
      </c>
    </row>
    <row r="318" spans="2:30" x14ac:dyDescent="0.25">
      <c r="B318" s="5">
        <v>5.8</v>
      </c>
      <c r="C318" s="5">
        <v>96</v>
      </c>
      <c r="D318" s="5">
        <v>5.3</v>
      </c>
      <c r="E318" s="5">
        <v>5.8</v>
      </c>
      <c r="F318" s="5">
        <v>2.2000000000000002</v>
      </c>
      <c r="G318" s="5">
        <v>3.6</v>
      </c>
      <c r="H318" s="5">
        <v>1028.5999999999999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19.2</v>
      </c>
      <c r="O318">
        <v>1047.5</v>
      </c>
      <c r="P318">
        <v>5.7</v>
      </c>
      <c r="Q318">
        <v>5.7</v>
      </c>
      <c r="R318" s="55">
        <v>0.21458333333333299</v>
      </c>
      <c r="T318" s="94"/>
      <c r="U318" s="97"/>
      <c r="V318" s="93" t="str">
        <f t="shared" si="6"/>
        <v/>
      </c>
      <c r="W318" s="97"/>
      <c r="X318" s="94"/>
      <c r="Z318" s="5"/>
      <c r="AA318"/>
      <c r="AC318" s="377"/>
      <c r="AD318" s="55">
        <v>0.21458333333333299</v>
      </c>
    </row>
    <row r="319" spans="2:30" x14ac:dyDescent="0.25">
      <c r="B319" s="5">
        <v>5.8</v>
      </c>
      <c r="C319" s="5">
        <v>96</v>
      </c>
      <c r="D319" s="5">
        <v>5.3</v>
      </c>
      <c r="E319" s="5">
        <v>4.3</v>
      </c>
      <c r="F319" s="5">
        <v>7.2</v>
      </c>
      <c r="G319" s="5">
        <v>9.4</v>
      </c>
      <c r="H319" s="5">
        <v>1028.5999999999999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19.2</v>
      </c>
      <c r="O319">
        <v>1047.5</v>
      </c>
      <c r="P319">
        <v>5.7</v>
      </c>
      <c r="Q319">
        <v>5.7</v>
      </c>
      <c r="R319" s="55">
        <v>0.21527777777777801</v>
      </c>
      <c r="T319" s="94"/>
      <c r="U319" s="97"/>
      <c r="V319" s="93" t="str">
        <f t="shared" si="6"/>
        <v/>
      </c>
      <c r="W319" s="97"/>
      <c r="X319" s="94"/>
      <c r="Z319" s="5"/>
      <c r="AA319"/>
      <c r="AC319" s="377"/>
      <c r="AD319" s="55">
        <v>0.21527777777777801</v>
      </c>
    </row>
    <row r="320" spans="2:30" x14ac:dyDescent="0.25">
      <c r="B320" s="5">
        <v>5.8</v>
      </c>
      <c r="C320" s="5">
        <v>96</v>
      </c>
      <c r="D320" s="5">
        <v>5.3</v>
      </c>
      <c r="E320" s="5">
        <v>5.8</v>
      </c>
      <c r="F320" s="5">
        <v>0</v>
      </c>
      <c r="G320" s="5">
        <v>0</v>
      </c>
      <c r="H320" s="5">
        <v>1028.7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19.2</v>
      </c>
      <c r="O320">
        <v>1047.5</v>
      </c>
      <c r="P320">
        <v>5.7</v>
      </c>
      <c r="Q320">
        <v>5.7</v>
      </c>
      <c r="R320" s="55">
        <v>0.21597222222222201</v>
      </c>
      <c r="T320" s="94"/>
      <c r="U320" s="97"/>
      <c r="V320" s="93" t="str">
        <f t="shared" si="6"/>
        <v/>
      </c>
      <c r="W320" s="97"/>
      <c r="X320" s="94"/>
      <c r="Z320" s="5"/>
      <c r="AA320"/>
      <c r="AC320" s="377"/>
      <c r="AD320" s="55">
        <v>0.21597222222222201</v>
      </c>
    </row>
    <row r="321" spans="2:30" x14ac:dyDescent="0.25">
      <c r="B321" s="5">
        <v>5.8</v>
      </c>
      <c r="C321" s="5">
        <v>96</v>
      </c>
      <c r="D321" s="5">
        <v>5.3</v>
      </c>
      <c r="E321" s="5">
        <v>5.8</v>
      </c>
      <c r="F321" s="5">
        <v>3.2</v>
      </c>
      <c r="G321" s="5">
        <v>5.4</v>
      </c>
      <c r="H321" s="5">
        <v>1028.8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19.2</v>
      </c>
      <c r="O321">
        <v>1047.5</v>
      </c>
      <c r="P321">
        <v>5.7</v>
      </c>
      <c r="Q321">
        <v>5.7</v>
      </c>
      <c r="R321" s="55">
        <v>0.21666666666666701</v>
      </c>
      <c r="T321" s="94"/>
      <c r="U321" s="97"/>
      <c r="V321" s="93" t="str">
        <f t="shared" si="6"/>
        <v/>
      </c>
      <c r="W321" s="97"/>
      <c r="X321" s="94"/>
      <c r="Z321" s="5"/>
      <c r="AA321"/>
      <c r="AC321" s="377"/>
      <c r="AD321" s="55">
        <v>0.21666666666666701</v>
      </c>
    </row>
    <row r="322" spans="2:30" x14ac:dyDescent="0.25">
      <c r="B322" s="5">
        <v>5.8</v>
      </c>
      <c r="C322" s="5">
        <v>96</v>
      </c>
      <c r="D322" s="5">
        <v>5.3</v>
      </c>
      <c r="E322" s="5">
        <v>5.8</v>
      </c>
      <c r="F322" s="5">
        <v>2.9</v>
      </c>
      <c r="G322" s="5">
        <v>5.4</v>
      </c>
      <c r="H322" s="5">
        <v>1028.5999999999999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19.2</v>
      </c>
      <c r="O322">
        <v>1047.5</v>
      </c>
      <c r="P322">
        <v>5.7</v>
      </c>
      <c r="Q322">
        <v>5.7</v>
      </c>
      <c r="R322" s="55">
        <v>0.21736111111111101</v>
      </c>
      <c r="T322" s="94"/>
      <c r="U322" s="97"/>
      <c r="V322" s="93" t="str">
        <f t="shared" si="6"/>
        <v/>
      </c>
      <c r="W322" s="97"/>
      <c r="X322" s="94"/>
      <c r="Z322" s="5"/>
      <c r="AA322"/>
      <c r="AC322" s="377"/>
      <c r="AD322" s="55">
        <v>0.21736111111111101</v>
      </c>
    </row>
    <row r="323" spans="2:30" x14ac:dyDescent="0.25">
      <c r="B323" s="5">
        <v>5.8</v>
      </c>
      <c r="C323" s="5">
        <v>96</v>
      </c>
      <c r="D323" s="5">
        <v>5.3</v>
      </c>
      <c r="E323" s="5">
        <v>4.8</v>
      </c>
      <c r="F323" s="5">
        <v>5.4</v>
      </c>
      <c r="G323" s="5">
        <v>7.2</v>
      </c>
      <c r="H323" s="5">
        <v>1028.7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19.2</v>
      </c>
      <c r="O323">
        <v>1047.5</v>
      </c>
      <c r="P323">
        <v>5.7</v>
      </c>
      <c r="Q323">
        <v>5.7</v>
      </c>
      <c r="R323" s="55">
        <v>0.218055555555556</v>
      </c>
      <c r="T323" s="94"/>
      <c r="U323" s="97"/>
      <c r="V323" s="93" t="str">
        <f t="shared" si="6"/>
        <v/>
      </c>
      <c r="W323" s="97"/>
      <c r="X323" s="94"/>
      <c r="Z323" s="5"/>
      <c r="AA323"/>
      <c r="AC323" s="377"/>
      <c r="AD323" s="55">
        <v>0.218055555555556</v>
      </c>
    </row>
    <row r="324" spans="2:30" x14ac:dyDescent="0.25">
      <c r="B324" s="5">
        <v>5.8</v>
      </c>
      <c r="C324" s="5">
        <v>96</v>
      </c>
      <c r="D324" s="5">
        <v>5.3</v>
      </c>
      <c r="E324" s="5">
        <v>5.8</v>
      </c>
      <c r="F324" s="5">
        <v>1.1000000000000001</v>
      </c>
      <c r="G324" s="5">
        <v>1.8</v>
      </c>
      <c r="H324" s="5">
        <v>1028.8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19.2</v>
      </c>
      <c r="O324">
        <v>1047.5</v>
      </c>
      <c r="P324">
        <v>5.7</v>
      </c>
      <c r="Q324">
        <v>5.7</v>
      </c>
      <c r="R324" s="55">
        <v>0.21875</v>
      </c>
      <c r="T324" s="94"/>
      <c r="U324" s="97"/>
      <c r="V324" s="93" t="str">
        <f t="shared" si="6"/>
        <v/>
      </c>
      <c r="W324" s="97"/>
      <c r="X324" s="94"/>
      <c r="Z324" s="5"/>
      <c r="AA324"/>
      <c r="AC324" s="377"/>
      <c r="AD324" s="55">
        <v>0.21875</v>
      </c>
    </row>
    <row r="325" spans="2:30" x14ac:dyDescent="0.25">
      <c r="B325" s="5">
        <v>5.8</v>
      </c>
      <c r="C325" s="5">
        <v>96</v>
      </c>
      <c r="D325" s="5">
        <v>5.3</v>
      </c>
      <c r="E325" s="5">
        <v>5.8</v>
      </c>
      <c r="F325" s="5">
        <v>4.3</v>
      </c>
      <c r="G325" s="5">
        <v>5.4</v>
      </c>
      <c r="H325" s="5">
        <v>1028.9000000000001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19.2</v>
      </c>
      <c r="O325">
        <v>1047.5</v>
      </c>
      <c r="P325">
        <v>5.7</v>
      </c>
      <c r="Q325">
        <v>5.6</v>
      </c>
      <c r="R325" s="55">
        <v>0.219444444444444</v>
      </c>
      <c r="T325" s="94"/>
      <c r="U325" s="97"/>
      <c r="V325" s="93" t="str">
        <f t="shared" si="6"/>
        <v/>
      </c>
      <c r="W325" s="97"/>
      <c r="X325" s="94"/>
      <c r="Z325" s="5"/>
      <c r="AA325"/>
      <c r="AC325" s="377"/>
      <c r="AD325" s="55">
        <v>0.219444444444444</v>
      </c>
    </row>
    <row r="326" spans="2:30" x14ac:dyDescent="0.25">
      <c r="B326" s="5">
        <v>5.7</v>
      </c>
      <c r="C326" s="5">
        <v>96</v>
      </c>
      <c r="D326" s="5">
        <v>5.2</v>
      </c>
      <c r="E326" s="5">
        <v>5.7</v>
      </c>
      <c r="F326" s="5">
        <v>4.3</v>
      </c>
      <c r="G326" s="5">
        <v>7.2</v>
      </c>
      <c r="H326" s="5">
        <v>1028.7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19.2</v>
      </c>
      <c r="O326">
        <v>1047.5</v>
      </c>
      <c r="P326">
        <v>5.7</v>
      </c>
      <c r="Q326">
        <v>5.6</v>
      </c>
      <c r="R326" s="55">
        <v>0.22013888888888899</v>
      </c>
      <c r="T326" s="94"/>
      <c r="U326" s="97"/>
      <c r="V326" s="93" t="str">
        <f t="shared" si="6"/>
        <v/>
      </c>
      <c r="W326" s="97"/>
      <c r="X326" s="94"/>
      <c r="Z326" s="5"/>
      <c r="AA326"/>
      <c r="AC326" s="377"/>
      <c r="AD326" s="55">
        <v>0.22013888888888899</v>
      </c>
    </row>
    <row r="327" spans="2:30" x14ac:dyDescent="0.25">
      <c r="B327" s="5">
        <v>5.7</v>
      </c>
      <c r="C327" s="5">
        <v>96</v>
      </c>
      <c r="D327" s="5">
        <v>5.2</v>
      </c>
      <c r="E327" s="5">
        <v>5.7</v>
      </c>
      <c r="F327" s="5">
        <v>4.7</v>
      </c>
      <c r="G327" s="5">
        <v>5.4</v>
      </c>
      <c r="H327" s="5">
        <v>1028.7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19.2</v>
      </c>
      <c r="O327">
        <v>1047.5</v>
      </c>
      <c r="P327">
        <v>5.7</v>
      </c>
      <c r="Q327">
        <v>5.6</v>
      </c>
      <c r="R327" s="55">
        <v>0.22083333333333299</v>
      </c>
      <c r="T327" s="94"/>
      <c r="U327" s="97"/>
      <c r="V327" s="93" t="str">
        <f t="shared" si="6"/>
        <v/>
      </c>
      <c r="W327" s="97"/>
      <c r="X327" s="94"/>
      <c r="Z327" s="5"/>
      <c r="AA327"/>
      <c r="AC327" s="377"/>
      <c r="AD327" s="55">
        <v>0.22083333333333299</v>
      </c>
    </row>
    <row r="328" spans="2:30" x14ac:dyDescent="0.25">
      <c r="B328" s="5">
        <v>5.7</v>
      </c>
      <c r="C328" s="5">
        <v>96</v>
      </c>
      <c r="D328" s="5">
        <v>5.2</v>
      </c>
      <c r="E328" s="5">
        <v>5.7</v>
      </c>
      <c r="F328" s="5">
        <v>2.9</v>
      </c>
      <c r="G328" s="5">
        <v>5.4</v>
      </c>
      <c r="H328" s="5">
        <v>1028.7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19.2</v>
      </c>
      <c r="O328">
        <v>1047.5</v>
      </c>
      <c r="P328">
        <v>5.7</v>
      </c>
      <c r="Q328">
        <v>5.6</v>
      </c>
      <c r="R328" s="55">
        <v>0.22152777777777799</v>
      </c>
      <c r="T328" s="94"/>
      <c r="U328" s="97"/>
      <c r="V328" s="93" t="str">
        <f t="shared" si="6"/>
        <v/>
      </c>
      <c r="W328" s="97"/>
      <c r="X328" s="94"/>
      <c r="Z328" s="5"/>
      <c r="AA328"/>
      <c r="AC328" s="377"/>
      <c r="AD328" s="55">
        <v>0.22152777777777799</v>
      </c>
    </row>
    <row r="329" spans="2:30" x14ac:dyDescent="0.25">
      <c r="B329" s="5">
        <v>5.7</v>
      </c>
      <c r="C329" s="5">
        <v>96</v>
      </c>
      <c r="D329" s="5">
        <v>5.2</v>
      </c>
      <c r="E329" s="5">
        <v>5.7</v>
      </c>
      <c r="F329" s="5">
        <v>4</v>
      </c>
      <c r="G329" s="5">
        <v>5.4</v>
      </c>
      <c r="H329" s="5">
        <v>1028.7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19.2</v>
      </c>
      <c r="O329">
        <v>1047.5</v>
      </c>
      <c r="P329">
        <v>5.6</v>
      </c>
      <c r="Q329">
        <v>5.6</v>
      </c>
      <c r="R329" s="55">
        <v>0.22222222222222199</v>
      </c>
      <c r="T329" s="94"/>
      <c r="U329" s="97"/>
      <c r="V329" s="93" t="str">
        <f t="shared" si="6"/>
        <v/>
      </c>
      <c r="W329" s="97"/>
      <c r="X329" s="94"/>
      <c r="Z329" s="5"/>
      <c r="AA329"/>
      <c r="AC329" s="377"/>
      <c r="AD329" s="55">
        <v>0.22222222222222199</v>
      </c>
    </row>
    <row r="330" spans="2:30" x14ac:dyDescent="0.25">
      <c r="B330" s="5">
        <v>5.7</v>
      </c>
      <c r="C330" s="5">
        <v>96</v>
      </c>
      <c r="D330" s="5">
        <v>5.2</v>
      </c>
      <c r="E330" s="5">
        <v>5.7</v>
      </c>
      <c r="F330" s="5">
        <v>2.5</v>
      </c>
      <c r="G330" s="5">
        <v>5.4</v>
      </c>
      <c r="H330" s="5">
        <v>1028.7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19.2</v>
      </c>
      <c r="O330">
        <v>1047.5</v>
      </c>
      <c r="P330">
        <v>5.6</v>
      </c>
      <c r="Q330">
        <v>5.6</v>
      </c>
      <c r="R330" s="55">
        <v>0.22291666666666701</v>
      </c>
      <c r="T330" s="94"/>
      <c r="U330" s="97"/>
      <c r="V330" s="93" t="str">
        <f t="shared" si="6"/>
        <v/>
      </c>
      <c r="W330" s="97"/>
      <c r="X330" s="94"/>
      <c r="Z330" s="5"/>
      <c r="AA330"/>
      <c r="AC330" s="377"/>
      <c r="AD330" s="55">
        <v>0.22291666666666701</v>
      </c>
    </row>
    <row r="331" spans="2:30" x14ac:dyDescent="0.25">
      <c r="B331" s="5">
        <v>5.7</v>
      </c>
      <c r="C331" s="5">
        <v>96</v>
      </c>
      <c r="D331" s="5">
        <v>5.2</v>
      </c>
      <c r="E331" s="5">
        <v>5.7</v>
      </c>
      <c r="F331" s="5">
        <v>3.6</v>
      </c>
      <c r="G331" s="5">
        <v>5.4</v>
      </c>
      <c r="H331" s="5">
        <v>1028.8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19.2</v>
      </c>
      <c r="O331">
        <v>1047.5</v>
      </c>
      <c r="P331">
        <v>5.6</v>
      </c>
      <c r="Q331">
        <v>5.6</v>
      </c>
      <c r="R331" s="55">
        <v>0.22361111111111101</v>
      </c>
      <c r="T331" s="94"/>
      <c r="U331" s="97"/>
      <c r="V331" s="93" t="str">
        <f t="shared" ref="V331:V394" si="7">IF($K331&gt;0,1,"")</f>
        <v/>
      </c>
      <c r="W331" s="97"/>
      <c r="X331" s="94"/>
      <c r="Z331" s="5"/>
      <c r="AA331"/>
      <c r="AC331" s="377"/>
      <c r="AD331" s="55">
        <v>0.22361111111111101</v>
      </c>
    </row>
    <row r="332" spans="2:30" x14ac:dyDescent="0.25">
      <c r="B332" s="5">
        <v>5.7</v>
      </c>
      <c r="C332" s="5">
        <v>96</v>
      </c>
      <c r="D332" s="5">
        <v>5.2</v>
      </c>
      <c r="E332" s="5">
        <v>5.7</v>
      </c>
      <c r="F332" s="5">
        <v>3.6</v>
      </c>
      <c r="G332" s="5">
        <v>5.4</v>
      </c>
      <c r="H332" s="5">
        <v>1028.5999999999999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19.2</v>
      </c>
      <c r="O332">
        <v>1047.5</v>
      </c>
      <c r="P332">
        <v>5.6</v>
      </c>
      <c r="Q332">
        <v>5.6</v>
      </c>
      <c r="R332" s="55">
        <v>0.22430555555555601</v>
      </c>
      <c r="T332" s="94"/>
      <c r="U332" s="97"/>
      <c r="V332" s="93" t="str">
        <f t="shared" si="7"/>
        <v/>
      </c>
      <c r="W332" s="97"/>
      <c r="X332" s="94"/>
      <c r="Z332" s="5"/>
      <c r="AA332"/>
      <c r="AC332" s="377"/>
      <c r="AD332" s="55">
        <v>0.22430555555555601</v>
      </c>
    </row>
    <row r="333" spans="2:30" x14ac:dyDescent="0.25">
      <c r="B333" s="5">
        <v>5.7</v>
      </c>
      <c r="C333" s="5">
        <v>96</v>
      </c>
      <c r="D333" s="5">
        <v>5.2</v>
      </c>
      <c r="E333" s="5">
        <v>5.7</v>
      </c>
      <c r="F333" s="5">
        <v>1.8</v>
      </c>
      <c r="G333" s="5">
        <v>3.6</v>
      </c>
      <c r="H333" s="5">
        <v>1028.7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19.2</v>
      </c>
      <c r="O333">
        <v>1047.5</v>
      </c>
      <c r="P333">
        <v>5.6</v>
      </c>
      <c r="Q333">
        <v>5.6</v>
      </c>
      <c r="R333" s="55">
        <v>0.22500000000000001</v>
      </c>
      <c r="T333" s="94"/>
      <c r="U333" s="97"/>
      <c r="V333" s="93" t="str">
        <f t="shared" si="7"/>
        <v/>
      </c>
      <c r="W333" s="97"/>
      <c r="X333" s="94"/>
      <c r="Z333" s="5"/>
      <c r="AA333"/>
      <c r="AC333" s="377"/>
      <c r="AD333" s="55">
        <v>0.22500000000000001</v>
      </c>
    </row>
    <row r="334" spans="2:30" x14ac:dyDescent="0.25">
      <c r="B334" s="5">
        <v>5.7</v>
      </c>
      <c r="C334" s="5">
        <v>96</v>
      </c>
      <c r="D334" s="5">
        <v>5.2</v>
      </c>
      <c r="E334" s="5">
        <v>5.7</v>
      </c>
      <c r="F334" s="5">
        <v>4</v>
      </c>
      <c r="G334" s="5">
        <v>5.4</v>
      </c>
      <c r="H334" s="5">
        <v>1028.9000000000001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19.2</v>
      </c>
      <c r="O334">
        <v>1047.5</v>
      </c>
      <c r="P334">
        <v>5.6</v>
      </c>
      <c r="Q334">
        <v>5.6</v>
      </c>
      <c r="R334" s="55">
        <v>0.225694444444444</v>
      </c>
      <c r="T334" s="94"/>
      <c r="U334" s="97"/>
      <c r="V334" s="93" t="str">
        <f t="shared" si="7"/>
        <v/>
      </c>
      <c r="W334" s="97"/>
      <c r="X334" s="94"/>
      <c r="Z334" s="5"/>
      <c r="AA334"/>
      <c r="AC334" s="377"/>
      <c r="AD334" s="55">
        <v>0.225694444444444</v>
      </c>
    </row>
    <row r="335" spans="2:30" x14ac:dyDescent="0.25">
      <c r="B335" s="5">
        <v>5.7</v>
      </c>
      <c r="C335" s="5">
        <v>96</v>
      </c>
      <c r="D335" s="5">
        <v>5.2</v>
      </c>
      <c r="E335" s="5">
        <v>5.7</v>
      </c>
      <c r="F335" s="5">
        <v>2.9</v>
      </c>
      <c r="G335" s="5">
        <v>5.4</v>
      </c>
      <c r="H335" s="5">
        <v>1028.7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19.2</v>
      </c>
      <c r="O335">
        <v>1047.5</v>
      </c>
      <c r="P335">
        <v>5.6</v>
      </c>
      <c r="Q335">
        <v>5.6</v>
      </c>
      <c r="R335" s="55">
        <v>0.226388888888889</v>
      </c>
      <c r="T335" s="94"/>
      <c r="U335" s="97"/>
      <c r="V335" s="93" t="str">
        <f t="shared" si="7"/>
        <v/>
      </c>
      <c r="W335" s="97"/>
      <c r="X335" s="94"/>
      <c r="Z335" s="5"/>
      <c r="AA335"/>
      <c r="AC335" s="377"/>
      <c r="AD335" s="55">
        <v>0.226388888888889</v>
      </c>
    </row>
    <row r="336" spans="2:30" x14ac:dyDescent="0.25">
      <c r="B336" s="5">
        <v>5.7</v>
      </c>
      <c r="C336" s="5">
        <v>96</v>
      </c>
      <c r="D336" s="5">
        <v>5.2</v>
      </c>
      <c r="E336" s="5">
        <v>5.7</v>
      </c>
      <c r="F336" s="5">
        <v>3.6</v>
      </c>
      <c r="G336" s="5">
        <v>5.4</v>
      </c>
      <c r="H336" s="5">
        <v>1028.8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19.2</v>
      </c>
      <c r="O336">
        <v>1047.5</v>
      </c>
      <c r="P336">
        <v>5.6</v>
      </c>
      <c r="Q336">
        <v>5.6</v>
      </c>
      <c r="R336" s="55">
        <v>0.227083333333333</v>
      </c>
      <c r="T336" s="94"/>
      <c r="U336" s="97"/>
      <c r="V336" s="93" t="str">
        <f t="shared" si="7"/>
        <v/>
      </c>
      <c r="W336" s="97"/>
      <c r="X336" s="94"/>
      <c r="Z336" s="5"/>
      <c r="AA336"/>
      <c r="AC336" s="377"/>
      <c r="AD336" s="55">
        <v>0.227083333333333</v>
      </c>
    </row>
    <row r="337" spans="2:30" x14ac:dyDescent="0.25">
      <c r="B337" s="5">
        <v>5.7</v>
      </c>
      <c r="C337" s="5">
        <v>96</v>
      </c>
      <c r="D337" s="5">
        <v>5.2</v>
      </c>
      <c r="E337" s="5">
        <v>4.7</v>
      </c>
      <c r="F337" s="5">
        <v>5.4</v>
      </c>
      <c r="G337" s="5">
        <v>7.2</v>
      </c>
      <c r="H337" s="5">
        <v>1028.9000000000001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19.2</v>
      </c>
      <c r="O337">
        <v>1047.5</v>
      </c>
      <c r="P337">
        <v>5.6</v>
      </c>
      <c r="Q337">
        <v>5.6</v>
      </c>
      <c r="R337" s="55">
        <v>0.227777777777778</v>
      </c>
      <c r="T337" s="94"/>
      <c r="U337" s="97"/>
      <c r="V337" s="93" t="str">
        <f t="shared" si="7"/>
        <v/>
      </c>
      <c r="W337" s="97"/>
      <c r="X337" s="94"/>
      <c r="Z337" s="5"/>
      <c r="AA337"/>
      <c r="AC337" s="377"/>
      <c r="AD337" s="55">
        <v>0.227777777777778</v>
      </c>
    </row>
    <row r="338" spans="2:30" x14ac:dyDescent="0.25">
      <c r="B338" s="5">
        <v>5.7</v>
      </c>
      <c r="C338" s="5">
        <v>96</v>
      </c>
      <c r="D338" s="5">
        <v>5.2</v>
      </c>
      <c r="E338" s="5">
        <v>5.7</v>
      </c>
      <c r="F338" s="5">
        <v>3.6</v>
      </c>
      <c r="G338" s="5">
        <v>5.4</v>
      </c>
      <c r="H338" s="5">
        <v>1028.9000000000001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19.2</v>
      </c>
      <c r="O338">
        <v>1047.5</v>
      </c>
      <c r="P338">
        <v>5.6</v>
      </c>
      <c r="Q338">
        <v>5.6</v>
      </c>
      <c r="R338" s="55">
        <v>0.22847222222222199</v>
      </c>
      <c r="T338" s="94"/>
      <c r="U338" s="97"/>
      <c r="V338" s="93" t="str">
        <f t="shared" si="7"/>
        <v/>
      </c>
      <c r="W338" s="97"/>
      <c r="X338" s="94"/>
      <c r="Z338" s="5"/>
      <c r="AA338"/>
      <c r="AC338" s="377"/>
      <c r="AD338" s="55">
        <v>0.22847222222222199</v>
      </c>
    </row>
    <row r="339" spans="2:30" x14ac:dyDescent="0.25">
      <c r="B339" s="5">
        <v>5.6</v>
      </c>
      <c r="C339" s="5">
        <v>96</v>
      </c>
      <c r="D339" s="5">
        <v>5.0999999999999996</v>
      </c>
      <c r="E339" s="5">
        <v>5.6</v>
      </c>
      <c r="F339" s="5">
        <v>4.7</v>
      </c>
      <c r="G339" s="5">
        <v>7.2</v>
      </c>
      <c r="H339" s="5">
        <v>1028.8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19.2</v>
      </c>
      <c r="O339">
        <v>1047.5</v>
      </c>
      <c r="P339">
        <v>5.6</v>
      </c>
      <c r="Q339">
        <v>5.6</v>
      </c>
      <c r="R339" s="55">
        <v>0.22916666666666699</v>
      </c>
      <c r="T339" s="94"/>
      <c r="U339" s="97"/>
      <c r="V339" s="93" t="str">
        <f t="shared" si="7"/>
        <v/>
      </c>
      <c r="W339" s="97"/>
      <c r="X339" s="94"/>
      <c r="Z339" s="5"/>
      <c r="AA339"/>
      <c r="AC339" s="377"/>
      <c r="AD339" s="55">
        <v>0.22916666666666699</v>
      </c>
    </row>
    <row r="340" spans="2:30" x14ac:dyDescent="0.25">
      <c r="B340" s="5">
        <v>5.6</v>
      </c>
      <c r="C340" s="5">
        <v>96</v>
      </c>
      <c r="D340" s="5">
        <v>5.0999999999999996</v>
      </c>
      <c r="E340" s="5">
        <v>3.3</v>
      </c>
      <c r="F340" s="5">
        <v>10.4</v>
      </c>
      <c r="G340" s="5">
        <v>13</v>
      </c>
      <c r="H340" s="5">
        <v>1028.8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19.2</v>
      </c>
      <c r="O340">
        <v>1047.5</v>
      </c>
      <c r="P340">
        <v>5.6</v>
      </c>
      <c r="Q340">
        <v>5.6</v>
      </c>
      <c r="R340" s="55">
        <v>0.22986111111111099</v>
      </c>
      <c r="T340" s="94"/>
      <c r="U340" s="97"/>
      <c r="V340" s="93" t="str">
        <f t="shared" si="7"/>
        <v/>
      </c>
      <c r="W340" s="97"/>
      <c r="X340" s="94"/>
      <c r="Z340" s="5"/>
      <c r="AA340"/>
      <c r="AC340" s="377"/>
      <c r="AD340" s="55">
        <v>0.22986111111111099</v>
      </c>
    </row>
    <row r="341" spans="2:30" x14ac:dyDescent="0.25">
      <c r="B341" s="5">
        <v>5.6</v>
      </c>
      <c r="C341" s="5">
        <v>96</v>
      </c>
      <c r="D341" s="5">
        <v>5.0999999999999996</v>
      </c>
      <c r="E341" s="5">
        <v>4.5999999999999996</v>
      </c>
      <c r="F341" s="5">
        <v>5.4</v>
      </c>
      <c r="G341" s="5">
        <v>7.2</v>
      </c>
      <c r="H341" s="5">
        <v>1028.8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19.2</v>
      </c>
      <c r="O341">
        <v>1047.5</v>
      </c>
      <c r="P341">
        <v>5.6</v>
      </c>
      <c r="Q341">
        <v>5.6</v>
      </c>
      <c r="R341" s="55">
        <v>0.23055555555555601</v>
      </c>
      <c r="T341" s="94"/>
      <c r="U341" s="97"/>
      <c r="V341" s="93" t="str">
        <f t="shared" si="7"/>
        <v/>
      </c>
      <c r="W341" s="97"/>
      <c r="X341" s="94"/>
      <c r="Z341" s="5"/>
      <c r="AA341"/>
      <c r="AC341" s="377"/>
      <c r="AD341" s="55">
        <v>0.23055555555555601</v>
      </c>
    </row>
    <row r="342" spans="2:30" x14ac:dyDescent="0.25">
      <c r="B342" s="5">
        <v>5.5</v>
      </c>
      <c r="C342" s="5">
        <v>96</v>
      </c>
      <c r="D342" s="5">
        <v>5</v>
      </c>
      <c r="E342" s="5">
        <v>5.5</v>
      </c>
      <c r="F342" s="5">
        <v>2.9</v>
      </c>
      <c r="G342" s="5">
        <v>3.6</v>
      </c>
      <c r="H342" s="5">
        <v>1028.7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19.2</v>
      </c>
      <c r="O342">
        <v>1047.5</v>
      </c>
      <c r="P342">
        <v>5.6</v>
      </c>
      <c r="Q342">
        <v>5.6</v>
      </c>
      <c r="R342" s="55">
        <v>0.23125000000000001</v>
      </c>
      <c r="T342" s="94"/>
      <c r="U342" s="97"/>
      <c r="V342" s="93" t="str">
        <f t="shared" si="7"/>
        <v/>
      </c>
      <c r="W342" s="97"/>
      <c r="X342" s="94"/>
      <c r="Z342" s="5"/>
      <c r="AA342"/>
      <c r="AC342" s="377"/>
      <c r="AD342" s="55">
        <v>0.23125000000000001</v>
      </c>
    </row>
    <row r="343" spans="2:30" x14ac:dyDescent="0.25">
      <c r="B343" s="5">
        <v>5.5</v>
      </c>
      <c r="C343" s="5">
        <v>96</v>
      </c>
      <c r="D343" s="5">
        <v>5</v>
      </c>
      <c r="E343" s="5">
        <v>5.5</v>
      </c>
      <c r="F343" s="5">
        <v>3.6</v>
      </c>
      <c r="G343" s="5">
        <v>3.6</v>
      </c>
      <c r="H343" s="5">
        <v>1029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19.2</v>
      </c>
      <c r="O343">
        <v>1047.5</v>
      </c>
      <c r="P343">
        <v>5.6</v>
      </c>
      <c r="Q343">
        <v>5.6</v>
      </c>
      <c r="R343" s="55">
        <v>0.23194444444444401</v>
      </c>
      <c r="T343" s="94"/>
      <c r="U343" s="97"/>
      <c r="V343" s="93" t="str">
        <f t="shared" si="7"/>
        <v/>
      </c>
      <c r="W343" s="97"/>
      <c r="X343" s="94"/>
      <c r="Z343" s="5"/>
      <c r="AA343"/>
      <c r="AC343" s="377"/>
      <c r="AD343" s="55">
        <v>0.23194444444444401</v>
      </c>
    </row>
    <row r="344" spans="2:30" x14ac:dyDescent="0.25">
      <c r="B344" s="5">
        <v>5.5</v>
      </c>
      <c r="C344" s="5">
        <v>96</v>
      </c>
      <c r="D344" s="5">
        <v>5</v>
      </c>
      <c r="E344" s="5">
        <v>5.5</v>
      </c>
      <c r="F344" s="5">
        <v>3.6</v>
      </c>
      <c r="G344" s="5">
        <v>5.4</v>
      </c>
      <c r="H344" s="5">
        <v>1028.9000000000001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19.2</v>
      </c>
      <c r="O344">
        <v>1047.5</v>
      </c>
      <c r="P344">
        <v>5.6</v>
      </c>
      <c r="Q344">
        <v>5.5</v>
      </c>
      <c r="R344" s="55">
        <v>0.23263888888888901</v>
      </c>
      <c r="T344" s="94"/>
      <c r="U344" s="97"/>
      <c r="V344" s="93" t="str">
        <f t="shared" si="7"/>
        <v/>
      </c>
      <c r="W344" s="97"/>
      <c r="X344" s="94"/>
      <c r="Z344" s="5"/>
      <c r="AA344"/>
      <c r="AC344" s="377"/>
      <c r="AD344" s="55">
        <v>0.23263888888888901</v>
      </c>
    </row>
    <row r="345" spans="2:30" x14ac:dyDescent="0.25">
      <c r="B345" s="5">
        <v>5.5</v>
      </c>
      <c r="C345" s="5">
        <v>96</v>
      </c>
      <c r="D345" s="5">
        <v>5</v>
      </c>
      <c r="E345" s="5">
        <v>5.5</v>
      </c>
      <c r="F345" s="5">
        <v>0</v>
      </c>
      <c r="G345" s="5">
        <v>0</v>
      </c>
      <c r="H345" s="5">
        <v>1028.8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19.2</v>
      </c>
      <c r="O345">
        <v>1047.5</v>
      </c>
      <c r="P345">
        <v>5.6</v>
      </c>
      <c r="Q345">
        <v>5.5</v>
      </c>
      <c r="R345" s="55">
        <v>0.233333333333333</v>
      </c>
      <c r="T345" s="94"/>
      <c r="U345" s="97"/>
      <c r="V345" s="93" t="str">
        <f t="shared" si="7"/>
        <v/>
      </c>
      <c r="W345" s="97"/>
      <c r="X345" s="94"/>
      <c r="Z345" s="5"/>
      <c r="AA345"/>
      <c r="AC345" s="377"/>
      <c r="AD345" s="55">
        <v>0.233333333333333</v>
      </c>
    </row>
    <row r="346" spans="2:30" x14ac:dyDescent="0.25">
      <c r="B346" s="5">
        <v>5.5</v>
      </c>
      <c r="C346" s="5">
        <v>96</v>
      </c>
      <c r="D346" s="5">
        <v>5</v>
      </c>
      <c r="E346" s="5">
        <v>5.5</v>
      </c>
      <c r="F346" s="5">
        <v>4.3</v>
      </c>
      <c r="G346" s="5">
        <v>5.4</v>
      </c>
      <c r="H346" s="5">
        <v>1029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19.2</v>
      </c>
      <c r="O346">
        <v>1047.5</v>
      </c>
      <c r="P346">
        <v>5.6</v>
      </c>
      <c r="Q346">
        <v>5.5</v>
      </c>
      <c r="R346" s="55">
        <v>0.234027777777778</v>
      </c>
      <c r="T346" s="94"/>
      <c r="U346" s="97"/>
      <c r="V346" s="93" t="str">
        <f t="shared" si="7"/>
        <v/>
      </c>
      <c r="W346" s="97"/>
      <c r="X346" s="94"/>
      <c r="Z346" s="5"/>
      <c r="AA346"/>
      <c r="AC346" s="377"/>
      <c r="AD346" s="55">
        <v>0.234027777777778</v>
      </c>
    </row>
    <row r="347" spans="2:30" x14ac:dyDescent="0.25">
      <c r="B347" s="5">
        <v>5.5</v>
      </c>
      <c r="C347" s="5">
        <v>96</v>
      </c>
      <c r="D347" s="5">
        <v>5</v>
      </c>
      <c r="E347" s="5">
        <v>4.5</v>
      </c>
      <c r="F347" s="5">
        <v>5.4</v>
      </c>
      <c r="G347" s="5">
        <v>9.4</v>
      </c>
      <c r="H347" s="5">
        <v>1028.9000000000001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19.2</v>
      </c>
      <c r="O347">
        <v>1047.5</v>
      </c>
      <c r="P347">
        <v>5.6</v>
      </c>
      <c r="Q347">
        <v>5.5</v>
      </c>
      <c r="R347" s="55">
        <v>0.234722222222222</v>
      </c>
      <c r="T347" s="94"/>
      <c r="U347" s="97"/>
      <c r="V347" s="93" t="str">
        <f t="shared" si="7"/>
        <v/>
      </c>
      <c r="W347" s="97"/>
      <c r="X347" s="94"/>
      <c r="Z347" s="5"/>
      <c r="AA347"/>
      <c r="AC347" s="377"/>
      <c r="AD347" s="55">
        <v>0.234722222222222</v>
      </c>
    </row>
    <row r="348" spans="2:30" x14ac:dyDescent="0.25">
      <c r="B348" s="5">
        <v>5.5</v>
      </c>
      <c r="C348" s="5">
        <v>96</v>
      </c>
      <c r="D348" s="5">
        <v>5</v>
      </c>
      <c r="E348" s="5">
        <v>5.5</v>
      </c>
      <c r="F348" s="5">
        <v>2.2000000000000002</v>
      </c>
      <c r="G348" s="5">
        <v>5.4</v>
      </c>
      <c r="H348" s="5">
        <v>1029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19.2</v>
      </c>
      <c r="O348">
        <v>1047.5</v>
      </c>
      <c r="P348">
        <v>5.6</v>
      </c>
      <c r="Q348">
        <v>5.5</v>
      </c>
      <c r="R348" s="55">
        <v>0.235416666666667</v>
      </c>
      <c r="T348" s="94"/>
      <c r="U348" s="97"/>
      <c r="V348" s="93" t="str">
        <f t="shared" si="7"/>
        <v/>
      </c>
      <c r="W348" s="97"/>
      <c r="X348" s="94"/>
      <c r="Z348" s="5"/>
      <c r="AA348"/>
      <c r="AC348" s="377"/>
      <c r="AD348" s="55">
        <v>0.235416666666667</v>
      </c>
    </row>
    <row r="349" spans="2:30" x14ac:dyDescent="0.25">
      <c r="B349" s="5">
        <v>5.5</v>
      </c>
      <c r="C349" s="5">
        <v>97</v>
      </c>
      <c r="D349" s="5">
        <v>5.0999999999999996</v>
      </c>
      <c r="E349" s="5">
        <v>5.5</v>
      </c>
      <c r="F349" s="5">
        <v>4.7</v>
      </c>
      <c r="G349" s="5">
        <v>7.2</v>
      </c>
      <c r="H349" s="5">
        <v>1029.0999999999999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19.2</v>
      </c>
      <c r="O349">
        <v>1047.5</v>
      </c>
      <c r="P349">
        <v>5.6</v>
      </c>
      <c r="Q349">
        <v>5.5</v>
      </c>
      <c r="R349" s="55">
        <v>0.23611111111111099</v>
      </c>
      <c r="T349" s="94"/>
      <c r="U349" s="97"/>
      <c r="V349" s="93" t="str">
        <f t="shared" si="7"/>
        <v/>
      </c>
      <c r="W349" s="97"/>
      <c r="X349" s="94"/>
      <c r="Z349" s="5"/>
      <c r="AA349"/>
      <c r="AC349" s="377"/>
      <c r="AD349" s="55">
        <v>0.23611111111111099</v>
      </c>
    </row>
    <row r="350" spans="2:30" x14ac:dyDescent="0.25">
      <c r="B350" s="5">
        <v>5.6</v>
      </c>
      <c r="C350" s="5">
        <v>96</v>
      </c>
      <c r="D350" s="5">
        <v>5.0999999999999996</v>
      </c>
      <c r="E350" s="5">
        <v>5.6</v>
      </c>
      <c r="F350" s="5">
        <v>4</v>
      </c>
      <c r="G350" s="5">
        <v>5.4</v>
      </c>
      <c r="H350" s="5">
        <v>1029.0999999999999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19.2</v>
      </c>
      <c r="O350">
        <v>1047.5</v>
      </c>
      <c r="P350">
        <v>5.6</v>
      </c>
      <c r="Q350">
        <v>5.5</v>
      </c>
      <c r="R350" s="55">
        <v>0.23680555555555599</v>
      </c>
      <c r="T350" s="94"/>
      <c r="U350" s="97"/>
      <c r="V350" s="93" t="str">
        <f t="shared" si="7"/>
        <v/>
      </c>
      <c r="W350" s="97"/>
      <c r="X350" s="94"/>
      <c r="Z350" s="5"/>
      <c r="AA350"/>
      <c r="AC350" s="377"/>
      <c r="AD350" s="55">
        <v>0.23680555555555599</v>
      </c>
    </row>
    <row r="351" spans="2:30" x14ac:dyDescent="0.25">
      <c r="B351" s="5">
        <v>5.6</v>
      </c>
      <c r="C351" s="5">
        <v>96</v>
      </c>
      <c r="D351" s="5">
        <v>5.0999999999999996</v>
      </c>
      <c r="E351" s="5">
        <v>5.6</v>
      </c>
      <c r="F351" s="5">
        <v>0.4</v>
      </c>
      <c r="G351" s="5">
        <v>1.8</v>
      </c>
      <c r="H351" s="5">
        <v>1029.2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19.2</v>
      </c>
      <c r="O351">
        <v>1047.5</v>
      </c>
      <c r="P351">
        <v>5.6</v>
      </c>
      <c r="Q351">
        <v>5.5</v>
      </c>
      <c r="R351" s="55">
        <v>0.23749999999999999</v>
      </c>
      <c r="T351" s="94"/>
      <c r="U351" s="97"/>
      <c r="V351" s="93" t="str">
        <f t="shared" si="7"/>
        <v/>
      </c>
      <c r="W351" s="97"/>
      <c r="X351" s="94"/>
      <c r="Z351" s="5"/>
      <c r="AA351"/>
      <c r="AC351" s="377"/>
      <c r="AD351" s="55">
        <v>0.23749999999999999</v>
      </c>
    </row>
    <row r="352" spans="2:30" x14ac:dyDescent="0.25">
      <c r="B352" s="5">
        <v>5.6</v>
      </c>
      <c r="C352" s="5">
        <v>96</v>
      </c>
      <c r="D352" s="5">
        <v>5.0999999999999996</v>
      </c>
      <c r="E352" s="5">
        <v>5.6</v>
      </c>
      <c r="F352" s="5">
        <v>1.4</v>
      </c>
      <c r="G352" s="5">
        <v>1.8</v>
      </c>
      <c r="H352" s="5">
        <v>1029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19.2</v>
      </c>
      <c r="O352">
        <v>1047.5</v>
      </c>
      <c r="P352">
        <v>5.6</v>
      </c>
      <c r="Q352">
        <v>5.5</v>
      </c>
      <c r="R352" s="55">
        <v>0.23819444444444399</v>
      </c>
      <c r="T352" s="94"/>
      <c r="U352" s="97"/>
      <c r="V352" s="93" t="str">
        <f t="shared" si="7"/>
        <v/>
      </c>
      <c r="W352" s="97"/>
      <c r="X352" s="94"/>
      <c r="Z352" s="5"/>
      <c r="AA352"/>
      <c r="AC352" s="377"/>
      <c r="AD352" s="55">
        <v>0.23819444444444399</v>
      </c>
    </row>
    <row r="353" spans="2:30" x14ac:dyDescent="0.25">
      <c r="B353" s="5">
        <v>5.6</v>
      </c>
      <c r="C353" s="5">
        <v>96</v>
      </c>
      <c r="D353" s="5">
        <v>5.0999999999999996</v>
      </c>
      <c r="E353" s="5">
        <v>5.6</v>
      </c>
      <c r="F353" s="5">
        <v>2.9</v>
      </c>
      <c r="G353" s="5">
        <v>3.6</v>
      </c>
      <c r="H353" s="5">
        <v>1029.2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19.2</v>
      </c>
      <c r="O353">
        <v>1047.5</v>
      </c>
      <c r="P353">
        <v>5.6</v>
      </c>
      <c r="Q353">
        <v>5.5</v>
      </c>
      <c r="R353" s="55">
        <v>0.23888888888888901</v>
      </c>
      <c r="T353" s="94"/>
      <c r="U353" s="97"/>
      <c r="V353" s="93" t="str">
        <f t="shared" si="7"/>
        <v/>
      </c>
      <c r="W353" s="97"/>
      <c r="X353" s="94"/>
      <c r="Z353" s="5"/>
      <c r="AA353"/>
      <c r="AC353" s="377"/>
      <c r="AD353" s="55">
        <v>0.23888888888888901</v>
      </c>
    </row>
    <row r="354" spans="2:30" x14ac:dyDescent="0.25">
      <c r="B354" s="5">
        <v>5.6</v>
      </c>
      <c r="C354" s="5">
        <v>96</v>
      </c>
      <c r="D354" s="5">
        <v>5.0999999999999996</v>
      </c>
      <c r="E354" s="5">
        <v>5.6</v>
      </c>
      <c r="F354" s="5">
        <v>1.1000000000000001</v>
      </c>
      <c r="G354" s="5">
        <v>1.8</v>
      </c>
      <c r="H354" s="5">
        <v>1029.0999999999999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19.2</v>
      </c>
      <c r="O354">
        <v>1047.5</v>
      </c>
      <c r="P354">
        <v>5.6</v>
      </c>
      <c r="Q354">
        <v>5.5</v>
      </c>
      <c r="R354" s="55">
        <v>0.23958333333333301</v>
      </c>
      <c r="T354" s="94"/>
      <c r="U354" s="97"/>
      <c r="V354" s="93" t="str">
        <f t="shared" si="7"/>
        <v/>
      </c>
      <c r="W354" s="97"/>
      <c r="X354" s="94"/>
      <c r="Z354" s="5"/>
      <c r="AA354"/>
      <c r="AC354" s="377"/>
      <c r="AD354" s="55">
        <v>0.23958333333333301</v>
      </c>
    </row>
    <row r="355" spans="2:30" x14ac:dyDescent="0.25">
      <c r="B355" s="5">
        <v>5.6</v>
      </c>
      <c r="C355" s="5">
        <v>96</v>
      </c>
      <c r="D355" s="5">
        <v>5.0999999999999996</v>
      </c>
      <c r="E355" s="5">
        <v>5.6</v>
      </c>
      <c r="F355" s="5">
        <v>4.7</v>
      </c>
      <c r="G355" s="5">
        <v>5.4</v>
      </c>
      <c r="H355" s="5">
        <v>1029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19.2</v>
      </c>
      <c r="O355">
        <v>1047.5</v>
      </c>
      <c r="P355">
        <v>5.6</v>
      </c>
      <c r="Q355">
        <v>5.5</v>
      </c>
      <c r="R355" s="55">
        <v>0.24027777777777801</v>
      </c>
      <c r="T355" s="94"/>
      <c r="U355" s="97"/>
      <c r="V355" s="93" t="str">
        <f t="shared" si="7"/>
        <v/>
      </c>
      <c r="W355" s="97"/>
      <c r="X355" s="94"/>
      <c r="Z355" s="5"/>
      <c r="AA355"/>
      <c r="AC355" s="377"/>
      <c r="AD355" s="55">
        <v>0.24027777777777801</v>
      </c>
    </row>
    <row r="356" spans="2:30" x14ac:dyDescent="0.25">
      <c r="B356" s="5">
        <v>5.6</v>
      </c>
      <c r="C356" s="5">
        <v>96</v>
      </c>
      <c r="D356" s="5">
        <v>5.0999999999999996</v>
      </c>
      <c r="E356" s="5">
        <v>5.6</v>
      </c>
      <c r="F356" s="5">
        <v>2.9</v>
      </c>
      <c r="G356" s="5">
        <v>3.6</v>
      </c>
      <c r="H356" s="5">
        <v>1029.0999999999999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19.2</v>
      </c>
      <c r="O356">
        <v>1047.5</v>
      </c>
      <c r="P356">
        <v>5.5</v>
      </c>
      <c r="Q356">
        <v>5.5</v>
      </c>
      <c r="R356" s="55">
        <v>0.240972222222222</v>
      </c>
      <c r="T356" s="94"/>
      <c r="U356" s="97"/>
      <c r="V356" s="93" t="str">
        <f t="shared" si="7"/>
        <v/>
      </c>
      <c r="W356" s="97"/>
      <c r="X356" s="94"/>
      <c r="Z356" s="5"/>
      <c r="AA356"/>
      <c r="AC356" s="377"/>
      <c r="AD356" s="55">
        <v>0.240972222222222</v>
      </c>
    </row>
    <row r="357" spans="2:30" x14ac:dyDescent="0.25">
      <c r="B357" s="5">
        <v>5.6</v>
      </c>
      <c r="C357" s="5">
        <v>96</v>
      </c>
      <c r="D357" s="5">
        <v>5.0999999999999996</v>
      </c>
      <c r="E357" s="5">
        <v>5.6</v>
      </c>
      <c r="F357" s="5">
        <v>4</v>
      </c>
      <c r="G357" s="5">
        <v>5.4</v>
      </c>
      <c r="H357" s="5">
        <v>1029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19.2</v>
      </c>
      <c r="O357">
        <v>1047.5</v>
      </c>
      <c r="P357">
        <v>5.5</v>
      </c>
      <c r="Q357">
        <v>5.5</v>
      </c>
      <c r="R357" s="55">
        <v>0.241666666666667</v>
      </c>
      <c r="T357" s="94"/>
      <c r="U357" s="97"/>
      <c r="V357" s="93" t="str">
        <f t="shared" si="7"/>
        <v/>
      </c>
      <c r="W357" s="97"/>
      <c r="X357" s="94"/>
      <c r="Z357" s="5"/>
      <c r="AA357"/>
      <c r="AC357" s="377"/>
      <c r="AD357" s="55">
        <v>0.241666666666667</v>
      </c>
    </row>
    <row r="358" spans="2:30" x14ac:dyDescent="0.25">
      <c r="B358" s="5">
        <v>5.6</v>
      </c>
      <c r="C358" s="5">
        <v>96</v>
      </c>
      <c r="D358" s="5">
        <v>5.0999999999999996</v>
      </c>
      <c r="E358" s="5">
        <v>5.6</v>
      </c>
      <c r="F358" s="5">
        <v>0</v>
      </c>
      <c r="G358" s="5">
        <v>0</v>
      </c>
      <c r="H358" s="5">
        <v>1029.0999999999999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19.2</v>
      </c>
      <c r="O358">
        <v>1047.5</v>
      </c>
      <c r="P358">
        <v>5.5</v>
      </c>
      <c r="Q358">
        <v>5.5</v>
      </c>
      <c r="R358" s="55">
        <v>0.242361111111111</v>
      </c>
      <c r="T358" s="94"/>
      <c r="U358" s="97"/>
      <c r="V358" s="93" t="str">
        <f t="shared" si="7"/>
        <v/>
      </c>
      <c r="W358" s="97"/>
      <c r="X358" s="94"/>
      <c r="Z358" s="5"/>
      <c r="AA358"/>
      <c r="AC358" s="377"/>
      <c r="AD358" s="55">
        <v>0.242361111111111</v>
      </c>
    </row>
    <row r="359" spans="2:30" x14ac:dyDescent="0.25">
      <c r="B359" s="5">
        <v>5.6</v>
      </c>
      <c r="C359" s="5">
        <v>96</v>
      </c>
      <c r="D359" s="5">
        <v>5.0999999999999996</v>
      </c>
      <c r="E359" s="5">
        <v>5.6</v>
      </c>
      <c r="F359" s="5">
        <v>1.4</v>
      </c>
      <c r="G359" s="5">
        <v>1.8</v>
      </c>
      <c r="H359" s="5">
        <v>1029.0999999999999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19.2</v>
      </c>
      <c r="O359">
        <v>1047.5</v>
      </c>
      <c r="P359">
        <v>5.6</v>
      </c>
      <c r="Q359">
        <v>5.5</v>
      </c>
      <c r="R359" s="55">
        <v>0.243055555555556</v>
      </c>
      <c r="T359" s="94"/>
      <c r="U359" s="97"/>
      <c r="V359" s="93" t="str">
        <f t="shared" si="7"/>
        <v/>
      </c>
      <c r="W359" s="97"/>
      <c r="X359" s="94"/>
      <c r="Z359" s="5"/>
      <c r="AA359"/>
      <c r="AC359" s="377"/>
      <c r="AD359" s="55">
        <v>0.243055555555556</v>
      </c>
    </row>
    <row r="360" spans="2:30" x14ac:dyDescent="0.25">
      <c r="B360" s="5">
        <v>5.6</v>
      </c>
      <c r="C360" s="5">
        <v>96</v>
      </c>
      <c r="D360" s="5">
        <v>5.0999999999999996</v>
      </c>
      <c r="E360" s="5">
        <v>5.6</v>
      </c>
      <c r="F360" s="5">
        <v>0</v>
      </c>
      <c r="G360" s="5">
        <v>0</v>
      </c>
      <c r="H360" s="5">
        <v>1028.9000000000001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19.2</v>
      </c>
      <c r="O360">
        <v>1047.5</v>
      </c>
      <c r="P360">
        <v>5.5</v>
      </c>
      <c r="Q360">
        <v>5.5</v>
      </c>
      <c r="R360" s="55">
        <v>0.24374999999999999</v>
      </c>
      <c r="T360" s="94"/>
      <c r="U360" s="97"/>
      <c r="V360" s="93" t="str">
        <f t="shared" si="7"/>
        <v/>
      </c>
      <c r="W360" s="97"/>
      <c r="X360" s="94"/>
      <c r="Z360" s="5"/>
      <c r="AA360"/>
      <c r="AC360" s="377"/>
      <c r="AD360" s="55">
        <v>0.24374999999999999</v>
      </c>
    </row>
    <row r="361" spans="2:30" x14ac:dyDescent="0.25">
      <c r="B361" s="5">
        <v>5.6</v>
      </c>
      <c r="C361" s="5">
        <v>96</v>
      </c>
      <c r="D361" s="5">
        <v>5.0999999999999996</v>
      </c>
      <c r="E361" s="5">
        <v>5.6</v>
      </c>
      <c r="F361" s="5">
        <v>2.2000000000000002</v>
      </c>
      <c r="G361" s="5">
        <v>3.6</v>
      </c>
      <c r="H361" s="5">
        <v>1028.9000000000001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19.2</v>
      </c>
      <c r="O361">
        <v>1047.5</v>
      </c>
      <c r="P361">
        <v>5.5</v>
      </c>
      <c r="Q361">
        <v>5.5</v>
      </c>
      <c r="R361" s="55">
        <v>0.24444444444444399</v>
      </c>
      <c r="T361" s="94"/>
      <c r="U361" s="97"/>
      <c r="V361" s="93" t="str">
        <f t="shared" si="7"/>
        <v/>
      </c>
      <c r="W361" s="97"/>
      <c r="X361" s="94"/>
      <c r="Z361" s="5"/>
      <c r="AA361"/>
      <c r="AC361" s="377"/>
      <c r="AD361" s="55">
        <v>0.24444444444444399</v>
      </c>
    </row>
    <row r="362" spans="2:30" x14ac:dyDescent="0.25">
      <c r="B362" s="5">
        <v>5.5</v>
      </c>
      <c r="C362" s="5">
        <v>96</v>
      </c>
      <c r="D362" s="5">
        <v>5</v>
      </c>
      <c r="E362" s="5">
        <v>5.5</v>
      </c>
      <c r="F362" s="5">
        <v>0.4</v>
      </c>
      <c r="G362" s="5">
        <v>1.8</v>
      </c>
      <c r="H362" s="5">
        <v>1028.9000000000001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19.2</v>
      </c>
      <c r="O362">
        <v>1047.5</v>
      </c>
      <c r="P362">
        <v>5.5</v>
      </c>
      <c r="Q362">
        <v>5.5</v>
      </c>
      <c r="R362" s="55">
        <v>0.24513888888888899</v>
      </c>
      <c r="T362" s="94"/>
      <c r="U362" s="97"/>
      <c r="V362" s="93" t="str">
        <f t="shared" si="7"/>
        <v/>
      </c>
      <c r="W362" s="97"/>
      <c r="X362" s="94"/>
      <c r="Z362" s="5"/>
      <c r="AA362"/>
      <c r="AC362" s="377"/>
      <c r="AD362" s="55">
        <v>0.24513888888888899</v>
      </c>
    </row>
    <row r="363" spans="2:30" x14ac:dyDescent="0.25">
      <c r="B363" s="5">
        <v>5.5</v>
      </c>
      <c r="C363" s="5">
        <v>97</v>
      </c>
      <c r="D363" s="5">
        <v>5.0999999999999996</v>
      </c>
      <c r="E363" s="5">
        <v>5.5</v>
      </c>
      <c r="F363" s="5">
        <v>1.1000000000000001</v>
      </c>
      <c r="G363" s="5">
        <v>1.8</v>
      </c>
      <c r="H363" s="5">
        <v>1029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19.2</v>
      </c>
      <c r="O363">
        <v>1047.5</v>
      </c>
      <c r="P363">
        <v>5.5</v>
      </c>
      <c r="Q363">
        <v>5.5</v>
      </c>
      <c r="R363" s="55">
        <v>0.24583333333333299</v>
      </c>
      <c r="T363" s="94"/>
      <c r="U363" s="97"/>
      <c r="V363" s="93" t="str">
        <f t="shared" si="7"/>
        <v/>
      </c>
      <c r="W363" s="97"/>
      <c r="X363" s="94"/>
      <c r="Z363" s="5"/>
      <c r="AA363"/>
      <c r="AC363" s="377"/>
      <c r="AD363" s="55">
        <v>0.24583333333333299</v>
      </c>
    </row>
    <row r="364" spans="2:30" x14ac:dyDescent="0.25">
      <c r="B364" s="5">
        <v>5.5</v>
      </c>
      <c r="C364" s="5">
        <v>96</v>
      </c>
      <c r="D364" s="5">
        <v>5</v>
      </c>
      <c r="E364" s="5">
        <v>5.5</v>
      </c>
      <c r="F364" s="5">
        <v>1.8</v>
      </c>
      <c r="G364" s="5">
        <v>1.8</v>
      </c>
      <c r="H364" s="5">
        <v>1028.8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19.2</v>
      </c>
      <c r="O364">
        <v>1047.5</v>
      </c>
      <c r="P364">
        <v>5.5</v>
      </c>
      <c r="Q364">
        <v>5.5</v>
      </c>
      <c r="R364" s="55">
        <v>0.24652777777777801</v>
      </c>
      <c r="T364" s="94"/>
      <c r="U364" s="97"/>
      <c r="V364" s="93" t="str">
        <f t="shared" si="7"/>
        <v/>
      </c>
      <c r="W364" s="97"/>
      <c r="X364" s="94"/>
      <c r="Z364" s="5"/>
      <c r="AA364"/>
      <c r="AC364" s="377"/>
      <c r="AD364" s="55">
        <v>0.24652777777777801</v>
      </c>
    </row>
    <row r="365" spans="2:30" x14ac:dyDescent="0.25">
      <c r="B365" s="5">
        <v>5.5</v>
      </c>
      <c r="C365" s="5">
        <v>96</v>
      </c>
      <c r="D365" s="5">
        <v>5</v>
      </c>
      <c r="E365" s="5">
        <v>5.5</v>
      </c>
      <c r="F365" s="5">
        <v>2.9</v>
      </c>
      <c r="G365" s="5">
        <v>3.6</v>
      </c>
      <c r="H365" s="5">
        <v>1028.8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19.2</v>
      </c>
      <c r="O365">
        <v>1047.5</v>
      </c>
      <c r="P365">
        <v>5.5</v>
      </c>
      <c r="Q365">
        <v>5.5</v>
      </c>
      <c r="R365" s="55">
        <v>0.24722222222222201</v>
      </c>
      <c r="T365" s="94"/>
      <c r="U365" s="97"/>
      <c r="V365" s="93" t="str">
        <f t="shared" si="7"/>
        <v/>
      </c>
      <c r="W365" s="97"/>
      <c r="X365" s="94"/>
      <c r="Z365" s="5"/>
      <c r="AA365"/>
      <c r="AC365" s="377"/>
      <c r="AD365" s="55">
        <v>0.24722222222222201</v>
      </c>
    </row>
    <row r="366" spans="2:30" x14ac:dyDescent="0.25">
      <c r="B366" s="5">
        <v>5.5</v>
      </c>
      <c r="C366" s="5">
        <v>97</v>
      </c>
      <c r="D366" s="5">
        <v>5.0999999999999996</v>
      </c>
      <c r="E366" s="5">
        <v>5.5</v>
      </c>
      <c r="F366" s="5">
        <v>1.4</v>
      </c>
      <c r="G366" s="5">
        <v>1.8</v>
      </c>
      <c r="H366" s="5">
        <v>1029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19.2</v>
      </c>
      <c r="O366">
        <v>1047.5</v>
      </c>
      <c r="P366">
        <v>5.5</v>
      </c>
      <c r="Q366">
        <v>5.4</v>
      </c>
      <c r="R366" s="55">
        <v>0.24791666666666701</v>
      </c>
      <c r="T366" s="94"/>
      <c r="U366" s="97"/>
      <c r="V366" s="93" t="str">
        <f t="shared" si="7"/>
        <v/>
      </c>
      <c r="W366" s="97"/>
      <c r="X366" s="94"/>
      <c r="Z366" s="5"/>
      <c r="AA366"/>
      <c r="AC366" s="377"/>
      <c r="AD366" s="55">
        <v>0.24791666666666701</v>
      </c>
    </row>
    <row r="367" spans="2:30" x14ac:dyDescent="0.25">
      <c r="B367" s="5">
        <v>5.5</v>
      </c>
      <c r="C367" s="5">
        <v>96</v>
      </c>
      <c r="D367" s="5">
        <v>5</v>
      </c>
      <c r="E367" s="5">
        <v>5.5</v>
      </c>
      <c r="F367" s="5">
        <v>3.6</v>
      </c>
      <c r="G367" s="5">
        <v>5.4</v>
      </c>
      <c r="H367" s="5">
        <v>1028.9000000000001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19.2</v>
      </c>
      <c r="O367">
        <v>1047.5</v>
      </c>
      <c r="P367">
        <v>5.5</v>
      </c>
      <c r="Q367">
        <v>5.4</v>
      </c>
      <c r="R367" s="55">
        <v>0.24861111111111101</v>
      </c>
      <c r="T367" s="94"/>
      <c r="U367" s="97"/>
      <c r="V367" s="93" t="str">
        <f t="shared" si="7"/>
        <v/>
      </c>
      <c r="W367" s="97"/>
      <c r="X367" s="94"/>
      <c r="Z367" s="5"/>
      <c r="AA367"/>
      <c r="AC367" s="377"/>
      <c r="AD367" s="55">
        <v>0.24861111111111101</v>
      </c>
    </row>
    <row r="368" spans="2:30" x14ac:dyDescent="0.25">
      <c r="B368" s="5">
        <v>5.5</v>
      </c>
      <c r="C368" s="5">
        <v>96</v>
      </c>
      <c r="D368" s="5">
        <v>5</v>
      </c>
      <c r="E368" s="5">
        <v>5.5</v>
      </c>
      <c r="F368" s="5">
        <v>4.3</v>
      </c>
      <c r="G368" s="5">
        <v>5.4</v>
      </c>
      <c r="H368" s="5">
        <v>1028.8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19.2</v>
      </c>
      <c r="O368">
        <v>1047.5</v>
      </c>
      <c r="P368">
        <v>5.4</v>
      </c>
      <c r="Q368">
        <v>5.5</v>
      </c>
      <c r="R368" s="55">
        <v>0.249305555555556</v>
      </c>
      <c r="T368" s="94"/>
      <c r="U368" s="97"/>
      <c r="V368" s="93" t="str">
        <f t="shared" si="7"/>
        <v/>
      </c>
      <c r="W368" s="97"/>
      <c r="X368" s="94"/>
      <c r="Z368" s="5"/>
      <c r="AA368"/>
      <c r="AC368" s="377"/>
      <c r="AD368" s="55">
        <v>0.249305555555556</v>
      </c>
    </row>
    <row r="369" spans="2:30" x14ac:dyDescent="0.25">
      <c r="B369" s="5">
        <v>5.5</v>
      </c>
      <c r="C369" s="5">
        <v>97</v>
      </c>
      <c r="D369" s="5">
        <v>5.0999999999999996</v>
      </c>
      <c r="E369" s="5">
        <v>5.5</v>
      </c>
      <c r="F369" s="5">
        <v>3.2</v>
      </c>
      <c r="G369" s="5">
        <v>3.6</v>
      </c>
      <c r="H369" s="5">
        <v>1029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19.2</v>
      </c>
      <c r="O369">
        <v>1047.5</v>
      </c>
      <c r="P369">
        <v>5.4</v>
      </c>
      <c r="Q369">
        <v>5.5</v>
      </c>
      <c r="R369" s="55">
        <v>0.25</v>
      </c>
      <c r="T369" s="94">
        <f>MAX($P369,$Q369)</f>
        <v>5.5</v>
      </c>
      <c r="U369" s="97">
        <f>(T369-B369)-2</f>
        <v>-2</v>
      </c>
      <c r="V369" s="93" t="str">
        <f t="shared" si="7"/>
        <v/>
      </c>
      <c r="W369" s="97" t="str">
        <f>IF($T369&gt;$B369+2,1,"")</f>
        <v/>
      </c>
      <c r="X369" s="94"/>
      <c r="Z369" s="5"/>
      <c r="AA369"/>
      <c r="AC369" s="377"/>
      <c r="AD369" s="55">
        <v>0.25</v>
      </c>
    </row>
    <row r="370" spans="2:30" x14ac:dyDescent="0.25">
      <c r="B370" s="5">
        <v>5.5</v>
      </c>
      <c r="C370" s="5">
        <v>97</v>
      </c>
      <c r="D370" s="5">
        <v>5.0999999999999996</v>
      </c>
      <c r="E370" s="5">
        <v>5.5</v>
      </c>
      <c r="F370" s="5">
        <v>1.4</v>
      </c>
      <c r="G370" s="5">
        <v>3.6</v>
      </c>
      <c r="H370" s="5">
        <v>1028.9000000000001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19.2</v>
      </c>
      <c r="O370">
        <v>1047.5</v>
      </c>
      <c r="P370">
        <v>5.5</v>
      </c>
      <c r="Q370">
        <v>5.5</v>
      </c>
      <c r="R370" s="55">
        <v>0.250694444444444</v>
      </c>
      <c r="T370" s="94">
        <f>MAX($P370,$Q370)</f>
        <v>5.5</v>
      </c>
      <c r="U370" s="97">
        <f>(T370-B370)-2</f>
        <v>-2</v>
      </c>
      <c r="V370" s="93" t="str">
        <f t="shared" si="7"/>
        <v/>
      </c>
      <c r="W370" s="97" t="str">
        <f t="shared" ref="W370:W433" si="8">IF($T370&gt;$B370+2,1,"")</f>
        <v/>
      </c>
      <c r="X370" s="94"/>
      <c r="Z370" s="5"/>
      <c r="AA370"/>
      <c r="AC370" s="377"/>
      <c r="AD370" s="55">
        <v>0.250694444444444</v>
      </c>
    </row>
    <row r="371" spans="2:30" x14ac:dyDescent="0.25">
      <c r="B371" s="5">
        <v>5.5</v>
      </c>
      <c r="C371" s="5">
        <v>97</v>
      </c>
      <c r="D371" s="5">
        <v>5.0999999999999996</v>
      </c>
      <c r="E371" s="5">
        <v>5.5</v>
      </c>
      <c r="F371" s="5">
        <v>2.9</v>
      </c>
      <c r="G371" s="5">
        <v>3.6</v>
      </c>
      <c r="H371" s="5">
        <v>1028.7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19.2</v>
      </c>
      <c r="O371">
        <v>1047.5</v>
      </c>
      <c r="P371">
        <v>5.4</v>
      </c>
      <c r="Q371">
        <v>5.5</v>
      </c>
      <c r="R371" s="55">
        <v>0.25138888888888899</v>
      </c>
      <c r="T371" s="94">
        <f t="shared" ref="T371:T433" si="9">MAX($P371,$Q371)</f>
        <v>5.5</v>
      </c>
      <c r="U371" s="97">
        <f t="shared" ref="U371:U434" si="10">(T371-B371)-2</f>
        <v>-2</v>
      </c>
      <c r="V371" s="93" t="str">
        <f t="shared" si="7"/>
        <v/>
      </c>
      <c r="W371" s="97" t="str">
        <f t="shared" si="8"/>
        <v/>
      </c>
      <c r="X371" s="94"/>
      <c r="Z371" s="5"/>
      <c r="AA371"/>
      <c r="AC371" s="377"/>
      <c r="AD371" s="55">
        <v>0.25138888888888899</v>
      </c>
    </row>
    <row r="372" spans="2:30" x14ac:dyDescent="0.25">
      <c r="B372" s="5">
        <v>5.5</v>
      </c>
      <c r="C372" s="5">
        <v>97</v>
      </c>
      <c r="D372" s="5">
        <v>5.0999999999999996</v>
      </c>
      <c r="E372" s="5">
        <v>4.3</v>
      </c>
      <c r="F372" s="5">
        <v>6.1</v>
      </c>
      <c r="G372" s="5">
        <v>7.2</v>
      </c>
      <c r="H372" s="5">
        <v>1028.8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19.2</v>
      </c>
      <c r="O372">
        <v>1047.5</v>
      </c>
      <c r="P372">
        <v>5.4</v>
      </c>
      <c r="Q372">
        <v>5.4</v>
      </c>
      <c r="R372" s="55">
        <v>0.25208333333333299</v>
      </c>
      <c r="T372" s="94">
        <f t="shared" si="9"/>
        <v>5.4</v>
      </c>
      <c r="U372" s="97">
        <f t="shared" si="10"/>
        <v>-2.0999999999999996</v>
      </c>
      <c r="V372" s="93" t="str">
        <f t="shared" si="7"/>
        <v/>
      </c>
      <c r="W372" s="97" t="str">
        <f t="shared" si="8"/>
        <v/>
      </c>
      <c r="X372" s="94"/>
      <c r="Z372" s="5"/>
      <c r="AA372"/>
      <c r="AC372" s="377"/>
      <c r="AD372" s="55">
        <v>0.25208333333333299</v>
      </c>
    </row>
    <row r="373" spans="2:30" x14ac:dyDescent="0.25">
      <c r="B373" s="5">
        <v>5.4</v>
      </c>
      <c r="C373" s="5">
        <v>97</v>
      </c>
      <c r="D373" s="5">
        <v>5</v>
      </c>
      <c r="E373" s="5">
        <v>5.4</v>
      </c>
      <c r="F373" s="5">
        <v>1.1000000000000001</v>
      </c>
      <c r="G373" s="5">
        <v>1.8</v>
      </c>
      <c r="H373" s="5">
        <v>1028.9000000000001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19.2</v>
      </c>
      <c r="O373">
        <v>1047.5</v>
      </c>
      <c r="P373">
        <v>5.4</v>
      </c>
      <c r="Q373">
        <v>5.4</v>
      </c>
      <c r="R373" s="55">
        <v>0.25277777777777799</v>
      </c>
      <c r="T373" s="94">
        <f t="shared" si="9"/>
        <v>5.4</v>
      </c>
      <c r="U373" s="97">
        <f t="shared" si="10"/>
        <v>-2</v>
      </c>
      <c r="V373" s="93" t="str">
        <f t="shared" si="7"/>
        <v/>
      </c>
      <c r="W373" s="97" t="str">
        <f t="shared" si="8"/>
        <v/>
      </c>
      <c r="X373" s="94"/>
      <c r="Z373" s="5"/>
      <c r="AA373"/>
      <c r="AC373" s="377"/>
      <c r="AD373" s="55">
        <v>0.25277777777777799</v>
      </c>
    </row>
    <row r="374" spans="2:30" x14ac:dyDescent="0.25">
      <c r="B374" s="5">
        <v>5.4</v>
      </c>
      <c r="C374" s="5">
        <v>97</v>
      </c>
      <c r="D374" s="5">
        <v>5</v>
      </c>
      <c r="E374" s="5">
        <v>5.4</v>
      </c>
      <c r="F374" s="5">
        <v>1.4</v>
      </c>
      <c r="G374" s="5">
        <v>3.6</v>
      </c>
      <c r="H374" s="5">
        <v>1028.9000000000001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19.2</v>
      </c>
      <c r="O374">
        <v>1047.5</v>
      </c>
      <c r="P374">
        <v>5.4</v>
      </c>
      <c r="Q374">
        <v>5.4</v>
      </c>
      <c r="R374" s="55">
        <v>0.25347222222222199</v>
      </c>
      <c r="T374" s="94">
        <f t="shared" si="9"/>
        <v>5.4</v>
      </c>
      <c r="U374" s="97">
        <f t="shared" si="10"/>
        <v>-2</v>
      </c>
      <c r="V374" s="93" t="str">
        <f t="shared" si="7"/>
        <v/>
      </c>
      <c r="W374" s="97" t="str">
        <f t="shared" si="8"/>
        <v/>
      </c>
      <c r="X374" s="94"/>
      <c r="Z374" s="5"/>
      <c r="AA374"/>
      <c r="AC374" s="377"/>
      <c r="AD374" s="55">
        <v>0.25347222222222199</v>
      </c>
    </row>
    <row r="375" spans="2:30" x14ac:dyDescent="0.25">
      <c r="B375" s="5">
        <v>5.4</v>
      </c>
      <c r="C375" s="5">
        <v>97</v>
      </c>
      <c r="D375" s="5">
        <v>5</v>
      </c>
      <c r="E375" s="5">
        <v>5.4</v>
      </c>
      <c r="F375" s="5">
        <v>0</v>
      </c>
      <c r="G375" s="5">
        <v>0</v>
      </c>
      <c r="H375" s="5">
        <v>1028.9000000000001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19.2</v>
      </c>
      <c r="O375">
        <v>1047.5</v>
      </c>
      <c r="P375">
        <v>5.4</v>
      </c>
      <c r="Q375">
        <v>5.4</v>
      </c>
      <c r="R375" s="55">
        <v>0.25416666666666698</v>
      </c>
      <c r="T375" s="94">
        <f t="shared" si="9"/>
        <v>5.4</v>
      </c>
      <c r="U375" s="97">
        <f t="shared" si="10"/>
        <v>-2</v>
      </c>
      <c r="V375" s="93" t="str">
        <f t="shared" si="7"/>
        <v/>
      </c>
      <c r="W375" s="97" t="str">
        <f t="shared" si="8"/>
        <v/>
      </c>
      <c r="X375" s="94"/>
      <c r="Z375" s="5"/>
      <c r="AA375"/>
      <c r="AC375" s="377"/>
      <c r="AD375" s="55">
        <v>0.25416666666666698</v>
      </c>
    </row>
    <row r="376" spans="2:30" x14ac:dyDescent="0.25">
      <c r="B376" s="5">
        <v>5.4</v>
      </c>
      <c r="C376" s="5">
        <v>97</v>
      </c>
      <c r="D376" s="5">
        <v>5</v>
      </c>
      <c r="E376" s="5">
        <v>5.4</v>
      </c>
      <c r="F376" s="5">
        <v>3.2</v>
      </c>
      <c r="G376" s="5">
        <v>5.4</v>
      </c>
      <c r="H376" s="5">
        <v>1028.9000000000001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19.2</v>
      </c>
      <c r="O376">
        <v>1047.5</v>
      </c>
      <c r="P376">
        <v>5.4</v>
      </c>
      <c r="Q376">
        <v>5.4</v>
      </c>
      <c r="R376" s="55">
        <v>0.25486111111111098</v>
      </c>
      <c r="T376" s="94">
        <f t="shared" si="9"/>
        <v>5.4</v>
      </c>
      <c r="U376" s="97">
        <f t="shared" si="10"/>
        <v>-2</v>
      </c>
      <c r="V376" s="93" t="str">
        <f t="shared" si="7"/>
        <v/>
      </c>
      <c r="W376" s="97" t="str">
        <f t="shared" si="8"/>
        <v/>
      </c>
      <c r="X376" s="94"/>
      <c r="Z376" s="5"/>
      <c r="AA376"/>
      <c r="AC376" s="377"/>
      <c r="AD376" s="55">
        <v>0.25486111111111098</v>
      </c>
    </row>
    <row r="377" spans="2:30" x14ac:dyDescent="0.25">
      <c r="B377" s="5">
        <v>5.4</v>
      </c>
      <c r="C377" s="5">
        <v>97</v>
      </c>
      <c r="D377" s="5">
        <v>5</v>
      </c>
      <c r="E377" s="5">
        <v>5.4</v>
      </c>
      <c r="F377" s="5">
        <v>0.4</v>
      </c>
      <c r="G377" s="5">
        <v>1.8</v>
      </c>
      <c r="H377" s="5">
        <v>1028.9000000000001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19.2</v>
      </c>
      <c r="O377">
        <v>1047.5</v>
      </c>
      <c r="P377">
        <v>5.4</v>
      </c>
      <c r="Q377">
        <v>5.4</v>
      </c>
      <c r="R377" s="55">
        <v>0.25555555555555598</v>
      </c>
      <c r="T377" s="94">
        <f t="shared" si="9"/>
        <v>5.4</v>
      </c>
      <c r="U377" s="97">
        <f t="shared" si="10"/>
        <v>-2</v>
      </c>
      <c r="V377" s="93" t="str">
        <f t="shared" si="7"/>
        <v/>
      </c>
      <c r="W377" s="97" t="str">
        <f t="shared" si="8"/>
        <v/>
      </c>
      <c r="X377" s="94"/>
      <c r="Z377" s="5"/>
      <c r="AA377"/>
      <c r="AC377" s="377"/>
      <c r="AD377" s="55">
        <v>0.25555555555555598</v>
      </c>
    </row>
    <row r="378" spans="2:30" x14ac:dyDescent="0.25">
      <c r="B378" s="5">
        <v>5.4</v>
      </c>
      <c r="C378" s="5">
        <v>97</v>
      </c>
      <c r="D378" s="5">
        <v>5</v>
      </c>
      <c r="E378" s="5">
        <v>3.9</v>
      </c>
      <c r="F378" s="5">
        <v>6.8</v>
      </c>
      <c r="G378" s="5">
        <v>9.4</v>
      </c>
      <c r="H378" s="5">
        <v>1028.5999999999999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19.2</v>
      </c>
      <c r="O378">
        <v>1047.5</v>
      </c>
      <c r="P378">
        <v>5.4</v>
      </c>
      <c r="Q378">
        <v>5.4</v>
      </c>
      <c r="R378" s="55">
        <v>0.25624999999999998</v>
      </c>
      <c r="T378" s="94">
        <f t="shared" si="9"/>
        <v>5.4</v>
      </c>
      <c r="U378" s="97">
        <f t="shared" si="10"/>
        <v>-2</v>
      </c>
      <c r="V378" s="93" t="str">
        <f t="shared" si="7"/>
        <v/>
      </c>
      <c r="W378" s="97" t="str">
        <f t="shared" si="8"/>
        <v/>
      </c>
      <c r="X378" s="94"/>
      <c r="Z378" s="5"/>
      <c r="AA378"/>
      <c r="AC378" s="377"/>
      <c r="AD378" s="55">
        <v>0.25624999999999998</v>
      </c>
    </row>
    <row r="379" spans="2:30" x14ac:dyDescent="0.25">
      <c r="B379" s="5">
        <v>5.3</v>
      </c>
      <c r="C379" s="5">
        <v>97</v>
      </c>
      <c r="D379" s="5">
        <v>4.9000000000000004</v>
      </c>
      <c r="E379" s="5">
        <v>5.3</v>
      </c>
      <c r="F379" s="5">
        <v>2.9</v>
      </c>
      <c r="G379" s="5">
        <v>3.6</v>
      </c>
      <c r="H379" s="5">
        <v>1028.9000000000001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19.2</v>
      </c>
      <c r="O379">
        <v>1047.5</v>
      </c>
      <c r="P379">
        <v>5.4</v>
      </c>
      <c r="Q379">
        <v>5.4</v>
      </c>
      <c r="R379" s="55">
        <v>0.25694444444444398</v>
      </c>
      <c r="T379" s="94">
        <f t="shared" si="9"/>
        <v>5.4</v>
      </c>
      <c r="U379" s="97">
        <f t="shared" si="10"/>
        <v>-1.8999999999999995</v>
      </c>
      <c r="V379" s="93" t="str">
        <f t="shared" si="7"/>
        <v/>
      </c>
      <c r="W379" s="97" t="str">
        <f t="shared" si="8"/>
        <v/>
      </c>
      <c r="X379" s="94"/>
      <c r="Z379" s="5"/>
      <c r="AA379"/>
      <c r="AC379" s="377"/>
      <c r="AD379" s="55">
        <v>0.25694444444444398</v>
      </c>
    </row>
    <row r="380" spans="2:30" x14ac:dyDescent="0.25">
      <c r="B380" s="5">
        <v>5.3</v>
      </c>
      <c r="C380" s="5">
        <v>97</v>
      </c>
      <c r="D380" s="5">
        <v>4.9000000000000004</v>
      </c>
      <c r="E380" s="5">
        <v>5.3</v>
      </c>
      <c r="F380" s="5">
        <v>0.4</v>
      </c>
      <c r="G380" s="5">
        <v>1.8</v>
      </c>
      <c r="H380" s="5">
        <v>1028.9000000000001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19.2</v>
      </c>
      <c r="O380">
        <v>1047.5</v>
      </c>
      <c r="P380">
        <v>5.4</v>
      </c>
      <c r="Q380">
        <v>5.4</v>
      </c>
      <c r="R380" s="55">
        <v>0.25763888888888897</v>
      </c>
      <c r="T380" s="94">
        <f t="shared" si="9"/>
        <v>5.4</v>
      </c>
      <c r="U380" s="97">
        <f t="shared" si="10"/>
        <v>-1.8999999999999995</v>
      </c>
      <c r="V380" s="93" t="str">
        <f t="shared" si="7"/>
        <v/>
      </c>
      <c r="W380" s="97" t="str">
        <f t="shared" si="8"/>
        <v/>
      </c>
      <c r="X380" s="94"/>
      <c r="Z380" s="5"/>
      <c r="AA380"/>
      <c r="AC380" s="377"/>
      <c r="AD380" s="55">
        <v>0.25763888888888897</v>
      </c>
    </row>
    <row r="381" spans="2:30" x14ac:dyDescent="0.25">
      <c r="B381" s="5">
        <v>5.3</v>
      </c>
      <c r="C381" s="5">
        <v>97</v>
      </c>
      <c r="D381" s="5">
        <v>4.9000000000000004</v>
      </c>
      <c r="E381" s="5">
        <v>5.3</v>
      </c>
      <c r="F381" s="5">
        <v>2.9</v>
      </c>
      <c r="G381" s="5">
        <v>3.6</v>
      </c>
      <c r="H381" s="5">
        <v>1028.8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19.2</v>
      </c>
      <c r="O381">
        <v>1047.5</v>
      </c>
      <c r="P381">
        <v>5.4</v>
      </c>
      <c r="Q381">
        <v>5.4</v>
      </c>
      <c r="R381" s="55">
        <v>0.25833333333333303</v>
      </c>
      <c r="T381" s="94">
        <f t="shared" si="9"/>
        <v>5.4</v>
      </c>
      <c r="U381" s="97">
        <f t="shared" si="10"/>
        <v>-1.8999999999999995</v>
      </c>
      <c r="V381" s="93" t="str">
        <f t="shared" si="7"/>
        <v/>
      </c>
      <c r="W381" s="97" t="str">
        <f t="shared" si="8"/>
        <v/>
      </c>
      <c r="X381" s="94"/>
      <c r="Z381" s="5"/>
      <c r="AA381"/>
      <c r="AC381" s="377"/>
      <c r="AD381" s="55">
        <v>0.25833333333333303</v>
      </c>
    </row>
    <row r="382" spans="2:30" x14ac:dyDescent="0.25">
      <c r="B382" s="5">
        <v>5.3</v>
      </c>
      <c r="C382" s="5">
        <v>97</v>
      </c>
      <c r="D382" s="5">
        <v>4.9000000000000004</v>
      </c>
      <c r="E382" s="5">
        <v>5.3</v>
      </c>
      <c r="F382" s="5">
        <v>1.1000000000000001</v>
      </c>
      <c r="G382" s="5">
        <v>1.8</v>
      </c>
      <c r="H382" s="5">
        <v>1028.8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19.2</v>
      </c>
      <c r="O382">
        <v>1047.5</v>
      </c>
      <c r="P382">
        <v>5.4</v>
      </c>
      <c r="Q382">
        <v>5.4</v>
      </c>
      <c r="R382" s="55">
        <v>0.25902777777777802</v>
      </c>
      <c r="T382" s="94">
        <f t="shared" si="9"/>
        <v>5.4</v>
      </c>
      <c r="U382" s="97">
        <f t="shared" si="10"/>
        <v>-1.8999999999999995</v>
      </c>
      <c r="V382" s="93" t="str">
        <f t="shared" si="7"/>
        <v/>
      </c>
      <c r="W382" s="97" t="str">
        <f t="shared" si="8"/>
        <v/>
      </c>
      <c r="X382" s="94"/>
      <c r="Z382" s="5"/>
      <c r="AA382"/>
      <c r="AC382" s="377"/>
      <c r="AD382" s="55">
        <v>0.25902777777777802</v>
      </c>
    </row>
    <row r="383" spans="2:30" x14ac:dyDescent="0.25">
      <c r="B383" s="5">
        <v>5.3</v>
      </c>
      <c r="C383" s="5">
        <v>97</v>
      </c>
      <c r="D383" s="5">
        <v>4.9000000000000004</v>
      </c>
      <c r="E383" s="5">
        <v>5.3</v>
      </c>
      <c r="F383" s="5">
        <v>1.8</v>
      </c>
      <c r="G383" s="5">
        <v>3.6</v>
      </c>
      <c r="H383" s="5">
        <v>1028.9000000000001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19.2</v>
      </c>
      <c r="O383">
        <v>1047.5</v>
      </c>
      <c r="P383">
        <v>5.4</v>
      </c>
      <c r="Q383">
        <v>5.4</v>
      </c>
      <c r="R383" s="55">
        <v>0.25972222222222202</v>
      </c>
      <c r="T383" s="94">
        <f t="shared" si="9"/>
        <v>5.4</v>
      </c>
      <c r="U383" s="97">
        <f t="shared" si="10"/>
        <v>-1.8999999999999995</v>
      </c>
      <c r="V383" s="93" t="str">
        <f t="shared" si="7"/>
        <v/>
      </c>
      <c r="W383" s="97" t="str">
        <f t="shared" si="8"/>
        <v/>
      </c>
      <c r="X383" s="94"/>
      <c r="Z383" s="5"/>
      <c r="AA383"/>
      <c r="AC383" s="377"/>
      <c r="AD383" s="55">
        <v>0.25972222222222202</v>
      </c>
    </row>
    <row r="384" spans="2:30" x14ac:dyDescent="0.25">
      <c r="B384" s="5">
        <v>5.3</v>
      </c>
      <c r="C384" s="5">
        <v>97</v>
      </c>
      <c r="D384" s="5">
        <v>4.9000000000000004</v>
      </c>
      <c r="E384" s="5">
        <v>5.3</v>
      </c>
      <c r="F384" s="5">
        <v>0</v>
      </c>
      <c r="G384" s="5">
        <v>0</v>
      </c>
      <c r="H384" s="5">
        <v>1028.7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19.2</v>
      </c>
      <c r="O384">
        <v>1047.5</v>
      </c>
      <c r="P384">
        <v>5.3</v>
      </c>
      <c r="Q384">
        <v>5.4</v>
      </c>
      <c r="R384" s="55">
        <v>0.26041666666666702</v>
      </c>
      <c r="T384" s="94">
        <f t="shared" si="9"/>
        <v>5.4</v>
      </c>
      <c r="U384" s="97">
        <f t="shared" si="10"/>
        <v>-1.8999999999999995</v>
      </c>
      <c r="V384" s="93" t="str">
        <f t="shared" si="7"/>
        <v/>
      </c>
      <c r="W384" s="97" t="str">
        <f t="shared" si="8"/>
        <v/>
      </c>
      <c r="X384" s="94"/>
      <c r="Z384" s="5"/>
      <c r="AA384"/>
      <c r="AC384" s="377"/>
      <c r="AD384" s="55">
        <v>0.26041666666666702</v>
      </c>
    </row>
    <row r="385" spans="2:30" x14ac:dyDescent="0.25">
      <c r="B385" s="5">
        <v>5.3</v>
      </c>
      <c r="C385" s="5">
        <v>97</v>
      </c>
      <c r="D385" s="5">
        <v>4.9000000000000004</v>
      </c>
      <c r="E385" s="5">
        <v>5.3</v>
      </c>
      <c r="F385" s="5">
        <v>0.4</v>
      </c>
      <c r="G385" s="5">
        <v>1.8</v>
      </c>
      <c r="H385" s="5">
        <v>1029.0999999999999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19.2</v>
      </c>
      <c r="O385">
        <v>1047.5</v>
      </c>
      <c r="P385">
        <v>5.3</v>
      </c>
      <c r="Q385">
        <v>5.3</v>
      </c>
      <c r="R385" s="55">
        <v>0.26111111111111102</v>
      </c>
      <c r="T385" s="94">
        <f t="shared" si="9"/>
        <v>5.3</v>
      </c>
      <c r="U385" s="97">
        <f t="shared" si="10"/>
        <v>-2</v>
      </c>
      <c r="V385" s="93" t="str">
        <f t="shared" si="7"/>
        <v/>
      </c>
      <c r="W385" s="97" t="str">
        <f t="shared" si="8"/>
        <v/>
      </c>
      <c r="X385" s="94"/>
      <c r="Z385" s="5"/>
      <c r="AA385"/>
      <c r="AC385" s="377"/>
      <c r="AD385" s="55">
        <v>0.26111111111111102</v>
      </c>
    </row>
    <row r="386" spans="2:30" x14ac:dyDescent="0.25">
      <c r="B386" s="5">
        <v>5.3</v>
      </c>
      <c r="C386" s="5">
        <v>97</v>
      </c>
      <c r="D386" s="5">
        <v>4.9000000000000004</v>
      </c>
      <c r="E386" s="5">
        <v>5.3</v>
      </c>
      <c r="F386" s="5">
        <v>0</v>
      </c>
      <c r="G386" s="5">
        <v>0</v>
      </c>
      <c r="H386" s="5">
        <v>1028.9000000000001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19.2</v>
      </c>
      <c r="O386">
        <v>1047.5</v>
      </c>
      <c r="P386">
        <v>5.3</v>
      </c>
      <c r="Q386">
        <v>5.3</v>
      </c>
      <c r="R386" s="55">
        <v>0.26180555555555601</v>
      </c>
      <c r="T386" s="94">
        <f t="shared" si="9"/>
        <v>5.3</v>
      </c>
      <c r="U386" s="97">
        <f t="shared" si="10"/>
        <v>-2</v>
      </c>
      <c r="V386" s="93" t="str">
        <f t="shared" si="7"/>
        <v/>
      </c>
      <c r="W386" s="97" t="str">
        <f t="shared" si="8"/>
        <v/>
      </c>
      <c r="X386" s="94"/>
      <c r="Z386" s="5"/>
      <c r="AA386"/>
      <c r="AC386" s="377"/>
      <c r="AD386" s="55">
        <v>0.26180555555555601</v>
      </c>
    </row>
    <row r="387" spans="2:30" x14ac:dyDescent="0.25">
      <c r="B387" s="5">
        <v>5.3</v>
      </c>
      <c r="C387" s="5">
        <v>97</v>
      </c>
      <c r="D387" s="5">
        <v>4.9000000000000004</v>
      </c>
      <c r="E387" s="5">
        <v>5.3</v>
      </c>
      <c r="F387" s="5">
        <v>0</v>
      </c>
      <c r="G387" s="5">
        <v>0</v>
      </c>
      <c r="H387" s="5">
        <v>1029.0999999999999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19.2</v>
      </c>
      <c r="O387">
        <v>1047.5</v>
      </c>
      <c r="P387">
        <v>5.3</v>
      </c>
      <c r="Q387">
        <v>5.3</v>
      </c>
      <c r="R387" s="55">
        <v>0.26250000000000001</v>
      </c>
      <c r="T387" s="94">
        <f t="shared" si="9"/>
        <v>5.3</v>
      </c>
      <c r="U387" s="97">
        <f t="shared" si="10"/>
        <v>-2</v>
      </c>
      <c r="V387" s="93" t="str">
        <f t="shared" si="7"/>
        <v/>
      </c>
      <c r="W387" s="97" t="str">
        <f t="shared" si="8"/>
        <v/>
      </c>
      <c r="X387" s="94"/>
      <c r="Z387" s="5"/>
      <c r="AA387"/>
      <c r="AC387" s="377"/>
      <c r="AD387" s="55">
        <v>0.26250000000000001</v>
      </c>
    </row>
    <row r="388" spans="2:30" x14ac:dyDescent="0.25">
      <c r="B388" s="5">
        <v>5.3</v>
      </c>
      <c r="C388" s="5">
        <v>97</v>
      </c>
      <c r="D388" s="5">
        <v>4.9000000000000004</v>
      </c>
      <c r="E388" s="5">
        <v>5.3</v>
      </c>
      <c r="F388" s="5">
        <v>0</v>
      </c>
      <c r="G388" s="5">
        <v>0</v>
      </c>
      <c r="H388" s="5">
        <v>1029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19.2</v>
      </c>
      <c r="O388">
        <v>1047.5</v>
      </c>
      <c r="P388">
        <v>5.3</v>
      </c>
      <c r="Q388">
        <v>5.3</v>
      </c>
      <c r="R388" s="55">
        <v>0.26319444444444401</v>
      </c>
      <c r="T388" s="94">
        <f t="shared" si="9"/>
        <v>5.3</v>
      </c>
      <c r="U388" s="97">
        <f t="shared" si="10"/>
        <v>-2</v>
      </c>
      <c r="V388" s="93" t="str">
        <f t="shared" si="7"/>
        <v/>
      </c>
      <c r="W388" s="97" t="str">
        <f t="shared" si="8"/>
        <v/>
      </c>
      <c r="X388" s="94"/>
      <c r="Z388" s="5"/>
      <c r="AA388"/>
      <c r="AC388" s="377"/>
      <c r="AD388" s="55">
        <v>0.26319444444444401</v>
      </c>
    </row>
    <row r="389" spans="2:30" x14ac:dyDescent="0.25">
      <c r="B389" s="5">
        <v>5.3</v>
      </c>
      <c r="C389" s="5">
        <v>97</v>
      </c>
      <c r="D389" s="5">
        <v>4.9000000000000004</v>
      </c>
      <c r="E389" s="5">
        <v>5.3</v>
      </c>
      <c r="F389" s="5">
        <v>3.6</v>
      </c>
      <c r="G389" s="5">
        <v>5.4</v>
      </c>
      <c r="H389" s="5">
        <v>1028.9000000000001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19.2</v>
      </c>
      <c r="O389">
        <v>1047.5</v>
      </c>
      <c r="P389">
        <v>5.3</v>
      </c>
      <c r="Q389">
        <v>5.3</v>
      </c>
      <c r="R389" s="55">
        <v>0.26388888888888901</v>
      </c>
      <c r="T389" s="94">
        <f t="shared" si="9"/>
        <v>5.3</v>
      </c>
      <c r="U389" s="97">
        <f t="shared" si="10"/>
        <v>-2</v>
      </c>
      <c r="V389" s="93" t="str">
        <f t="shared" si="7"/>
        <v/>
      </c>
      <c r="W389" s="97" t="str">
        <f t="shared" si="8"/>
        <v/>
      </c>
      <c r="X389" s="94"/>
      <c r="Z389" s="5"/>
      <c r="AA389"/>
      <c r="AC389" s="377"/>
      <c r="AD389" s="55">
        <v>0.26388888888888901</v>
      </c>
    </row>
    <row r="390" spans="2:30" x14ac:dyDescent="0.25">
      <c r="B390" s="5">
        <v>5.3</v>
      </c>
      <c r="C390" s="5">
        <v>97</v>
      </c>
      <c r="D390" s="5">
        <v>4.9000000000000004</v>
      </c>
      <c r="E390" s="5">
        <v>5.3</v>
      </c>
      <c r="F390" s="5">
        <v>0</v>
      </c>
      <c r="G390" s="5">
        <v>0</v>
      </c>
      <c r="H390" s="5">
        <v>1028.9000000000001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19.2</v>
      </c>
      <c r="O390">
        <v>1047.5</v>
      </c>
      <c r="P390">
        <v>5.3</v>
      </c>
      <c r="Q390">
        <v>5.3</v>
      </c>
      <c r="R390" s="55">
        <v>0.264583333333333</v>
      </c>
      <c r="T390" s="94">
        <f t="shared" si="9"/>
        <v>5.3</v>
      </c>
      <c r="U390" s="97"/>
      <c r="V390" s="93" t="str">
        <f t="shared" si="7"/>
        <v/>
      </c>
      <c r="W390" s="97" t="str">
        <f t="shared" si="8"/>
        <v/>
      </c>
      <c r="X390" s="94"/>
      <c r="Z390" s="5"/>
      <c r="AA390"/>
      <c r="AC390" s="377"/>
      <c r="AD390" s="55">
        <v>0.264583333333333</v>
      </c>
    </row>
    <row r="391" spans="2:30" x14ac:dyDescent="0.25">
      <c r="B391" s="5">
        <v>5.3</v>
      </c>
      <c r="C391" s="5">
        <v>97</v>
      </c>
      <c r="D391" s="5">
        <v>4.9000000000000004</v>
      </c>
      <c r="E391" s="5">
        <v>5.3</v>
      </c>
      <c r="F391" s="5">
        <v>2.2000000000000002</v>
      </c>
      <c r="G391" s="5">
        <v>3.6</v>
      </c>
      <c r="H391" s="5">
        <v>1028.9000000000001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19.2</v>
      </c>
      <c r="O391">
        <v>1047.5</v>
      </c>
      <c r="P391">
        <v>5.3</v>
      </c>
      <c r="Q391">
        <v>5.3</v>
      </c>
      <c r="R391" s="55">
        <v>0.265277777777778</v>
      </c>
      <c r="T391" s="94">
        <f t="shared" si="9"/>
        <v>5.3</v>
      </c>
      <c r="U391" s="97">
        <f t="shared" si="10"/>
        <v>-2</v>
      </c>
      <c r="V391" s="93" t="str">
        <f t="shared" si="7"/>
        <v/>
      </c>
      <c r="W391" s="97" t="str">
        <f t="shared" si="8"/>
        <v/>
      </c>
      <c r="X391" s="94"/>
      <c r="Z391" s="5"/>
      <c r="AA391"/>
      <c r="AC391" s="377"/>
      <c r="AD391" s="55">
        <v>0.265277777777778</v>
      </c>
    </row>
    <row r="392" spans="2:30" x14ac:dyDescent="0.25">
      <c r="B392" s="5">
        <v>5.3</v>
      </c>
      <c r="C392" s="5">
        <v>97</v>
      </c>
      <c r="D392" s="5">
        <v>4.9000000000000004</v>
      </c>
      <c r="E392" s="5">
        <v>5.3</v>
      </c>
      <c r="F392" s="5">
        <v>0</v>
      </c>
      <c r="G392" s="5">
        <v>0</v>
      </c>
      <c r="H392" s="5">
        <v>1029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19.2</v>
      </c>
      <c r="O392">
        <v>1047.5</v>
      </c>
      <c r="P392">
        <v>5.3</v>
      </c>
      <c r="Q392">
        <v>5.3</v>
      </c>
      <c r="R392" s="55">
        <v>0.265972222222222</v>
      </c>
      <c r="T392" s="94">
        <f t="shared" si="9"/>
        <v>5.3</v>
      </c>
      <c r="U392" s="97">
        <f t="shared" si="10"/>
        <v>-2</v>
      </c>
      <c r="V392" s="93" t="str">
        <f t="shared" si="7"/>
        <v/>
      </c>
      <c r="W392" s="97" t="str">
        <f t="shared" si="8"/>
        <v/>
      </c>
      <c r="X392" s="94"/>
      <c r="Z392" s="5"/>
      <c r="AA392"/>
      <c r="AC392" s="377"/>
      <c r="AD392" s="55">
        <v>0.265972222222222</v>
      </c>
    </row>
    <row r="393" spans="2:30" x14ac:dyDescent="0.25">
      <c r="B393" s="5">
        <v>5.3</v>
      </c>
      <c r="C393" s="5">
        <v>97</v>
      </c>
      <c r="D393" s="5">
        <v>4.9000000000000004</v>
      </c>
      <c r="E393" s="5">
        <v>5.3</v>
      </c>
      <c r="F393" s="5">
        <v>0</v>
      </c>
      <c r="G393" s="5">
        <v>0</v>
      </c>
      <c r="H393" s="5">
        <v>1028.9000000000001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19.2</v>
      </c>
      <c r="O393">
        <v>1047.5</v>
      </c>
      <c r="P393">
        <v>5.3</v>
      </c>
      <c r="Q393">
        <v>5.3</v>
      </c>
      <c r="R393" s="55">
        <v>0.266666666666667</v>
      </c>
      <c r="T393" s="94">
        <f t="shared" si="9"/>
        <v>5.3</v>
      </c>
      <c r="U393" s="97">
        <f t="shared" si="10"/>
        <v>-2</v>
      </c>
      <c r="V393" s="93" t="str">
        <f t="shared" si="7"/>
        <v/>
      </c>
      <c r="W393" s="97" t="str">
        <f t="shared" si="8"/>
        <v/>
      </c>
      <c r="X393" s="94"/>
      <c r="Z393" s="5"/>
      <c r="AA393"/>
      <c r="AC393" s="377"/>
      <c r="AD393" s="55">
        <v>0.266666666666667</v>
      </c>
    </row>
    <row r="394" spans="2:30" x14ac:dyDescent="0.25">
      <c r="B394" s="5">
        <v>5.2</v>
      </c>
      <c r="C394" s="5">
        <v>97</v>
      </c>
      <c r="D394" s="5">
        <v>4.8</v>
      </c>
      <c r="E394" s="5">
        <v>5.2</v>
      </c>
      <c r="F394" s="5">
        <v>0</v>
      </c>
      <c r="G394" s="5">
        <v>0</v>
      </c>
      <c r="H394" s="5">
        <v>1029.2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19.2</v>
      </c>
      <c r="O394">
        <v>1047.5</v>
      </c>
      <c r="P394">
        <v>5.3</v>
      </c>
      <c r="Q394">
        <v>5.3</v>
      </c>
      <c r="R394" s="55">
        <v>0.26736111111111099</v>
      </c>
      <c r="T394" s="94">
        <f t="shared" si="9"/>
        <v>5.3</v>
      </c>
      <c r="U394" s="97">
        <f t="shared" si="10"/>
        <v>-1.9000000000000004</v>
      </c>
      <c r="V394" s="93" t="str">
        <f t="shared" si="7"/>
        <v/>
      </c>
      <c r="W394" s="97" t="str">
        <f t="shared" si="8"/>
        <v/>
      </c>
      <c r="X394" s="94"/>
      <c r="Z394" s="5"/>
      <c r="AA394"/>
      <c r="AC394" s="377"/>
      <c r="AD394" s="55">
        <v>0.26736111111111099</v>
      </c>
    </row>
    <row r="395" spans="2:30" x14ac:dyDescent="0.25">
      <c r="B395" s="5">
        <v>5.2</v>
      </c>
      <c r="C395" s="5">
        <v>97</v>
      </c>
      <c r="D395" s="5">
        <v>4.8</v>
      </c>
      <c r="E395" s="5">
        <v>5.2</v>
      </c>
      <c r="F395" s="5">
        <v>0</v>
      </c>
      <c r="G395" s="5">
        <v>0</v>
      </c>
      <c r="H395" s="5">
        <v>1029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19.2</v>
      </c>
      <c r="O395">
        <v>1047.5</v>
      </c>
      <c r="P395">
        <v>5.3</v>
      </c>
      <c r="Q395">
        <v>5.3</v>
      </c>
      <c r="R395" s="55">
        <v>0.26805555555555599</v>
      </c>
      <c r="T395" s="94">
        <f t="shared" si="9"/>
        <v>5.3</v>
      </c>
      <c r="U395" s="97">
        <f t="shared" si="10"/>
        <v>-1.9000000000000004</v>
      </c>
      <c r="V395" s="93" t="str">
        <f t="shared" ref="V395:V458" si="11">IF($K395&gt;0,1,"")</f>
        <v/>
      </c>
      <c r="W395" s="97" t="str">
        <f t="shared" si="8"/>
        <v/>
      </c>
      <c r="X395" s="94"/>
      <c r="Z395" s="5"/>
      <c r="AA395"/>
      <c r="AC395" s="377"/>
      <c r="AD395" s="55">
        <v>0.26805555555555599</v>
      </c>
    </row>
    <row r="396" spans="2:30" x14ac:dyDescent="0.25">
      <c r="B396" s="5">
        <v>5.3</v>
      </c>
      <c r="C396" s="5">
        <v>97</v>
      </c>
      <c r="D396" s="5">
        <v>4.9000000000000004</v>
      </c>
      <c r="E396" s="5">
        <v>5.3</v>
      </c>
      <c r="F396" s="5">
        <v>0</v>
      </c>
      <c r="G396" s="5">
        <v>0</v>
      </c>
      <c r="H396" s="5">
        <v>1028.9000000000001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19.2</v>
      </c>
      <c r="O396">
        <v>1047.5</v>
      </c>
      <c r="P396">
        <v>5.3</v>
      </c>
      <c r="Q396">
        <v>5.3</v>
      </c>
      <c r="R396" s="55">
        <v>0.26874999999999999</v>
      </c>
      <c r="T396" s="94">
        <f t="shared" si="9"/>
        <v>5.3</v>
      </c>
      <c r="U396" s="97">
        <f t="shared" si="10"/>
        <v>-2</v>
      </c>
      <c r="V396" s="93" t="str">
        <f t="shared" si="11"/>
        <v/>
      </c>
      <c r="W396" s="97" t="str">
        <f t="shared" si="8"/>
        <v/>
      </c>
      <c r="X396" s="94"/>
      <c r="Z396" s="5"/>
      <c r="AA396"/>
      <c r="AC396" s="377"/>
      <c r="AD396" s="55">
        <v>0.26874999999999999</v>
      </c>
    </row>
    <row r="397" spans="2:30" x14ac:dyDescent="0.25">
      <c r="B397" s="5">
        <v>5.3</v>
      </c>
      <c r="C397" s="5">
        <v>97</v>
      </c>
      <c r="D397" s="5">
        <v>4.9000000000000004</v>
      </c>
      <c r="E397" s="5">
        <v>5.3</v>
      </c>
      <c r="F397" s="5">
        <v>4.3</v>
      </c>
      <c r="G397" s="5">
        <v>5.4</v>
      </c>
      <c r="H397" s="5">
        <v>1029.0999999999999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19.2</v>
      </c>
      <c r="O397">
        <v>1047.5</v>
      </c>
      <c r="P397">
        <v>5.3</v>
      </c>
      <c r="Q397">
        <v>5.3</v>
      </c>
      <c r="R397" s="55">
        <v>0.26944444444444399</v>
      </c>
      <c r="T397" s="94">
        <f t="shared" si="9"/>
        <v>5.3</v>
      </c>
      <c r="U397" s="97">
        <f t="shared" si="10"/>
        <v>-2</v>
      </c>
      <c r="V397" s="93" t="str">
        <f t="shared" si="11"/>
        <v/>
      </c>
      <c r="W397" s="97" t="str">
        <f t="shared" si="8"/>
        <v/>
      </c>
      <c r="X397" s="94"/>
      <c r="Z397" s="5"/>
      <c r="AA397"/>
      <c r="AC397" s="377"/>
      <c r="AD397" s="55">
        <v>0.26944444444444399</v>
      </c>
    </row>
    <row r="398" spans="2:30" x14ac:dyDescent="0.25">
      <c r="B398" s="5">
        <v>5.3</v>
      </c>
      <c r="C398" s="5">
        <v>97</v>
      </c>
      <c r="D398" s="5">
        <v>4.9000000000000004</v>
      </c>
      <c r="E398" s="5">
        <v>5.3</v>
      </c>
      <c r="F398" s="5">
        <v>3.6</v>
      </c>
      <c r="G398" s="5">
        <v>3.6</v>
      </c>
      <c r="H398" s="5">
        <v>1028.7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19.2</v>
      </c>
      <c r="O398">
        <v>1047.5</v>
      </c>
      <c r="P398">
        <v>5.3</v>
      </c>
      <c r="Q398">
        <v>5.3</v>
      </c>
      <c r="R398" s="55">
        <v>0.27013888888888898</v>
      </c>
      <c r="T398" s="94">
        <f t="shared" si="9"/>
        <v>5.3</v>
      </c>
      <c r="U398" s="97">
        <f t="shared" si="10"/>
        <v>-2</v>
      </c>
      <c r="V398" s="93" t="str">
        <f t="shared" si="11"/>
        <v/>
      </c>
      <c r="W398" s="97" t="str">
        <f t="shared" si="8"/>
        <v/>
      </c>
      <c r="X398" s="94"/>
      <c r="Z398" s="5"/>
      <c r="AA398"/>
      <c r="AC398" s="377"/>
      <c r="AD398" s="55">
        <v>0.27013888888888898</v>
      </c>
    </row>
    <row r="399" spans="2:30" x14ac:dyDescent="0.25">
      <c r="B399" s="5">
        <v>5.3</v>
      </c>
      <c r="C399" s="5">
        <v>97</v>
      </c>
      <c r="D399" s="5">
        <v>4.9000000000000004</v>
      </c>
      <c r="E399" s="5">
        <v>5.3</v>
      </c>
      <c r="F399" s="5">
        <v>3.6</v>
      </c>
      <c r="G399" s="5">
        <v>3.6</v>
      </c>
      <c r="H399" s="5">
        <v>1029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19.2</v>
      </c>
      <c r="O399">
        <v>1047.5</v>
      </c>
      <c r="P399">
        <v>5.3</v>
      </c>
      <c r="Q399">
        <v>5.3</v>
      </c>
      <c r="R399" s="55">
        <v>0.27083333333333298</v>
      </c>
      <c r="T399" s="94">
        <f t="shared" si="9"/>
        <v>5.3</v>
      </c>
      <c r="U399" s="97">
        <f t="shared" si="10"/>
        <v>-2</v>
      </c>
      <c r="V399" s="93" t="str">
        <f t="shared" si="11"/>
        <v/>
      </c>
      <c r="W399" s="97" t="str">
        <f t="shared" si="8"/>
        <v/>
      </c>
      <c r="X399" s="94"/>
      <c r="Z399" s="5"/>
      <c r="AA399"/>
      <c r="AC399" s="377"/>
      <c r="AD399" s="55">
        <v>0.27083333333333298</v>
      </c>
    </row>
    <row r="400" spans="2:30" x14ac:dyDescent="0.25">
      <c r="B400" s="5">
        <v>5.2</v>
      </c>
      <c r="C400" s="5">
        <v>97</v>
      </c>
      <c r="D400" s="5">
        <v>4.8</v>
      </c>
      <c r="E400" s="5">
        <v>5.2</v>
      </c>
      <c r="F400" s="5">
        <v>3.2</v>
      </c>
      <c r="G400" s="5">
        <v>3.6</v>
      </c>
      <c r="H400" s="5">
        <v>1029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19.2</v>
      </c>
      <c r="O400">
        <v>1047.5</v>
      </c>
      <c r="P400">
        <v>5.3</v>
      </c>
      <c r="Q400">
        <v>5.3</v>
      </c>
      <c r="R400" s="55">
        <v>0.27152777777777798</v>
      </c>
      <c r="T400" s="94">
        <f t="shared" si="9"/>
        <v>5.3</v>
      </c>
      <c r="U400" s="97">
        <f t="shared" si="10"/>
        <v>-1.9000000000000004</v>
      </c>
      <c r="V400" s="93" t="str">
        <f t="shared" si="11"/>
        <v/>
      </c>
      <c r="W400" s="97" t="str">
        <f t="shared" si="8"/>
        <v/>
      </c>
      <c r="X400" s="94"/>
      <c r="Z400" s="5"/>
      <c r="AA400"/>
      <c r="AC400" s="377"/>
      <c r="AD400" s="55">
        <v>0.27152777777777798</v>
      </c>
    </row>
    <row r="401" spans="2:30" x14ac:dyDescent="0.25">
      <c r="B401" s="5">
        <v>5.2</v>
      </c>
      <c r="C401" s="5">
        <v>97</v>
      </c>
      <c r="D401" s="5">
        <v>4.8</v>
      </c>
      <c r="E401" s="5">
        <v>5.2</v>
      </c>
      <c r="F401" s="5">
        <v>0</v>
      </c>
      <c r="G401" s="5">
        <v>0</v>
      </c>
      <c r="H401" s="5">
        <v>1028.8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19.2</v>
      </c>
      <c r="O401">
        <v>1047.5</v>
      </c>
      <c r="P401">
        <v>5.3</v>
      </c>
      <c r="Q401">
        <v>5.3</v>
      </c>
      <c r="R401" s="55">
        <v>0.27222222222222198</v>
      </c>
      <c r="T401" s="94">
        <f t="shared" si="9"/>
        <v>5.3</v>
      </c>
      <c r="U401" s="97">
        <f t="shared" si="10"/>
        <v>-1.9000000000000004</v>
      </c>
      <c r="V401" s="93" t="str">
        <f t="shared" si="11"/>
        <v/>
      </c>
      <c r="W401" s="97" t="str">
        <f t="shared" si="8"/>
        <v/>
      </c>
      <c r="X401" s="94"/>
      <c r="Z401" s="5"/>
      <c r="AA401"/>
      <c r="AC401" s="377"/>
      <c r="AD401" s="55">
        <v>0.27222222222222198</v>
      </c>
    </row>
    <row r="402" spans="2:30" x14ac:dyDescent="0.25">
      <c r="B402" s="5">
        <v>5.3</v>
      </c>
      <c r="C402" s="5">
        <v>97</v>
      </c>
      <c r="D402" s="5">
        <v>4.9000000000000004</v>
      </c>
      <c r="E402" s="5">
        <v>5.3</v>
      </c>
      <c r="F402" s="5">
        <v>1.8</v>
      </c>
      <c r="G402" s="5">
        <v>1.8</v>
      </c>
      <c r="H402" s="5">
        <v>1028.8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19.2</v>
      </c>
      <c r="O402">
        <v>1047.5</v>
      </c>
      <c r="P402">
        <v>5.3</v>
      </c>
      <c r="Q402">
        <v>5.3</v>
      </c>
      <c r="R402" s="55">
        <v>0.27291666666666697</v>
      </c>
      <c r="T402" s="94">
        <f t="shared" si="9"/>
        <v>5.3</v>
      </c>
      <c r="U402" s="97">
        <f t="shared" si="10"/>
        <v>-2</v>
      </c>
      <c r="V402" s="93" t="str">
        <f t="shared" si="11"/>
        <v/>
      </c>
      <c r="W402" s="97" t="str">
        <f t="shared" si="8"/>
        <v/>
      </c>
      <c r="X402" s="94"/>
      <c r="Z402" s="5"/>
      <c r="AA402"/>
      <c r="AC402" s="377"/>
      <c r="AD402" s="55">
        <v>0.27291666666666697</v>
      </c>
    </row>
    <row r="403" spans="2:30" x14ac:dyDescent="0.25">
      <c r="B403" s="5">
        <v>5.3</v>
      </c>
      <c r="C403" s="5">
        <v>97</v>
      </c>
      <c r="D403" s="5">
        <v>4.9000000000000004</v>
      </c>
      <c r="E403" s="5">
        <v>5.3</v>
      </c>
      <c r="F403" s="5">
        <v>2.5</v>
      </c>
      <c r="G403" s="5">
        <v>3.6</v>
      </c>
      <c r="H403" s="5">
        <v>1028.9000000000001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19.2</v>
      </c>
      <c r="O403">
        <v>1047.5</v>
      </c>
      <c r="P403">
        <v>5.3</v>
      </c>
      <c r="Q403">
        <v>5.3</v>
      </c>
      <c r="R403" s="55">
        <v>0.27361111111111103</v>
      </c>
      <c r="T403" s="94">
        <f t="shared" si="9"/>
        <v>5.3</v>
      </c>
      <c r="U403" s="97">
        <f t="shared" si="10"/>
        <v>-2</v>
      </c>
      <c r="V403" s="93" t="str">
        <f t="shared" si="11"/>
        <v/>
      </c>
      <c r="W403" s="97" t="str">
        <f t="shared" si="8"/>
        <v/>
      </c>
      <c r="X403" s="94"/>
      <c r="Z403" s="5"/>
      <c r="AA403"/>
      <c r="AC403" s="377"/>
      <c r="AD403" s="55">
        <v>0.27361111111111103</v>
      </c>
    </row>
    <row r="404" spans="2:30" x14ac:dyDescent="0.25">
      <c r="B404" s="5">
        <v>5.3</v>
      </c>
      <c r="C404" s="5">
        <v>97</v>
      </c>
      <c r="D404" s="5">
        <v>4.9000000000000004</v>
      </c>
      <c r="E404" s="5">
        <v>5.3</v>
      </c>
      <c r="F404" s="5">
        <v>1.1000000000000001</v>
      </c>
      <c r="G404" s="5">
        <v>3.6</v>
      </c>
      <c r="H404" s="5">
        <v>1028.7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19.2</v>
      </c>
      <c r="O404">
        <v>1047.5</v>
      </c>
      <c r="P404">
        <v>5.3</v>
      </c>
      <c r="Q404">
        <v>5.3</v>
      </c>
      <c r="R404" s="55">
        <v>0.27430555555555602</v>
      </c>
      <c r="T404" s="94">
        <f t="shared" si="9"/>
        <v>5.3</v>
      </c>
      <c r="U404" s="97">
        <f t="shared" si="10"/>
        <v>-2</v>
      </c>
      <c r="V404" s="93" t="str">
        <f t="shared" si="11"/>
        <v/>
      </c>
      <c r="W404" s="97" t="str">
        <f t="shared" si="8"/>
        <v/>
      </c>
      <c r="X404" s="94"/>
      <c r="Z404" s="5"/>
      <c r="AA404"/>
      <c r="AC404" s="377"/>
      <c r="AD404" s="55">
        <v>0.27430555555555602</v>
      </c>
    </row>
    <row r="405" spans="2:30" x14ac:dyDescent="0.25">
      <c r="B405" s="5">
        <v>5.2</v>
      </c>
      <c r="C405" s="5">
        <v>97</v>
      </c>
      <c r="D405" s="5">
        <v>4.8</v>
      </c>
      <c r="E405" s="5">
        <v>5.2</v>
      </c>
      <c r="F405" s="5">
        <v>0.4</v>
      </c>
      <c r="G405" s="5">
        <v>1.8</v>
      </c>
      <c r="H405" s="5">
        <v>1028.8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19.2</v>
      </c>
      <c r="O405">
        <v>1047.5</v>
      </c>
      <c r="P405">
        <v>5.3</v>
      </c>
      <c r="Q405">
        <v>5.3</v>
      </c>
      <c r="R405" s="55">
        <v>0.27500000000000002</v>
      </c>
      <c r="T405" s="94">
        <f t="shared" si="9"/>
        <v>5.3</v>
      </c>
      <c r="U405" s="97">
        <f t="shared" si="10"/>
        <v>-1.9000000000000004</v>
      </c>
      <c r="V405" s="93" t="str">
        <f t="shared" si="11"/>
        <v/>
      </c>
      <c r="W405" s="97" t="str">
        <f t="shared" si="8"/>
        <v/>
      </c>
      <c r="X405" s="94"/>
      <c r="Z405" s="5"/>
      <c r="AA405"/>
      <c r="AC405" s="377"/>
      <c r="AD405" s="55">
        <v>0.27500000000000002</v>
      </c>
    </row>
    <row r="406" spans="2:30" x14ac:dyDescent="0.25">
      <c r="B406" s="5">
        <v>5.3</v>
      </c>
      <c r="C406" s="5">
        <v>97</v>
      </c>
      <c r="D406" s="5">
        <v>4.9000000000000004</v>
      </c>
      <c r="E406" s="5">
        <v>5.3</v>
      </c>
      <c r="F406" s="5">
        <v>0</v>
      </c>
      <c r="G406" s="5">
        <v>0</v>
      </c>
      <c r="H406" s="5">
        <v>1028.8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19.2</v>
      </c>
      <c r="O406">
        <v>1047.5</v>
      </c>
      <c r="P406">
        <v>5.3</v>
      </c>
      <c r="Q406">
        <v>5.3</v>
      </c>
      <c r="R406" s="55">
        <v>0.27569444444444402</v>
      </c>
      <c r="T406" s="94">
        <f t="shared" si="9"/>
        <v>5.3</v>
      </c>
      <c r="U406" s="97">
        <f t="shared" si="10"/>
        <v>-2</v>
      </c>
      <c r="V406" s="93" t="str">
        <f t="shared" si="11"/>
        <v/>
      </c>
      <c r="W406" s="97" t="str">
        <f t="shared" si="8"/>
        <v/>
      </c>
      <c r="X406" s="94"/>
      <c r="Z406" s="5"/>
      <c r="AA406"/>
      <c r="AC406" s="377"/>
      <c r="AD406" s="55">
        <v>0.27569444444444402</v>
      </c>
    </row>
    <row r="407" spans="2:30" x14ac:dyDescent="0.25">
      <c r="B407" s="5">
        <v>5.3</v>
      </c>
      <c r="C407" s="5">
        <v>97</v>
      </c>
      <c r="D407" s="5">
        <v>4.9000000000000004</v>
      </c>
      <c r="E407" s="5">
        <v>5.3</v>
      </c>
      <c r="F407" s="5">
        <v>1.1000000000000001</v>
      </c>
      <c r="G407" s="5">
        <v>1.8</v>
      </c>
      <c r="H407" s="5">
        <v>1028.9000000000001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19.2</v>
      </c>
      <c r="O407">
        <v>1047.5</v>
      </c>
      <c r="P407">
        <v>5.3</v>
      </c>
      <c r="Q407">
        <v>5.3</v>
      </c>
      <c r="R407" s="55">
        <v>0.27638888888888902</v>
      </c>
      <c r="T407" s="94">
        <f t="shared" si="9"/>
        <v>5.3</v>
      </c>
      <c r="U407" s="97">
        <f t="shared" si="10"/>
        <v>-2</v>
      </c>
      <c r="V407" s="93" t="str">
        <f t="shared" si="11"/>
        <v/>
      </c>
      <c r="W407" s="97" t="str">
        <f t="shared" si="8"/>
        <v/>
      </c>
      <c r="X407" s="94"/>
      <c r="Z407" s="5"/>
      <c r="AA407"/>
      <c r="AC407" s="377"/>
      <c r="AD407" s="55">
        <v>0.27638888888888902</v>
      </c>
    </row>
    <row r="408" spans="2:30" x14ac:dyDescent="0.25">
      <c r="B408" s="5">
        <v>5.3</v>
      </c>
      <c r="C408" s="5">
        <v>97</v>
      </c>
      <c r="D408" s="5">
        <v>4.9000000000000004</v>
      </c>
      <c r="E408" s="5">
        <v>5.3</v>
      </c>
      <c r="F408" s="5">
        <v>1.1000000000000001</v>
      </c>
      <c r="G408" s="5">
        <v>3.6</v>
      </c>
      <c r="H408" s="5">
        <v>1028.8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19.2</v>
      </c>
      <c r="O408">
        <v>1047.5</v>
      </c>
      <c r="P408">
        <v>5.3</v>
      </c>
      <c r="Q408">
        <v>5.3</v>
      </c>
      <c r="R408" s="55">
        <v>0.27708333333333302</v>
      </c>
      <c r="T408" s="94">
        <f t="shared" si="9"/>
        <v>5.3</v>
      </c>
      <c r="U408" s="97">
        <f t="shared" si="10"/>
        <v>-2</v>
      </c>
      <c r="V408" s="93" t="str">
        <f t="shared" si="11"/>
        <v/>
      </c>
      <c r="W408" s="97" t="str">
        <f t="shared" si="8"/>
        <v/>
      </c>
      <c r="X408" s="94"/>
      <c r="Z408" s="5"/>
      <c r="AA408"/>
      <c r="AC408" s="377"/>
      <c r="AD408" s="55">
        <v>0.27708333333333302</v>
      </c>
    </row>
    <row r="409" spans="2:30" x14ac:dyDescent="0.25">
      <c r="B409" s="5">
        <v>5.3</v>
      </c>
      <c r="C409" s="5">
        <v>97</v>
      </c>
      <c r="D409" s="5">
        <v>4.9000000000000004</v>
      </c>
      <c r="E409" s="5">
        <v>5.3</v>
      </c>
      <c r="F409" s="5">
        <v>1.4</v>
      </c>
      <c r="G409" s="5">
        <v>1.8</v>
      </c>
      <c r="H409" s="5">
        <v>1028.5999999999999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19.2</v>
      </c>
      <c r="O409">
        <v>1047.5</v>
      </c>
      <c r="P409">
        <v>5.3</v>
      </c>
      <c r="Q409">
        <v>5.2</v>
      </c>
      <c r="R409" s="55">
        <v>0.27777777777777801</v>
      </c>
      <c r="T409" s="94">
        <f t="shared" si="9"/>
        <v>5.3</v>
      </c>
      <c r="U409" s="97">
        <f t="shared" si="10"/>
        <v>-2</v>
      </c>
      <c r="V409" s="93" t="str">
        <f t="shared" si="11"/>
        <v/>
      </c>
      <c r="W409" s="97" t="str">
        <f t="shared" si="8"/>
        <v/>
      </c>
      <c r="X409" s="94"/>
      <c r="Z409" s="5"/>
      <c r="AA409"/>
      <c r="AC409" s="377"/>
      <c r="AD409" s="55">
        <v>0.27777777777777801</v>
      </c>
    </row>
    <row r="410" spans="2:30" x14ac:dyDescent="0.25">
      <c r="B410" s="5">
        <v>5.3</v>
      </c>
      <c r="C410" s="5">
        <v>97</v>
      </c>
      <c r="D410" s="5">
        <v>4.9000000000000004</v>
      </c>
      <c r="E410" s="5">
        <v>5.3</v>
      </c>
      <c r="F410" s="5">
        <v>2.2000000000000002</v>
      </c>
      <c r="G410" s="5">
        <v>3.6</v>
      </c>
      <c r="H410" s="5">
        <v>1028.8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19.2</v>
      </c>
      <c r="O410">
        <v>1047.5</v>
      </c>
      <c r="P410">
        <v>5.3</v>
      </c>
      <c r="Q410">
        <v>5.2</v>
      </c>
      <c r="R410" s="55">
        <v>0.27847222222222201</v>
      </c>
      <c r="T410" s="94">
        <f t="shared" si="9"/>
        <v>5.3</v>
      </c>
      <c r="U410" s="97">
        <f t="shared" si="10"/>
        <v>-2</v>
      </c>
      <c r="V410" s="93" t="str">
        <f t="shared" si="11"/>
        <v/>
      </c>
      <c r="W410" s="97" t="str">
        <f t="shared" si="8"/>
        <v/>
      </c>
      <c r="X410" s="94"/>
      <c r="Z410" s="5"/>
      <c r="AA410"/>
      <c r="AC410" s="377"/>
      <c r="AD410" s="55">
        <v>0.27847222222222201</v>
      </c>
    </row>
    <row r="411" spans="2:30" x14ac:dyDescent="0.25">
      <c r="B411" s="5">
        <v>5.3</v>
      </c>
      <c r="C411" s="5">
        <v>97</v>
      </c>
      <c r="D411" s="5">
        <v>4.9000000000000004</v>
      </c>
      <c r="E411" s="5">
        <v>5.3</v>
      </c>
      <c r="F411" s="5">
        <v>2.9</v>
      </c>
      <c r="G411" s="5">
        <v>3.6</v>
      </c>
      <c r="H411" s="5">
        <v>1028.5999999999999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19.2</v>
      </c>
      <c r="O411">
        <v>1047.5</v>
      </c>
      <c r="P411">
        <v>5.3</v>
      </c>
      <c r="Q411">
        <v>5.2</v>
      </c>
      <c r="R411" s="55">
        <v>0.27916666666666701</v>
      </c>
      <c r="T411" s="94">
        <f t="shared" si="9"/>
        <v>5.3</v>
      </c>
      <c r="U411" s="97">
        <f t="shared" si="10"/>
        <v>-2</v>
      </c>
      <c r="V411" s="93" t="str">
        <f t="shared" si="11"/>
        <v/>
      </c>
      <c r="W411" s="97" t="str">
        <f t="shared" si="8"/>
        <v/>
      </c>
      <c r="X411" s="94"/>
      <c r="Z411" s="5"/>
      <c r="AA411"/>
      <c r="AC411" s="377"/>
      <c r="AD411" s="55">
        <v>0.27916666666666701</v>
      </c>
    </row>
    <row r="412" spans="2:30" x14ac:dyDescent="0.25">
      <c r="B412" s="5">
        <v>5.3</v>
      </c>
      <c r="C412" s="5">
        <v>97</v>
      </c>
      <c r="D412" s="5">
        <v>4.9000000000000004</v>
      </c>
      <c r="E412" s="5">
        <v>5.3</v>
      </c>
      <c r="F412" s="5">
        <v>1.8</v>
      </c>
      <c r="G412" s="5">
        <v>3.6</v>
      </c>
      <c r="H412" s="5">
        <v>1028.8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19.2</v>
      </c>
      <c r="O412">
        <v>1047.5</v>
      </c>
      <c r="P412">
        <v>5.3</v>
      </c>
      <c r="Q412">
        <v>5.2</v>
      </c>
      <c r="R412" s="55">
        <v>0.27986111111111101</v>
      </c>
      <c r="T412" s="94">
        <f t="shared" si="9"/>
        <v>5.3</v>
      </c>
      <c r="U412" s="97">
        <f t="shared" si="10"/>
        <v>-2</v>
      </c>
      <c r="V412" s="93" t="str">
        <f t="shared" si="11"/>
        <v/>
      </c>
      <c r="W412" s="97" t="str">
        <f t="shared" si="8"/>
        <v/>
      </c>
      <c r="X412" s="94"/>
      <c r="Z412" s="5"/>
      <c r="AA412"/>
      <c r="AC412" s="377"/>
      <c r="AD412" s="55">
        <v>0.27986111111111101</v>
      </c>
    </row>
    <row r="413" spans="2:30" x14ac:dyDescent="0.25">
      <c r="B413" s="5">
        <v>5.3</v>
      </c>
      <c r="C413" s="5">
        <v>97</v>
      </c>
      <c r="D413" s="5">
        <v>4.9000000000000004</v>
      </c>
      <c r="E413" s="5">
        <v>5.3</v>
      </c>
      <c r="F413" s="5">
        <v>0</v>
      </c>
      <c r="G413" s="5">
        <v>0</v>
      </c>
      <c r="H413" s="5">
        <v>1028.5999999999999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19.2</v>
      </c>
      <c r="O413">
        <v>1047.5</v>
      </c>
      <c r="P413">
        <v>5.3</v>
      </c>
      <c r="Q413">
        <v>5.2</v>
      </c>
      <c r="R413" s="55">
        <v>0.280555555555556</v>
      </c>
      <c r="T413" s="94">
        <f t="shared" si="9"/>
        <v>5.3</v>
      </c>
      <c r="U413" s="97">
        <f t="shared" si="10"/>
        <v>-2</v>
      </c>
      <c r="V413" s="93" t="str">
        <f t="shared" si="11"/>
        <v/>
      </c>
      <c r="W413" s="97" t="str">
        <f t="shared" si="8"/>
        <v/>
      </c>
      <c r="X413" s="94"/>
      <c r="Z413" s="5"/>
      <c r="AA413"/>
      <c r="AC413" s="377"/>
      <c r="AD413" s="55">
        <v>0.280555555555556</v>
      </c>
    </row>
    <row r="414" spans="2:30" x14ac:dyDescent="0.25">
      <c r="B414" s="5">
        <v>5.3</v>
      </c>
      <c r="C414" s="5">
        <v>97</v>
      </c>
      <c r="D414" s="5">
        <v>4.9000000000000004</v>
      </c>
      <c r="E414" s="5">
        <v>5.3</v>
      </c>
      <c r="F414" s="5">
        <v>1.1000000000000001</v>
      </c>
      <c r="G414" s="5">
        <v>1.8</v>
      </c>
      <c r="H414" s="5">
        <v>1028.7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19.2</v>
      </c>
      <c r="O414">
        <v>1047.5</v>
      </c>
      <c r="P414">
        <v>5.3</v>
      </c>
      <c r="Q414">
        <v>5.2</v>
      </c>
      <c r="R414" s="55">
        <v>0.28125</v>
      </c>
      <c r="T414" s="94">
        <f t="shared" si="9"/>
        <v>5.3</v>
      </c>
      <c r="U414" s="97">
        <f t="shared" si="10"/>
        <v>-2</v>
      </c>
      <c r="V414" s="93" t="str">
        <f t="shared" si="11"/>
        <v/>
      </c>
      <c r="W414" s="97" t="str">
        <f t="shared" si="8"/>
        <v/>
      </c>
      <c r="X414" s="94"/>
      <c r="Z414" s="5"/>
      <c r="AA414"/>
      <c r="AC414" s="377"/>
      <c r="AD414" s="55">
        <v>0.28125</v>
      </c>
    </row>
    <row r="415" spans="2:30" x14ac:dyDescent="0.25">
      <c r="B415" s="5">
        <v>5.3</v>
      </c>
      <c r="C415" s="5">
        <v>97</v>
      </c>
      <c r="D415" s="5">
        <v>4.9000000000000004</v>
      </c>
      <c r="E415" s="5">
        <v>5.3</v>
      </c>
      <c r="F415" s="5">
        <v>0</v>
      </c>
      <c r="G415" s="5">
        <v>0</v>
      </c>
      <c r="H415" s="5">
        <v>1028.5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19.2</v>
      </c>
      <c r="O415">
        <v>1047.5</v>
      </c>
      <c r="P415">
        <v>5.3</v>
      </c>
      <c r="Q415">
        <v>5.2</v>
      </c>
      <c r="R415" s="55">
        <v>0.281944444444444</v>
      </c>
      <c r="T415" s="94">
        <f t="shared" si="9"/>
        <v>5.3</v>
      </c>
      <c r="U415" s="97">
        <f t="shared" si="10"/>
        <v>-2</v>
      </c>
      <c r="V415" s="93" t="str">
        <f t="shared" si="11"/>
        <v/>
      </c>
      <c r="W415" s="97" t="str">
        <f t="shared" si="8"/>
        <v/>
      </c>
      <c r="X415" s="94"/>
      <c r="Z415" s="5"/>
      <c r="AA415"/>
      <c r="AC415" s="377"/>
      <c r="AD415" s="55">
        <v>0.281944444444444</v>
      </c>
    </row>
    <row r="416" spans="2:30" x14ac:dyDescent="0.25">
      <c r="B416" s="5">
        <v>5.3</v>
      </c>
      <c r="C416" s="5">
        <v>97</v>
      </c>
      <c r="D416" s="5">
        <v>4.9000000000000004</v>
      </c>
      <c r="E416" s="5">
        <v>5.3</v>
      </c>
      <c r="F416" s="5">
        <v>3.6</v>
      </c>
      <c r="G416" s="5">
        <v>5.4</v>
      </c>
      <c r="H416" s="5">
        <v>1028.7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19.2</v>
      </c>
      <c r="O416">
        <v>1047.5</v>
      </c>
      <c r="P416">
        <v>5.3</v>
      </c>
      <c r="Q416">
        <v>5.3</v>
      </c>
      <c r="R416" s="55">
        <v>0.28263888888888899</v>
      </c>
      <c r="T416" s="94">
        <f t="shared" si="9"/>
        <v>5.3</v>
      </c>
      <c r="U416" s="97">
        <f t="shared" si="10"/>
        <v>-2</v>
      </c>
      <c r="V416" s="93" t="str">
        <f t="shared" si="11"/>
        <v/>
      </c>
      <c r="W416" s="97" t="str">
        <f t="shared" si="8"/>
        <v/>
      </c>
      <c r="X416" s="94"/>
      <c r="Z416" s="5"/>
      <c r="AA416"/>
      <c r="AC416" s="377"/>
      <c r="AD416" s="55">
        <v>0.28263888888888899</v>
      </c>
    </row>
    <row r="417" spans="2:30" x14ac:dyDescent="0.25">
      <c r="B417" s="5">
        <v>5.3</v>
      </c>
      <c r="C417" s="5">
        <v>97</v>
      </c>
      <c r="D417" s="5">
        <v>4.9000000000000004</v>
      </c>
      <c r="E417" s="5">
        <v>5.3</v>
      </c>
      <c r="F417" s="5">
        <v>0.4</v>
      </c>
      <c r="G417" s="5">
        <v>1.8</v>
      </c>
      <c r="H417" s="5">
        <v>1028.5999999999999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19.2</v>
      </c>
      <c r="O417">
        <v>1047.5</v>
      </c>
      <c r="P417">
        <v>5.3</v>
      </c>
      <c r="Q417">
        <v>5.3</v>
      </c>
      <c r="R417" s="55">
        <v>0.28333333333333299</v>
      </c>
      <c r="T417" s="94">
        <f t="shared" si="9"/>
        <v>5.3</v>
      </c>
      <c r="U417" s="97">
        <f t="shared" si="10"/>
        <v>-2</v>
      </c>
      <c r="V417" s="93" t="str">
        <f t="shared" si="11"/>
        <v/>
      </c>
      <c r="W417" s="97" t="str">
        <f t="shared" si="8"/>
        <v/>
      </c>
      <c r="X417" s="94"/>
      <c r="Z417" s="5"/>
      <c r="AA417"/>
      <c r="AC417" s="377"/>
      <c r="AD417" s="55">
        <v>0.28333333333333299</v>
      </c>
    </row>
    <row r="418" spans="2:30" x14ac:dyDescent="0.25">
      <c r="B418" s="5">
        <v>5.2</v>
      </c>
      <c r="C418" s="5">
        <v>97</v>
      </c>
      <c r="D418" s="5">
        <v>4.8</v>
      </c>
      <c r="E418" s="5">
        <v>5.2</v>
      </c>
      <c r="F418" s="5">
        <v>1.1000000000000001</v>
      </c>
      <c r="G418" s="5">
        <v>1.8</v>
      </c>
      <c r="H418" s="5">
        <v>1028.5999999999999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19.2</v>
      </c>
      <c r="O418">
        <v>1047.5</v>
      </c>
      <c r="P418">
        <v>5.2</v>
      </c>
      <c r="Q418">
        <v>5.2</v>
      </c>
      <c r="R418" s="55">
        <v>0.28402777777777799</v>
      </c>
      <c r="T418" s="94">
        <f t="shared" si="9"/>
        <v>5.2</v>
      </c>
      <c r="U418" s="97">
        <f t="shared" si="10"/>
        <v>-2</v>
      </c>
      <c r="V418" s="93" t="str">
        <f t="shared" si="11"/>
        <v/>
      </c>
      <c r="W418" s="97" t="str">
        <f t="shared" si="8"/>
        <v/>
      </c>
      <c r="X418" s="94"/>
      <c r="Z418" s="5"/>
      <c r="AA418"/>
      <c r="AC418" s="377"/>
      <c r="AD418" s="55">
        <v>0.28402777777777799</v>
      </c>
    </row>
    <row r="419" spans="2:30" x14ac:dyDescent="0.25">
      <c r="B419" s="5">
        <v>5.2</v>
      </c>
      <c r="C419" s="5">
        <v>97</v>
      </c>
      <c r="D419" s="5">
        <v>4.8</v>
      </c>
      <c r="E419" s="5">
        <v>5.2</v>
      </c>
      <c r="F419" s="5">
        <v>2.9</v>
      </c>
      <c r="G419" s="5">
        <v>3.6</v>
      </c>
      <c r="H419" s="5">
        <v>1028.5999999999999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19.2</v>
      </c>
      <c r="O419">
        <v>1047.5</v>
      </c>
      <c r="P419">
        <v>5.2</v>
      </c>
      <c r="Q419">
        <v>5.2</v>
      </c>
      <c r="R419" s="55">
        <v>0.28472222222222199</v>
      </c>
      <c r="T419" s="94">
        <f t="shared" si="9"/>
        <v>5.2</v>
      </c>
      <c r="U419" s="97">
        <f t="shared" si="10"/>
        <v>-2</v>
      </c>
      <c r="V419" s="93" t="str">
        <f t="shared" si="11"/>
        <v/>
      </c>
      <c r="W419" s="97" t="str">
        <f t="shared" si="8"/>
        <v/>
      </c>
      <c r="X419" s="94"/>
      <c r="Z419" s="5"/>
      <c r="AA419"/>
      <c r="AC419" s="377"/>
      <c r="AD419" s="55">
        <v>0.28472222222222199</v>
      </c>
    </row>
    <row r="420" spans="2:30" x14ac:dyDescent="0.25">
      <c r="B420" s="5">
        <v>5.2</v>
      </c>
      <c r="C420" s="5">
        <v>97</v>
      </c>
      <c r="D420" s="5">
        <v>4.8</v>
      </c>
      <c r="E420" s="5">
        <v>5.2</v>
      </c>
      <c r="F420" s="5">
        <v>1.1000000000000001</v>
      </c>
      <c r="G420" s="5">
        <v>1.8</v>
      </c>
      <c r="H420" s="5">
        <v>1028.5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19.2</v>
      </c>
      <c r="O420">
        <v>1047.5</v>
      </c>
      <c r="P420">
        <v>5.2</v>
      </c>
      <c r="Q420">
        <v>5.2</v>
      </c>
      <c r="R420" s="55">
        <v>0.28541666666666698</v>
      </c>
      <c r="T420" s="94">
        <f t="shared" si="9"/>
        <v>5.2</v>
      </c>
      <c r="U420" s="97">
        <f t="shared" si="10"/>
        <v>-2</v>
      </c>
      <c r="V420" s="93" t="str">
        <f t="shared" si="11"/>
        <v/>
      </c>
      <c r="W420" s="97" t="str">
        <f t="shared" si="8"/>
        <v/>
      </c>
      <c r="X420" s="94"/>
      <c r="Z420" s="5"/>
      <c r="AA420"/>
      <c r="AC420" s="377"/>
      <c r="AD420" s="55">
        <v>0.28541666666666698</v>
      </c>
    </row>
    <row r="421" spans="2:30" x14ac:dyDescent="0.25">
      <c r="B421" s="5">
        <v>5.2</v>
      </c>
      <c r="C421" s="5">
        <v>97</v>
      </c>
      <c r="D421" s="5">
        <v>4.8</v>
      </c>
      <c r="E421" s="5">
        <v>5.2</v>
      </c>
      <c r="F421" s="5">
        <v>0</v>
      </c>
      <c r="G421" s="5">
        <v>0</v>
      </c>
      <c r="H421" s="5">
        <v>1028.5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19.2</v>
      </c>
      <c r="O421">
        <v>1047.5</v>
      </c>
      <c r="P421">
        <v>5.2</v>
      </c>
      <c r="Q421">
        <v>5.2</v>
      </c>
      <c r="R421" s="55">
        <v>0.28611111111111098</v>
      </c>
      <c r="T421" s="94">
        <f t="shared" si="9"/>
        <v>5.2</v>
      </c>
      <c r="U421" s="97">
        <f t="shared" si="10"/>
        <v>-2</v>
      </c>
      <c r="V421" s="93" t="str">
        <f t="shared" si="11"/>
        <v/>
      </c>
      <c r="W421" s="97" t="str">
        <f t="shared" si="8"/>
        <v/>
      </c>
      <c r="X421" s="94"/>
      <c r="Z421" s="5"/>
      <c r="AA421"/>
      <c r="AC421" s="377"/>
      <c r="AD421" s="55">
        <v>0.28611111111111098</v>
      </c>
    </row>
    <row r="422" spans="2:30" x14ac:dyDescent="0.25">
      <c r="B422" s="5">
        <v>5.2</v>
      </c>
      <c r="C422" s="5">
        <v>97</v>
      </c>
      <c r="D422" s="5">
        <v>4.8</v>
      </c>
      <c r="E422" s="5">
        <v>5.2</v>
      </c>
      <c r="F422" s="5">
        <v>0</v>
      </c>
      <c r="G422" s="5">
        <v>0</v>
      </c>
      <c r="H422" s="5">
        <v>1028.5999999999999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19.2</v>
      </c>
      <c r="O422">
        <v>1047.5</v>
      </c>
      <c r="P422">
        <v>5.2</v>
      </c>
      <c r="Q422">
        <v>5.2</v>
      </c>
      <c r="R422" s="55">
        <v>0.28680555555555598</v>
      </c>
      <c r="T422" s="94">
        <f t="shared" si="9"/>
        <v>5.2</v>
      </c>
      <c r="U422" s="97">
        <f t="shared" si="10"/>
        <v>-2</v>
      </c>
      <c r="V422" s="93" t="str">
        <f t="shared" si="11"/>
        <v/>
      </c>
      <c r="W422" s="97" t="str">
        <f t="shared" si="8"/>
        <v/>
      </c>
      <c r="X422" s="94"/>
      <c r="Z422" s="5"/>
      <c r="AA422"/>
      <c r="AC422" s="377"/>
      <c r="AD422" s="55">
        <v>0.28680555555555598</v>
      </c>
    </row>
    <row r="423" spans="2:30" x14ac:dyDescent="0.25">
      <c r="B423" s="5">
        <v>5.2</v>
      </c>
      <c r="C423" s="5">
        <v>97</v>
      </c>
      <c r="D423" s="5">
        <v>4.8</v>
      </c>
      <c r="E423" s="5">
        <v>5.2</v>
      </c>
      <c r="F423" s="5">
        <v>2.2000000000000002</v>
      </c>
      <c r="G423" s="5">
        <v>3.6</v>
      </c>
      <c r="H423" s="5">
        <v>1028.4000000000001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19.2</v>
      </c>
      <c r="O423">
        <v>1047.5</v>
      </c>
      <c r="P423">
        <v>5.2</v>
      </c>
      <c r="Q423">
        <v>5.2</v>
      </c>
      <c r="R423" s="55">
        <v>0.28749999999999998</v>
      </c>
      <c r="T423" s="94">
        <f t="shared" si="9"/>
        <v>5.2</v>
      </c>
      <c r="U423" s="97">
        <f t="shared" si="10"/>
        <v>-2</v>
      </c>
      <c r="V423" s="93" t="str">
        <f t="shared" si="11"/>
        <v/>
      </c>
      <c r="W423" s="97" t="str">
        <f t="shared" si="8"/>
        <v/>
      </c>
      <c r="X423" s="94"/>
      <c r="Z423" s="5"/>
      <c r="AA423"/>
      <c r="AC423" s="377"/>
      <c r="AD423" s="55">
        <v>0.28749999999999998</v>
      </c>
    </row>
    <row r="424" spans="2:30" x14ac:dyDescent="0.25">
      <c r="B424" s="5">
        <v>5.2</v>
      </c>
      <c r="C424" s="5">
        <v>97</v>
      </c>
      <c r="D424" s="5">
        <v>4.8</v>
      </c>
      <c r="E424" s="5">
        <v>5.2</v>
      </c>
      <c r="F424" s="5">
        <v>1.4</v>
      </c>
      <c r="G424" s="5">
        <v>3.6</v>
      </c>
      <c r="H424" s="5">
        <v>1028.3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19.2</v>
      </c>
      <c r="O424">
        <v>1047.5</v>
      </c>
      <c r="P424">
        <v>5.2</v>
      </c>
      <c r="Q424">
        <v>5.2</v>
      </c>
      <c r="R424" s="55">
        <v>0.28819444444444398</v>
      </c>
      <c r="T424" s="94">
        <f t="shared" si="9"/>
        <v>5.2</v>
      </c>
      <c r="U424" s="97">
        <f t="shared" si="10"/>
        <v>-2</v>
      </c>
      <c r="V424" s="93" t="str">
        <f t="shared" si="11"/>
        <v/>
      </c>
      <c r="W424" s="97" t="str">
        <f t="shared" si="8"/>
        <v/>
      </c>
      <c r="X424" s="94"/>
      <c r="Z424" s="5"/>
      <c r="AA424"/>
      <c r="AC424" s="377"/>
      <c r="AD424" s="55">
        <v>0.28819444444444398</v>
      </c>
    </row>
    <row r="425" spans="2:30" x14ac:dyDescent="0.25">
      <c r="B425" s="5">
        <v>5.2</v>
      </c>
      <c r="C425" s="5">
        <v>97</v>
      </c>
      <c r="D425" s="5">
        <v>4.8</v>
      </c>
      <c r="E425" s="5">
        <v>5.2</v>
      </c>
      <c r="F425" s="5">
        <v>0.4</v>
      </c>
      <c r="G425" s="5">
        <v>1.8</v>
      </c>
      <c r="H425" s="5">
        <v>1028.5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19.2</v>
      </c>
      <c r="O425">
        <v>1047.5</v>
      </c>
      <c r="P425">
        <v>5.2</v>
      </c>
      <c r="Q425">
        <v>5.2</v>
      </c>
      <c r="R425" s="55">
        <v>0.28888888888888897</v>
      </c>
      <c r="T425" s="94">
        <f t="shared" si="9"/>
        <v>5.2</v>
      </c>
      <c r="U425" s="97">
        <f t="shared" si="10"/>
        <v>-2</v>
      </c>
      <c r="V425" s="93" t="str">
        <f t="shared" si="11"/>
        <v/>
      </c>
      <c r="W425" s="97" t="str">
        <f t="shared" si="8"/>
        <v/>
      </c>
      <c r="X425" s="94"/>
      <c r="Z425" s="5"/>
      <c r="AA425"/>
      <c r="AC425" s="377"/>
      <c r="AD425" s="55">
        <v>0.28888888888888897</v>
      </c>
    </row>
    <row r="426" spans="2:30" x14ac:dyDescent="0.25">
      <c r="B426" s="5">
        <v>5.2</v>
      </c>
      <c r="C426" s="5">
        <v>97</v>
      </c>
      <c r="D426" s="5">
        <v>4.8</v>
      </c>
      <c r="E426" s="5">
        <v>5.2</v>
      </c>
      <c r="F426" s="5">
        <v>2.2000000000000002</v>
      </c>
      <c r="G426" s="5">
        <v>3.6</v>
      </c>
      <c r="H426" s="5">
        <v>1028.4000000000001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19.2</v>
      </c>
      <c r="O426">
        <v>1047.5</v>
      </c>
      <c r="P426">
        <v>5.2</v>
      </c>
      <c r="Q426">
        <v>5.2</v>
      </c>
      <c r="R426" s="55">
        <v>0.28958333333333303</v>
      </c>
      <c r="T426" s="94">
        <f t="shared" si="9"/>
        <v>5.2</v>
      </c>
      <c r="U426" s="97">
        <f t="shared" si="10"/>
        <v>-2</v>
      </c>
      <c r="V426" s="93" t="str">
        <f t="shared" si="11"/>
        <v/>
      </c>
      <c r="W426" s="97" t="str">
        <f t="shared" si="8"/>
        <v/>
      </c>
      <c r="X426" s="94"/>
      <c r="Z426" s="5"/>
      <c r="AA426"/>
      <c r="AC426" s="377"/>
      <c r="AD426" s="55">
        <v>0.28958333333333303</v>
      </c>
    </row>
    <row r="427" spans="2:30" x14ac:dyDescent="0.25">
      <c r="B427" s="5">
        <v>5.2</v>
      </c>
      <c r="C427" s="5">
        <v>97</v>
      </c>
      <c r="D427" s="5">
        <v>4.8</v>
      </c>
      <c r="E427" s="5">
        <v>5.2</v>
      </c>
      <c r="F427" s="5">
        <v>3.6</v>
      </c>
      <c r="G427" s="5">
        <v>5.4</v>
      </c>
      <c r="H427" s="5">
        <v>1028.3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19.2</v>
      </c>
      <c r="O427">
        <v>1047.5</v>
      </c>
      <c r="P427">
        <v>5.2</v>
      </c>
      <c r="Q427">
        <v>5.2</v>
      </c>
      <c r="R427" s="55">
        <v>0.29027777777777802</v>
      </c>
      <c r="T427" s="94">
        <f t="shared" si="9"/>
        <v>5.2</v>
      </c>
      <c r="U427" s="97">
        <f t="shared" si="10"/>
        <v>-2</v>
      </c>
      <c r="V427" s="93" t="str">
        <f t="shared" si="11"/>
        <v/>
      </c>
      <c r="W427" s="97" t="str">
        <f t="shared" si="8"/>
        <v/>
      </c>
      <c r="X427" s="94"/>
      <c r="Z427" s="5"/>
      <c r="AA427"/>
      <c r="AC427" s="377"/>
      <c r="AD427" s="55">
        <v>0.29027777777777802</v>
      </c>
    </row>
    <row r="428" spans="2:30" x14ac:dyDescent="0.25">
      <c r="B428" s="5">
        <v>5.2</v>
      </c>
      <c r="C428" s="5">
        <v>97</v>
      </c>
      <c r="D428" s="5">
        <v>4.8</v>
      </c>
      <c r="E428" s="5">
        <v>5.2</v>
      </c>
      <c r="F428" s="5">
        <v>2.9</v>
      </c>
      <c r="G428" s="5">
        <v>5.4</v>
      </c>
      <c r="H428" s="5">
        <v>1028.2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19.2</v>
      </c>
      <c r="O428">
        <v>1047.5</v>
      </c>
      <c r="P428">
        <v>5.2</v>
      </c>
      <c r="Q428">
        <v>5.2</v>
      </c>
      <c r="R428" s="55">
        <v>0.29097222222222202</v>
      </c>
      <c r="T428" s="94">
        <f t="shared" si="9"/>
        <v>5.2</v>
      </c>
      <c r="U428" s="97">
        <f t="shared" si="10"/>
        <v>-2</v>
      </c>
      <c r="V428" s="93" t="str">
        <f t="shared" si="11"/>
        <v/>
      </c>
      <c r="W428" s="97" t="str">
        <f t="shared" si="8"/>
        <v/>
      </c>
      <c r="X428" s="94"/>
      <c r="Z428" s="5"/>
      <c r="AA428"/>
      <c r="AC428" s="377"/>
      <c r="AD428" s="55">
        <v>0.29097222222222202</v>
      </c>
    </row>
    <row r="429" spans="2:30" x14ac:dyDescent="0.25">
      <c r="B429" s="5">
        <v>5.2</v>
      </c>
      <c r="C429" s="5">
        <v>97</v>
      </c>
      <c r="D429" s="5">
        <v>4.8</v>
      </c>
      <c r="E429" s="5">
        <v>5.2</v>
      </c>
      <c r="F429" s="5">
        <v>1.8</v>
      </c>
      <c r="G429" s="5">
        <v>1.8</v>
      </c>
      <c r="H429" s="5">
        <v>1028.4000000000001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19.2</v>
      </c>
      <c r="O429">
        <v>1047.5</v>
      </c>
      <c r="P429">
        <v>5.0999999999999996</v>
      </c>
      <c r="Q429">
        <v>5.2</v>
      </c>
      <c r="R429" s="55">
        <v>0.29166666666666702</v>
      </c>
      <c r="T429" s="94">
        <f t="shared" si="9"/>
        <v>5.2</v>
      </c>
      <c r="U429" s="97">
        <f t="shared" si="10"/>
        <v>-2</v>
      </c>
      <c r="V429" s="93" t="str">
        <f t="shared" si="11"/>
        <v/>
      </c>
      <c r="W429" s="97" t="str">
        <f t="shared" si="8"/>
        <v/>
      </c>
      <c r="X429" s="94"/>
      <c r="Z429" s="5"/>
      <c r="AA429"/>
      <c r="AC429" s="377"/>
      <c r="AD429" s="55">
        <v>0.29166666666666702</v>
      </c>
    </row>
    <row r="430" spans="2:30" x14ac:dyDescent="0.25">
      <c r="B430" s="5">
        <v>5.2</v>
      </c>
      <c r="C430" s="5">
        <v>97</v>
      </c>
      <c r="D430" s="5">
        <v>4.8</v>
      </c>
      <c r="E430" s="5">
        <v>5.2</v>
      </c>
      <c r="F430" s="5">
        <v>4.3</v>
      </c>
      <c r="G430" s="5">
        <v>5.4</v>
      </c>
      <c r="H430" s="5">
        <v>1028.5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19.2</v>
      </c>
      <c r="O430">
        <v>1047.5</v>
      </c>
      <c r="P430">
        <v>5.0999999999999996</v>
      </c>
      <c r="Q430">
        <v>5.2</v>
      </c>
      <c r="R430" s="55">
        <v>0.29236111111111102</v>
      </c>
      <c r="T430" s="94">
        <f t="shared" si="9"/>
        <v>5.2</v>
      </c>
      <c r="U430" s="97">
        <f t="shared" si="10"/>
        <v>-2</v>
      </c>
      <c r="V430" s="93" t="str">
        <f t="shared" si="11"/>
        <v/>
      </c>
      <c r="W430" s="97" t="str">
        <f t="shared" si="8"/>
        <v/>
      </c>
      <c r="X430" s="94"/>
      <c r="Z430" s="5"/>
      <c r="AA430"/>
      <c r="AC430" s="377"/>
      <c r="AD430" s="55">
        <v>0.29236111111111102</v>
      </c>
    </row>
    <row r="431" spans="2:30" x14ac:dyDescent="0.25">
      <c r="B431" s="5">
        <v>5.2</v>
      </c>
      <c r="C431" s="5">
        <v>97</v>
      </c>
      <c r="D431" s="5">
        <v>4.8</v>
      </c>
      <c r="E431" s="5">
        <v>5.2</v>
      </c>
      <c r="F431" s="5">
        <v>2.9</v>
      </c>
      <c r="G431" s="5">
        <v>3.6</v>
      </c>
      <c r="H431" s="5">
        <v>1028.5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19.2</v>
      </c>
      <c r="O431">
        <v>1047.5</v>
      </c>
      <c r="P431">
        <v>5.0999999999999996</v>
      </c>
      <c r="Q431">
        <v>5.2</v>
      </c>
      <c r="R431" s="55">
        <v>0.29305555555555601</v>
      </c>
      <c r="T431" s="94">
        <f t="shared" si="9"/>
        <v>5.2</v>
      </c>
      <c r="U431" s="97">
        <f t="shared" si="10"/>
        <v>-2</v>
      </c>
      <c r="V431" s="93" t="str">
        <f t="shared" si="11"/>
        <v/>
      </c>
      <c r="W431" s="97" t="str">
        <f t="shared" si="8"/>
        <v/>
      </c>
      <c r="X431" s="94"/>
      <c r="Z431" s="5"/>
      <c r="AA431"/>
      <c r="AC431" s="377"/>
      <c r="AD431" s="55">
        <v>0.29305555555555601</v>
      </c>
    </row>
    <row r="432" spans="2:30" x14ac:dyDescent="0.25">
      <c r="B432" s="5">
        <v>5.0999999999999996</v>
      </c>
      <c r="C432" s="5">
        <v>97</v>
      </c>
      <c r="D432" s="5">
        <v>4.7</v>
      </c>
      <c r="E432" s="5">
        <v>5.0999999999999996</v>
      </c>
      <c r="F432" s="5">
        <v>0</v>
      </c>
      <c r="G432" s="5">
        <v>0</v>
      </c>
      <c r="H432" s="5">
        <v>1028.5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19.2</v>
      </c>
      <c r="O432">
        <v>1047.5</v>
      </c>
      <c r="P432">
        <v>5.0999999999999996</v>
      </c>
      <c r="Q432">
        <v>5.2</v>
      </c>
      <c r="R432" s="55">
        <v>0.29375000000000001</v>
      </c>
      <c r="T432" s="94">
        <f t="shared" si="9"/>
        <v>5.2</v>
      </c>
      <c r="U432" s="97">
        <f t="shared" si="10"/>
        <v>-1.8999999999999995</v>
      </c>
      <c r="V432" s="93" t="str">
        <f t="shared" si="11"/>
        <v/>
      </c>
      <c r="W432" s="97" t="str">
        <f t="shared" si="8"/>
        <v/>
      </c>
      <c r="X432" s="94"/>
      <c r="Z432" s="5"/>
      <c r="AA432"/>
      <c r="AC432" s="377"/>
      <c r="AD432" s="55">
        <v>0.29375000000000001</v>
      </c>
    </row>
    <row r="433" spans="2:30" x14ac:dyDescent="0.25">
      <c r="B433" s="5">
        <v>5.0999999999999996</v>
      </c>
      <c r="C433" s="5">
        <v>97</v>
      </c>
      <c r="D433" s="5">
        <v>4.7</v>
      </c>
      <c r="E433" s="5">
        <v>5.0999999999999996</v>
      </c>
      <c r="F433" s="5">
        <v>2.2000000000000002</v>
      </c>
      <c r="G433" s="5">
        <v>3.6</v>
      </c>
      <c r="H433" s="5">
        <v>1028.5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19.2</v>
      </c>
      <c r="O433">
        <v>1047.5</v>
      </c>
      <c r="P433">
        <v>5.0999999999999996</v>
      </c>
      <c r="Q433">
        <v>5.0999999999999996</v>
      </c>
      <c r="R433" s="55">
        <v>0.29444444444444401</v>
      </c>
      <c r="T433" s="94">
        <f t="shared" si="9"/>
        <v>5.0999999999999996</v>
      </c>
      <c r="U433" s="97">
        <f t="shared" si="10"/>
        <v>-2</v>
      </c>
      <c r="V433" s="93" t="str">
        <f t="shared" si="11"/>
        <v/>
      </c>
      <c r="W433" s="97" t="str">
        <f t="shared" si="8"/>
        <v/>
      </c>
      <c r="X433" s="94"/>
      <c r="Z433" s="5"/>
      <c r="AA433"/>
      <c r="AC433" s="377"/>
      <c r="AD433" s="55">
        <v>0.29444444444444401</v>
      </c>
    </row>
    <row r="434" spans="2:30" x14ac:dyDescent="0.25">
      <c r="B434" s="5">
        <v>5.0999999999999996</v>
      </c>
      <c r="C434" s="5">
        <v>97</v>
      </c>
      <c r="D434" s="5">
        <v>4.7</v>
      </c>
      <c r="E434" s="5">
        <v>5.0999999999999996</v>
      </c>
      <c r="F434" s="5">
        <v>0</v>
      </c>
      <c r="G434" s="5">
        <v>0</v>
      </c>
      <c r="H434" s="5">
        <v>1028.4000000000001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19.2</v>
      </c>
      <c r="O434">
        <v>1047.5</v>
      </c>
      <c r="P434">
        <v>5.0999999999999996</v>
      </c>
      <c r="Q434">
        <v>5.2</v>
      </c>
      <c r="R434" s="55">
        <v>0.29513888888888901</v>
      </c>
      <c r="T434" s="94">
        <f t="shared" ref="T434:T497" si="12">MAX($P434,$Q434)</f>
        <v>5.2</v>
      </c>
      <c r="U434" s="97">
        <f t="shared" si="10"/>
        <v>-1.8999999999999995</v>
      </c>
      <c r="V434" s="93" t="str">
        <f t="shared" si="11"/>
        <v/>
      </c>
      <c r="W434" s="97" t="str">
        <f t="shared" ref="W434:W497" si="13">IF($T434&gt;$B434+2,1,"")</f>
        <v/>
      </c>
      <c r="X434" s="94"/>
      <c r="Z434" s="5"/>
      <c r="AA434"/>
      <c r="AC434" s="377"/>
      <c r="AD434" s="55">
        <v>0.29513888888888901</v>
      </c>
    </row>
    <row r="435" spans="2:30" x14ac:dyDescent="0.25">
      <c r="B435" s="5">
        <v>5.0999999999999996</v>
      </c>
      <c r="C435" s="5">
        <v>97</v>
      </c>
      <c r="D435" s="5">
        <v>4.7</v>
      </c>
      <c r="E435" s="5">
        <v>5.0999999999999996</v>
      </c>
      <c r="F435" s="5">
        <v>2.2000000000000002</v>
      </c>
      <c r="G435" s="5">
        <v>3.6</v>
      </c>
      <c r="H435" s="5">
        <v>1028.2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19.2</v>
      </c>
      <c r="O435">
        <v>1047.5</v>
      </c>
      <c r="P435">
        <v>5.0999999999999996</v>
      </c>
      <c r="Q435">
        <v>5.0999999999999996</v>
      </c>
      <c r="R435" s="55">
        <v>0.295833333333333</v>
      </c>
      <c r="T435" s="94">
        <f t="shared" si="12"/>
        <v>5.0999999999999996</v>
      </c>
      <c r="U435" s="97">
        <f t="shared" ref="U435:U458" si="14">(T435-B435)-2</f>
        <v>-2</v>
      </c>
      <c r="V435" s="93" t="str">
        <f t="shared" si="11"/>
        <v/>
      </c>
      <c r="W435" s="97" t="str">
        <f t="shared" si="13"/>
        <v/>
      </c>
      <c r="X435" s="94"/>
      <c r="Z435" s="5"/>
      <c r="AA435"/>
      <c r="AC435" s="377"/>
      <c r="AD435" s="55">
        <v>0.295833333333333</v>
      </c>
    </row>
    <row r="436" spans="2:30" x14ac:dyDescent="0.25">
      <c r="B436" s="5">
        <v>5.0999999999999996</v>
      </c>
      <c r="C436" s="5">
        <v>97</v>
      </c>
      <c r="D436" s="5">
        <v>4.7</v>
      </c>
      <c r="E436" s="5">
        <v>5.0999999999999996</v>
      </c>
      <c r="F436" s="5">
        <v>2.2000000000000002</v>
      </c>
      <c r="G436" s="5">
        <v>3.6</v>
      </c>
      <c r="H436" s="5">
        <v>1028.7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19.2</v>
      </c>
      <c r="O436">
        <v>1047.5</v>
      </c>
      <c r="P436">
        <v>5.0999999999999996</v>
      </c>
      <c r="Q436">
        <v>5.2</v>
      </c>
      <c r="R436" s="55">
        <v>0.296527777777778</v>
      </c>
      <c r="T436" s="94">
        <f t="shared" si="12"/>
        <v>5.2</v>
      </c>
      <c r="U436" s="97">
        <f t="shared" si="14"/>
        <v>-1.8999999999999995</v>
      </c>
      <c r="V436" s="93" t="str">
        <f t="shared" si="11"/>
        <v/>
      </c>
      <c r="W436" s="97" t="str">
        <f t="shared" si="13"/>
        <v/>
      </c>
      <c r="X436" s="94"/>
      <c r="Z436" s="5"/>
      <c r="AA436"/>
      <c r="AC436" s="377"/>
      <c r="AD436" s="55">
        <v>0.296527777777778</v>
      </c>
    </row>
    <row r="437" spans="2:30" x14ac:dyDescent="0.25">
      <c r="B437" s="5">
        <v>5.0999999999999996</v>
      </c>
      <c r="C437" s="5">
        <v>97</v>
      </c>
      <c r="D437" s="5">
        <v>4.7</v>
      </c>
      <c r="E437" s="5">
        <v>5.0999999999999996</v>
      </c>
      <c r="F437" s="5">
        <v>0.4</v>
      </c>
      <c r="G437" s="5">
        <v>1.8</v>
      </c>
      <c r="H437" s="5">
        <v>1028.4000000000001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19.2</v>
      </c>
      <c r="O437">
        <v>1047.5</v>
      </c>
      <c r="P437"/>
      <c r="Q437">
        <v>5.0999999999999996</v>
      </c>
      <c r="R437" s="55">
        <v>0.297222222222222</v>
      </c>
      <c r="T437" s="94">
        <f t="shared" si="12"/>
        <v>5.0999999999999996</v>
      </c>
      <c r="U437" s="97">
        <f t="shared" si="14"/>
        <v>-2</v>
      </c>
      <c r="V437" s="93" t="str">
        <f t="shared" si="11"/>
        <v/>
      </c>
      <c r="W437" s="97" t="str">
        <f t="shared" si="13"/>
        <v/>
      </c>
      <c r="X437" s="94"/>
      <c r="Z437" s="5"/>
      <c r="AA437"/>
      <c r="AC437" s="377"/>
      <c r="AD437" s="55">
        <v>0.297222222222222</v>
      </c>
    </row>
    <row r="438" spans="2:30" x14ac:dyDescent="0.25">
      <c r="B438" s="5">
        <v>5.0999999999999996</v>
      </c>
      <c r="C438" s="5">
        <v>97</v>
      </c>
      <c r="D438" s="5">
        <v>4.7</v>
      </c>
      <c r="E438" s="5">
        <v>5.0999999999999996</v>
      </c>
      <c r="F438" s="5">
        <v>1.1000000000000001</v>
      </c>
      <c r="G438" s="5">
        <v>1.8</v>
      </c>
      <c r="H438" s="5">
        <v>1028.4000000000001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19.2</v>
      </c>
      <c r="O438">
        <v>1047.5</v>
      </c>
      <c r="P438"/>
      <c r="Q438">
        <v>5.0999999999999996</v>
      </c>
      <c r="R438" s="55">
        <v>0.297916666666667</v>
      </c>
      <c r="T438" s="94">
        <f t="shared" si="12"/>
        <v>5.0999999999999996</v>
      </c>
      <c r="U438" s="97">
        <f t="shared" si="14"/>
        <v>-2</v>
      </c>
      <c r="V438" s="93" t="str">
        <f t="shared" si="11"/>
        <v/>
      </c>
      <c r="W438" s="97" t="str">
        <f t="shared" si="13"/>
        <v/>
      </c>
      <c r="X438" s="94"/>
      <c r="Z438" s="5"/>
      <c r="AA438"/>
      <c r="AC438" s="377"/>
      <c r="AD438" s="55">
        <v>0.297916666666667</v>
      </c>
    </row>
    <row r="439" spans="2:30" x14ac:dyDescent="0.25">
      <c r="B439" s="5">
        <v>5.0999999999999996</v>
      </c>
      <c r="C439" s="5">
        <v>97</v>
      </c>
      <c r="D439" s="5">
        <v>4.7</v>
      </c>
      <c r="E439" s="5">
        <v>5.0999999999999996</v>
      </c>
      <c r="F439" s="5">
        <v>2.2000000000000002</v>
      </c>
      <c r="G439" s="5">
        <v>3.6</v>
      </c>
      <c r="H439" s="5">
        <v>1028.4000000000001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19.2</v>
      </c>
      <c r="O439">
        <v>1047.5</v>
      </c>
      <c r="P439"/>
      <c r="Q439">
        <v>5.0999999999999996</v>
      </c>
      <c r="R439" s="55">
        <v>0.29861111111111099</v>
      </c>
      <c r="T439" s="94">
        <f t="shared" si="12"/>
        <v>5.0999999999999996</v>
      </c>
      <c r="U439" s="97">
        <f t="shared" si="14"/>
        <v>-2</v>
      </c>
      <c r="V439" s="93" t="str">
        <f t="shared" si="11"/>
        <v/>
      </c>
      <c r="W439" s="97" t="str">
        <f t="shared" si="13"/>
        <v/>
      </c>
      <c r="X439" s="94"/>
      <c r="Z439" s="5"/>
      <c r="AA439"/>
      <c r="AC439" s="377"/>
      <c r="AD439" s="55">
        <v>0.29861111111111099</v>
      </c>
    </row>
    <row r="440" spans="2:30" x14ac:dyDescent="0.25">
      <c r="B440" s="5">
        <v>5.0999999999999996</v>
      </c>
      <c r="C440" s="5">
        <v>97</v>
      </c>
      <c r="D440" s="5">
        <v>4.7</v>
      </c>
      <c r="E440" s="5">
        <v>5.0999999999999996</v>
      </c>
      <c r="F440" s="5">
        <v>4.7</v>
      </c>
      <c r="G440" s="5">
        <v>5.4</v>
      </c>
      <c r="H440" s="5">
        <v>1028.3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19.2</v>
      </c>
      <c r="O440">
        <v>1047.5</v>
      </c>
      <c r="P440"/>
      <c r="Q440">
        <v>5.0999999999999996</v>
      </c>
      <c r="R440" s="55">
        <v>0.29930555555555599</v>
      </c>
      <c r="T440" s="94">
        <f t="shared" si="12"/>
        <v>5.0999999999999996</v>
      </c>
      <c r="U440" s="97">
        <f t="shared" si="14"/>
        <v>-2</v>
      </c>
      <c r="V440" s="93" t="str">
        <f t="shared" si="11"/>
        <v/>
      </c>
      <c r="W440" s="97" t="str">
        <f t="shared" si="13"/>
        <v/>
      </c>
      <c r="X440" s="94"/>
      <c r="Z440" s="5"/>
      <c r="AA440"/>
      <c r="AC440" s="377"/>
      <c r="AD440" s="55">
        <v>0.29930555555555599</v>
      </c>
    </row>
    <row r="441" spans="2:30" x14ac:dyDescent="0.25">
      <c r="B441" s="5">
        <v>5.0999999999999996</v>
      </c>
      <c r="C441" s="5">
        <v>97</v>
      </c>
      <c r="D441" s="5">
        <v>4.7</v>
      </c>
      <c r="E441" s="5">
        <v>5.0999999999999996</v>
      </c>
      <c r="F441" s="5">
        <v>2.9</v>
      </c>
      <c r="G441" s="5">
        <v>5.4</v>
      </c>
      <c r="H441" s="5">
        <v>1028.3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19.2</v>
      </c>
      <c r="O441">
        <v>1047.5</v>
      </c>
      <c r="P441"/>
      <c r="Q441">
        <v>5.0999999999999996</v>
      </c>
      <c r="R441" s="55">
        <v>0.3</v>
      </c>
      <c r="T441" s="94">
        <f t="shared" si="12"/>
        <v>5.0999999999999996</v>
      </c>
      <c r="U441" s="97">
        <f t="shared" si="14"/>
        <v>-2</v>
      </c>
      <c r="V441" s="93" t="str">
        <f t="shared" si="11"/>
        <v/>
      </c>
      <c r="W441" s="97" t="str">
        <f t="shared" si="13"/>
        <v/>
      </c>
      <c r="X441" s="94"/>
      <c r="Z441" s="5"/>
      <c r="AA441"/>
      <c r="AC441" s="377"/>
      <c r="AD441" s="55">
        <v>0.3</v>
      </c>
    </row>
    <row r="442" spans="2:30" x14ac:dyDescent="0.25">
      <c r="B442" s="5">
        <v>5.0999999999999996</v>
      </c>
      <c r="C442" s="5">
        <v>97</v>
      </c>
      <c r="D442" s="5">
        <v>4.7</v>
      </c>
      <c r="E442" s="5">
        <v>4.2</v>
      </c>
      <c r="F442" s="5">
        <v>5</v>
      </c>
      <c r="G442" s="5">
        <v>5.4</v>
      </c>
      <c r="H442" s="5">
        <v>1028.4000000000001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19.2</v>
      </c>
      <c r="O442">
        <v>1047.5</v>
      </c>
      <c r="P442"/>
      <c r="Q442">
        <v>5.0999999999999996</v>
      </c>
      <c r="R442" s="55">
        <v>0.30069444444444399</v>
      </c>
      <c r="T442" s="94">
        <f t="shared" si="12"/>
        <v>5.0999999999999996</v>
      </c>
      <c r="U442" s="97">
        <f t="shared" si="14"/>
        <v>-2</v>
      </c>
      <c r="V442" s="93" t="str">
        <f t="shared" si="11"/>
        <v/>
      </c>
      <c r="W442" s="97" t="str">
        <f t="shared" si="13"/>
        <v/>
      </c>
      <c r="X442" s="94"/>
      <c r="Z442" s="5"/>
      <c r="AA442"/>
      <c r="AC442" s="377"/>
      <c r="AD442" s="55">
        <v>0.30069444444444399</v>
      </c>
    </row>
    <row r="443" spans="2:30" x14ac:dyDescent="0.25">
      <c r="B443" s="5">
        <v>5.0999999999999996</v>
      </c>
      <c r="C443" s="5">
        <v>97</v>
      </c>
      <c r="D443" s="5">
        <v>4.7</v>
      </c>
      <c r="E443" s="5">
        <v>5.0999999999999996</v>
      </c>
      <c r="F443" s="5">
        <v>4.3</v>
      </c>
      <c r="G443" s="5">
        <v>5.4</v>
      </c>
      <c r="H443" s="5">
        <v>1028.2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19.2</v>
      </c>
      <c r="O443">
        <v>1047.5</v>
      </c>
      <c r="P443"/>
      <c r="Q443">
        <v>5.0999999999999996</v>
      </c>
      <c r="R443" s="55">
        <v>0.30138888888888898</v>
      </c>
      <c r="T443" s="94">
        <f t="shared" si="12"/>
        <v>5.0999999999999996</v>
      </c>
      <c r="U443" s="97">
        <f t="shared" si="14"/>
        <v>-2</v>
      </c>
      <c r="V443" s="93" t="str">
        <f t="shared" si="11"/>
        <v/>
      </c>
      <c r="W443" s="97" t="str">
        <f t="shared" si="13"/>
        <v/>
      </c>
      <c r="X443" s="94"/>
      <c r="Z443" s="5"/>
      <c r="AA443"/>
      <c r="AC443" s="377"/>
      <c r="AD443" s="55">
        <v>0.30138888888888898</v>
      </c>
    </row>
    <row r="444" spans="2:30" x14ac:dyDescent="0.25">
      <c r="B444" s="5">
        <v>5.0999999999999996</v>
      </c>
      <c r="C444" s="5">
        <v>97</v>
      </c>
      <c r="D444" s="5">
        <v>4.7</v>
      </c>
      <c r="E444" s="5">
        <v>5.0999999999999996</v>
      </c>
      <c r="F444" s="5">
        <v>2.2000000000000002</v>
      </c>
      <c r="G444" s="5">
        <v>3.6</v>
      </c>
      <c r="H444" s="5">
        <v>1028.4000000000001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19.2</v>
      </c>
      <c r="O444">
        <v>1047.5</v>
      </c>
      <c r="P444"/>
      <c r="Q444">
        <v>5.0999999999999996</v>
      </c>
      <c r="R444" s="55">
        <v>0.30208333333333298</v>
      </c>
      <c r="T444" s="94">
        <f t="shared" si="12"/>
        <v>5.0999999999999996</v>
      </c>
      <c r="U444" s="97">
        <f t="shared" si="14"/>
        <v>-2</v>
      </c>
      <c r="V444" s="93" t="str">
        <f t="shared" si="11"/>
        <v/>
      </c>
      <c r="W444" s="97" t="str">
        <f t="shared" si="13"/>
        <v/>
      </c>
      <c r="X444" s="94"/>
      <c r="Z444" s="5"/>
      <c r="AA444"/>
      <c r="AC444" s="377"/>
      <c r="AD444" s="55">
        <v>0.30208333333333298</v>
      </c>
    </row>
    <row r="445" spans="2:30" x14ac:dyDescent="0.25">
      <c r="B445" s="5">
        <v>5.0999999999999996</v>
      </c>
      <c r="C445" s="5">
        <v>97</v>
      </c>
      <c r="D445" s="5">
        <v>4.7</v>
      </c>
      <c r="E445" s="5">
        <v>5.0999999999999996</v>
      </c>
      <c r="F445" s="5">
        <v>2.9</v>
      </c>
      <c r="G445" s="5">
        <v>3.6</v>
      </c>
      <c r="H445" s="5">
        <v>1028.4000000000001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19.2</v>
      </c>
      <c r="O445">
        <v>1047.5</v>
      </c>
      <c r="P445"/>
      <c r="Q445">
        <v>5</v>
      </c>
      <c r="R445" s="55">
        <v>0.30277777777777798</v>
      </c>
      <c r="T445" s="94">
        <f t="shared" si="12"/>
        <v>5</v>
      </c>
      <c r="U445" s="97">
        <f t="shared" si="14"/>
        <v>-2.0999999999999996</v>
      </c>
      <c r="V445" s="93" t="str">
        <f t="shared" si="11"/>
        <v/>
      </c>
      <c r="W445" s="97" t="str">
        <f t="shared" si="13"/>
        <v/>
      </c>
      <c r="X445" s="94"/>
      <c r="Z445" s="5"/>
      <c r="AA445"/>
      <c r="AC445" s="377"/>
      <c r="AD445" s="55">
        <v>0.30277777777777798</v>
      </c>
    </row>
    <row r="446" spans="2:30" x14ac:dyDescent="0.25">
      <c r="B446" s="5">
        <v>5.0999999999999996</v>
      </c>
      <c r="C446" s="5">
        <v>97</v>
      </c>
      <c r="D446" s="5">
        <v>4.7</v>
      </c>
      <c r="E446" s="5">
        <v>4.0999999999999996</v>
      </c>
      <c r="F446" s="5">
        <v>5.4</v>
      </c>
      <c r="G446" s="5">
        <v>7.2</v>
      </c>
      <c r="H446" s="5">
        <v>1028.2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19.2</v>
      </c>
      <c r="O446">
        <v>1047.5</v>
      </c>
      <c r="P446"/>
      <c r="Q446">
        <v>5</v>
      </c>
      <c r="R446" s="55">
        <v>0.30347222222222198</v>
      </c>
      <c r="T446" s="94">
        <f t="shared" si="12"/>
        <v>5</v>
      </c>
      <c r="U446" s="97">
        <f t="shared" si="14"/>
        <v>-2.0999999999999996</v>
      </c>
      <c r="V446" s="93" t="str">
        <f t="shared" si="11"/>
        <v/>
      </c>
      <c r="W446" s="97" t="str">
        <f t="shared" si="13"/>
        <v/>
      </c>
      <c r="X446" s="94"/>
      <c r="Z446" s="5"/>
      <c r="AA446"/>
      <c r="AC446" s="377"/>
      <c r="AD446" s="55">
        <v>0.30347222222222198</v>
      </c>
    </row>
    <row r="447" spans="2:30" x14ac:dyDescent="0.25">
      <c r="B447" s="5">
        <v>5.0999999999999996</v>
      </c>
      <c r="C447" s="5">
        <v>97</v>
      </c>
      <c r="D447" s="5">
        <v>4.7</v>
      </c>
      <c r="E447" s="5">
        <v>5.0999999999999996</v>
      </c>
      <c r="F447" s="5">
        <v>2.5</v>
      </c>
      <c r="G447" s="5">
        <v>5.4</v>
      </c>
      <c r="H447" s="5">
        <v>1028.2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19.2</v>
      </c>
      <c r="O447">
        <v>1047.5</v>
      </c>
      <c r="P447"/>
      <c r="Q447">
        <v>5</v>
      </c>
      <c r="R447" s="55">
        <v>0.30416666666666697</v>
      </c>
      <c r="T447" s="94">
        <f t="shared" si="12"/>
        <v>5</v>
      </c>
      <c r="U447" s="97">
        <f t="shared" si="14"/>
        <v>-2.0999999999999996</v>
      </c>
      <c r="V447" s="93" t="str">
        <f t="shared" si="11"/>
        <v/>
      </c>
      <c r="W447" s="97" t="str">
        <f t="shared" si="13"/>
        <v/>
      </c>
      <c r="X447" s="94"/>
      <c r="Z447" s="5"/>
      <c r="AA447"/>
      <c r="AC447" s="377"/>
      <c r="AD447" s="55">
        <v>0.30416666666666697</v>
      </c>
    </row>
    <row r="448" spans="2:30" x14ac:dyDescent="0.25">
      <c r="B448" s="5">
        <v>5</v>
      </c>
      <c r="C448" s="5">
        <v>97</v>
      </c>
      <c r="D448" s="5">
        <v>4.5999999999999996</v>
      </c>
      <c r="E448" s="5">
        <v>5</v>
      </c>
      <c r="F448" s="5">
        <v>1.8</v>
      </c>
      <c r="G448" s="5">
        <v>3.6</v>
      </c>
      <c r="H448" s="5">
        <v>1028.0999999999999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19.2</v>
      </c>
      <c r="O448">
        <v>1047.5</v>
      </c>
      <c r="P448"/>
      <c r="Q448">
        <v>5</v>
      </c>
      <c r="R448" s="55">
        <v>0.30486111111111103</v>
      </c>
      <c r="T448" s="94">
        <f t="shared" si="12"/>
        <v>5</v>
      </c>
      <c r="U448" s="97">
        <f t="shared" si="14"/>
        <v>-2</v>
      </c>
      <c r="V448" s="93" t="str">
        <f t="shared" si="11"/>
        <v/>
      </c>
      <c r="W448" s="97" t="str">
        <f t="shared" si="13"/>
        <v/>
      </c>
      <c r="X448" s="94"/>
      <c r="Z448" s="5"/>
      <c r="AA448"/>
      <c r="AC448" s="377"/>
      <c r="AD448" s="55">
        <v>0.30486111111111103</v>
      </c>
    </row>
    <row r="449" spans="2:30" x14ac:dyDescent="0.25">
      <c r="B449" s="5">
        <v>5</v>
      </c>
      <c r="C449" s="5">
        <v>97</v>
      </c>
      <c r="D449" s="5">
        <v>4.5999999999999996</v>
      </c>
      <c r="E449" s="5">
        <v>5</v>
      </c>
      <c r="F449" s="5">
        <v>0.7</v>
      </c>
      <c r="G449" s="5">
        <v>1.8</v>
      </c>
      <c r="H449" s="5">
        <v>1028.5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19.2</v>
      </c>
      <c r="O449">
        <v>1047.5</v>
      </c>
      <c r="P449"/>
      <c r="Q449">
        <v>5</v>
      </c>
      <c r="R449" s="55">
        <v>0.30555555555555602</v>
      </c>
      <c r="T449" s="94">
        <f t="shared" si="12"/>
        <v>5</v>
      </c>
      <c r="U449" s="97">
        <f t="shared" si="14"/>
        <v>-2</v>
      </c>
      <c r="V449" s="93" t="str">
        <f t="shared" si="11"/>
        <v/>
      </c>
      <c r="W449" s="97" t="str">
        <f t="shared" si="13"/>
        <v/>
      </c>
      <c r="X449" s="94"/>
      <c r="Z449" s="5"/>
      <c r="AA449"/>
      <c r="AC449" s="377"/>
      <c r="AD449" s="55">
        <v>0.30555555555555602</v>
      </c>
    </row>
    <row r="450" spans="2:30" x14ac:dyDescent="0.25">
      <c r="B450" s="5">
        <v>5</v>
      </c>
      <c r="C450" s="5">
        <v>97</v>
      </c>
      <c r="D450" s="5">
        <v>4.5999999999999996</v>
      </c>
      <c r="E450" s="5">
        <v>5</v>
      </c>
      <c r="F450" s="5">
        <v>2.9</v>
      </c>
      <c r="G450" s="5">
        <v>3.6</v>
      </c>
      <c r="H450" s="5">
        <v>1028.2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19.2</v>
      </c>
      <c r="O450">
        <v>1047.5</v>
      </c>
      <c r="P450"/>
      <c r="Q450">
        <v>5</v>
      </c>
      <c r="R450" s="55">
        <v>0.30625000000000002</v>
      </c>
      <c r="T450" s="94">
        <f t="shared" si="12"/>
        <v>5</v>
      </c>
      <c r="U450" s="97">
        <f t="shared" si="14"/>
        <v>-2</v>
      </c>
      <c r="V450" s="93" t="str">
        <f t="shared" si="11"/>
        <v/>
      </c>
      <c r="W450" s="97" t="str">
        <f t="shared" si="13"/>
        <v/>
      </c>
      <c r="X450" s="94"/>
      <c r="Z450" s="5"/>
      <c r="AA450"/>
      <c r="AC450" s="377"/>
      <c r="AD450" s="55">
        <v>0.30625000000000002</v>
      </c>
    </row>
    <row r="451" spans="2:30" x14ac:dyDescent="0.25">
      <c r="B451" s="5">
        <v>5</v>
      </c>
      <c r="C451" s="5">
        <v>97</v>
      </c>
      <c r="D451" s="5">
        <v>4.5999999999999996</v>
      </c>
      <c r="E451" s="5">
        <v>5</v>
      </c>
      <c r="F451" s="5">
        <v>1.4</v>
      </c>
      <c r="G451" s="5">
        <v>1.8</v>
      </c>
      <c r="H451" s="5">
        <v>1028.2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19.2</v>
      </c>
      <c r="O451">
        <v>1047.5</v>
      </c>
      <c r="P451"/>
      <c r="Q451">
        <v>5</v>
      </c>
      <c r="R451" s="55">
        <v>0.30694444444444402</v>
      </c>
      <c r="T451" s="94">
        <f t="shared" si="12"/>
        <v>5</v>
      </c>
      <c r="U451" s="97">
        <f t="shared" si="14"/>
        <v>-2</v>
      </c>
      <c r="V451" s="93" t="str">
        <f t="shared" si="11"/>
        <v/>
      </c>
      <c r="W451" s="97" t="str">
        <f t="shared" si="13"/>
        <v/>
      </c>
      <c r="X451" s="94"/>
      <c r="Z451" s="5"/>
      <c r="AA451"/>
      <c r="AC451" s="377"/>
      <c r="AD451" s="55">
        <v>0.30694444444444402</v>
      </c>
    </row>
    <row r="452" spans="2:30" x14ac:dyDescent="0.25"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/>
      <c r="O452"/>
      <c r="P452"/>
      <c r="Q452"/>
      <c r="R452" s="55"/>
      <c r="T452" s="94">
        <f t="shared" si="12"/>
        <v>0</v>
      </c>
      <c r="U452" s="97">
        <f t="shared" si="14"/>
        <v>-2</v>
      </c>
      <c r="V452" s="93" t="str">
        <f t="shared" si="11"/>
        <v/>
      </c>
      <c r="W452" s="97" t="str">
        <f t="shared" si="13"/>
        <v/>
      </c>
      <c r="X452" s="94"/>
      <c r="Z452" s="5"/>
      <c r="AA452"/>
      <c r="AC452" s="377"/>
      <c r="AD452" s="55">
        <v>0.30763888888888902</v>
      </c>
    </row>
    <row r="453" spans="2:30" x14ac:dyDescent="0.25"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/>
      <c r="O453"/>
      <c r="P453"/>
      <c r="Q453"/>
      <c r="R453" s="55"/>
      <c r="T453" s="94">
        <f t="shared" si="12"/>
        <v>0</v>
      </c>
      <c r="U453" s="97">
        <f t="shared" si="14"/>
        <v>-2</v>
      </c>
      <c r="V453" s="93" t="str">
        <f t="shared" si="11"/>
        <v/>
      </c>
      <c r="W453" s="97" t="str">
        <f t="shared" si="13"/>
        <v/>
      </c>
      <c r="X453" s="94"/>
      <c r="Z453" s="5"/>
      <c r="AA453"/>
      <c r="AC453" s="377"/>
      <c r="AD453" s="55">
        <v>0.30833333333333302</v>
      </c>
    </row>
    <row r="454" spans="2:30" x14ac:dyDescent="0.25"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/>
      <c r="O454"/>
      <c r="P454"/>
      <c r="Q454"/>
      <c r="R454" s="55"/>
      <c r="T454" s="94">
        <f t="shared" si="12"/>
        <v>0</v>
      </c>
      <c r="U454" s="97">
        <f t="shared" si="14"/>
        <v>-2</v>
      </c>
      <c r="V454" s="93" t="str">
        <f t="shared" si="11"/>
        <v/>
      </c>
      <c r="W454" s="97" t="str">
        <f t="shared" si="13"/>
        <v/>
      </c>
      <c r="X454" s="94"/>
      <c r="Z454" s="5"/>
      <c r="AA454"/>
      <c r="AC454" s="377"/>
      <c r="AD454" s="55">
        <v>0.30902777777777801</v>
      </c>
    </row>
    <row r="455" spans="2:30" x14ac:dyDescent="0.25"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/>
      <c r="O455"/>
      <c r="P455"/>
      <c r="Q455"/>
      <c r="R455" s="55"/>
      <c r="T455" s="94">
        <f t="shared" si="12"/>
        <v>0</v>
      </c>
      <c r="U455" s="97">
        <f t="shared" si="14"/>
        <v>-2</v>
      </c>
      <c r="V455" s="93" t="str">
        <f t="shared" si="11"/>
        <v/>
      </c>
      <c r="W455" s="97" t="str">
        <f t="shared" si="13"/>
        <v/>
      </c>
      <c r="X455" s="94"/>
      <c r="Z455" s="5"/>
      <c r="AA455"/>
      <c r="AC455" s="377"/>
      <c r="AD455" s="55">
        <v>0.30972222222222201</v>
      </c>
    </row>
    <row r="456" spans="2:30" x14ac:dyDescent="0.25"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/>
      <c r="O456"/>
      <c r="P456"/>
      <c r="Q456"/>
      <c r="R456" s="55"/>
      <c r="T456" s="94">
        <f t="shared" si="12"/>
        <v>0</v>
      </c>
      <c r="U456" s="97">
        <f t="shared" si="14"/>
        <v>-2</v>
      </c>
      <c r="V456" s="93" t="str">
        <f t="shared" si="11"/>
        <v/>
      </c>
      <c r="W456" s="97" t="str">
        <f t="shared" si="13"/>
        <v/>
      </c>
      <c r="X456" s="94"/>
      <c r="Z456" s="5"/>
      <c r="AA456"/>
      <c r="AC456" s="377"/>
      <c r="AD456" s="55">
        <v>0.31041666666666701</v>
      </c>
    </row>
    <row r="457" spans="2:30" x14ac:dyDescent="0.25"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/>
      <c r="O457"/>
      <c r="P457"/>
      <c r="Q457"/>
      <c r="R457" s="55"/>
      <c r="T457" s="94">
        <f t="shared" si="12"/>
        <v>0</v>
      </c>
      <c r="U457" s="97">
        <f t="shared" si="14"/>
        <v>-2</v>
      </c>
      <c r="V457" s="93" t="str">
        <f t="shared" si="11"/>
        <v/>
      </c>
      <c r="W457" s="97" t="str">
        <f t="shared" si="13"/>
        <v/>
      </c>
      <c r="X457" s="94"/>
      <c r="Z457" s="5"/>
      <c r="AA457"/>
      <c r="AC457" s="377"/>
      <c r="AD457" s="55">
        <v>0.31111111111111101</v>
      </c>
    </row>
    <row r="458" spans="2:30" x14ac:dyDescent="0.25"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/>
      <c r="O458"/>
      <c r="P458"/>
      <c r="Q458"/>
      <c r="R458" s="55"/>
      <c r="T458" s="94">
        <f t="shared" si="12"/>
        <v>0</v>
      </c>
      <c r="U458" s="97">
        <f t="shared" si="14"/>
        <v>-2</v>
      </c>
      <c r="V458" s="93" t="str">
        <f t="shared" si="11"/>
        <v/>
      </c>
      <c r="W458" s="97" t="str">
        <f t="shared" si="13"/>
        <v/>
      </c>
      <c r="X458" s="94"/>
      <c r="Z458" s="5"/>
      <c r="AA458"/>
      <c r="AC458" s="377"/>
      <c r="AD458" s="55">
        <v>0.311805555555556</v>
      </c>
    </row>
    <row r="459" spans="2:30" x14ac:dyDescent="0.25"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/>
      <c r="O459"/>
      <c r="P459"/>
      <c r="Q459"/>
      <c r="R459" s="55"/>
      <c r="T459" s="94">
        <f t="shared" si="12"/>
        <v>0</v>
      </c>
      <c r="U459" s="97">
        <f>(T459-B459)-3</f>
        <v>-3</v>
      </c>
      <c r="V459" s="93" t="str">
        <f t="shared" ref="V459:V522" si="15">IF($K459&gt;0,1,"")</f>
        <v/>
      </c>
      <c r="W459" s="97" t="str">
        <f t="shared" si="13"/>
        <v/>
      </c>
      <c r="X459" s="94"/>
      <c r="Z459" s="5"/>
      <c r="AA459"/>
      <c r="AC459" s="377"/>
      <c r="AD459" s="55">
        <v>0.3125</v>
      </c>
    </row>
    <row r="460" spans="2:30" x14ac:dyDescent="0.25"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/>
      <c r="O460"/>
      <c r="P460"/>
      <c r="Q460"/>
      <c r="R460" s="55"/>
      <c r="T460" s="94">
        <f t="shared" si="12"/>
        <v>0</v>
      </c>
      <c r="U460" s="97">
        <f>(T460-B460)-3</f>
        <v>-3</v>
      </c>
      <c r="V460" s="93" t="str">
        <f t="shared" si="15"/>
        <v/>
      </c>
      <c r="W460" s="97" t="str">
        <f t="shared" si="13"/>
        <v/>
      </c>
      <c r="X460" s="94"/>
      <c r="Z460" s="5"/>
      <c r="AA460"/>
      <c r="AC460" s="377"/>
      <c r="AD460" s="55">
        <v>0.313194444444444</v>
      </c>
    </row>
    <row r="461" spans="2:30" x14ac:dyDescent="0.25"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/>
      <c r="O461"/>
      <c r="P461"/>
      <c r="Q461"/>
      <c r="R461" s="55"/>
      <c r="T461" s="94">
        <f t="shared" si="12"/>
        <v>0</v>
      </c>
      <c r="U461" s="97">
        <f>(T461-B461)-4</f>
        <v>-4</v>
      </c>
      <c r="V461" s="93" t="str">
        <f t="shared" si="15"/>
        <v/>
      </c>
      <c r="W461" s="97" t="str">
        <f t="shared" si="13"/>
        <v/>
      </c>
      <c r="X461" s="94"/>
      <c r="Z461" s="5"/>
      <c r="AA461"/>
      <c r="AC461" s="377"/>
      <c r="AD461" s="55">
        <v>0.31388888888888899</v>
      </c>
    </row>
    <row r="462" spans="2:30" x14ac:dyDescent="0.25"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/>
      <c r="O462"/>
      <c r="P462"/>
      <c r="Q462"/>
      <c r="R462" s="55"/>
      <c r="T462" s="94">
        <f t="shared" si="12"/>
        <v>0</v>
      </c>
      <c r="U462" s="97">
        <f t="shared" ref="U462:U525" si="16">(T462-B462)-4</f>
        <v>-4</v>
      </c>
      <c r="V462" s="93" t="str">
        <f t="shared" si="15"/>
        <v/>
      </c>
      <c r="W462" s="97" t="str">
        <f t="shared" si="13"/>
        <v/>
      </c>
      <c r="X462" s="94"/>
      <c r="Z462" s="5"/>
      <c r="AA462"/>
      <c r="AC462" s="377"/>
      <c r="AD462" s="55">
        <v>0.31458333333333299</v>
      </c>
    </row>
    <row r="463" spans="2:30" x14ac:dyDescent="0.25"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/>
      <c r="O463"/>
      <c r="P463"/>
      <c r="Q463"/>
      <c r="R463" s="55"/>
      <c r="T463" s="94">
        <f t="shared" si="12"/>
        <v>0</v>
      </c>
      <c r="U463" s="97">
        <f t="shared" si="16"/>
        <v>-4</v>
      </c>
      <c r="V463" s="93" t="str">
        <f t="shared" si="15"/>
        <v/>
      </c>
      <c r="W463" s="97" t="str">
        <f t="shared" si="13"/>
        <v/>
      </c>
      <c r="X463" s="94"/>
      <c r="Z463" s="5"/>
      <c r="AA463"/>
      <c r="AC463" s="377"/>
      <c r="AD463" s="55">
        <v>0.31527777777777799</v>
      </c>
    </row>
    <row r="464" spans="2:30" x14ac:dyDescent="0.25"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/>
      <c r="O464"/>
      <c r="P464"/>
      <c r="Q464"/>
      <c r="R464" s="55"/>
      <c r="T464" s="94">
        <f t="shared" si="12"/>
        <v>0</v>
      </c>
      <c r="U464" s="97">
        <f t="shared" si="16"/>
        <v>-4</v>
      </c>
      <c r="V464" s="93" t="str">
        <f t="shared" si="15"/>
        <v/>
      </c>
      <c r="W464" s="97" t="str">
        <f t="shared" si="13"/>
        <v/>
      </c>
      <c r="X464" s="94"/>
      <c r="Z464" s="5"/>
      <c r="AA464"/>
      <c r="AC464" s="377"/>
      <c r="AD464" s="55">
        <v>0.31597222222222199</v>
      </c>
    </row>
    <row r="465" spans="2:41" x14ac:dyDescent="0.25"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/>
      <c r="O465"/>
      <c r="P465"/>
      <c r="Q465"/>
      <c r="R465" s="55"/>
      <c r="T465" s="94">
        <f t="shared" si="12"/>
        <v>0</v>
      </c>
      <c r="U465" s="97">
        <f t="shared" si="16"/>
        <v>-4</v>
      </c>
      <c r="V465" s="93" t="str">
        <f t="shared" si="15"/>
        <v/>
      </c>
      <c r="W465" s="97" t="str">
        <f t="shared" si="13"/>
        <v/>
      </c>
      <c r="X465" s="94"/>
      <c r="Z465" s="5"/>
      <c r="AA465"/>
      <c r="AC465" s="377"/>
      <c r="AD465" s="55">
        <v>0.31666666666666698</v>
      </c>
      <c r="AN465" s="5"/>
      <c r="AO465" s="54"/>
    </row>
    <row r="466" spans="2:41" x14ac:dyDescent="0.25"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/>
      <c r="O466"/>
      <c r="P466"/>
      <c r="Q466"/>
      <c r="R466" s="55"/>
      <c r="T466" s="94">
        <f t="shared" si="12"/>
        <v>0</v>
      </c>
      <c r="U466" s="97">
        <f t="shared" si="16"/>
        <v>-4</v>
      </c>
      <c r="V466" s="93" t="str">
        <f t="shared" si="15"/>
        <v/>
      </c>
      <c r="W466" s="97" t="str">
        <f t="shared" si="13"/>
        <v/>
      </c>
      <c r="X466" s="94"/>
      <c r="Z466" s="5"/>
      <c r="AA466"/>
      <c r="AC466" s="377"/>
      <c r="AD466" s="55">
        <v>0.31736111111111098</v>
      </c>
      <c r="AN466" s="5"/>
      <c r="AO466" s="54"/>
    </row>
    <row r="467" spans="2:41" x14ac:dyDescent="0.25"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/>
      <c r="O467"/>
      <c r="P467"/>
      <c r="Q467"/>
      <c r="R467" s="55"/>
      <c r="T467" s="94">
        <f t="shared" si="12"/>
        <v>0</v>
      </c>
      <c r="U467" s="97">
        <f t="shared" si="16"/>
        <v>-4</v>
      </c>
      <c r="V467" s="93" t="str">
        <f t="shared" si="15"/>
        <v/>
      </c>
      <c r="W467" s="97" t="str">
        <f t="shared" si="13"/>
        <v/>
      </c>
      <c r="X467" s="94"/>
      <c r="Z467" s="5"/>
      <c r="AA467"/>
      <c r="AC467" s="377"/>
      <c r="AD467" s="55">
        <v>0.31805555555555598</v>
      </c>
      <c r="AN467" s="5"/>
      <c r="AO467" s="54"/>
    </row>
    <row r="468" spans="2:41" x14ac:dyDescent="0.25"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/>
      <c r="O468"/>
      <c r="P468"/>
      <c r="Q468"/>
      <c r="R468" s="55"/>
      <c r="T468" s="94">
        <f t="shared" si="12"/>
        <v>0</v>
      </c>
      <c r="U468" s="97">
        <f t="shared" si="16"/>
        <v>-4</v>
      </c>
      <c r="V468" s="93" t="str">
        <f t="shared" si="15"/>
        <v/>
      </c>
      <c r="W468" s="97" t="str">
        <f t="shared" si="13"/>
        <v/>
      </c>
      <c r="X468" s="94"/>
      <c r="Z468" s="5"/>
      <c r="AA468"/>
      <c r="AC468" s="377"/>
      <c r="AD468" s="55">
        <v>0.31874999999999998</v>
      </c>
      <c r="AN468" s="5"/>
      <c r="AO468" s="54"/>
    </row>
    <row r="469" spans="2:41" x14ac:dyDescent="0.25"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/>
      <c r="O469"/>
      <c r="P469"/>
      <c r="Q469"/>
      <c r="R469" s="55"/>
      <c r="T469" s="94">
        <f t="shared" si="12"/>
        <v>0</v>
      </c>
      <c r="U469" s="97">
        <f t="shared" si="16"/>
        <v>-4</v>
      </c>
      <c r="V469" s="93" t="str">
        <f t="shared" si="15"/>
        <v/>
      </c>
      <c r="W469" s="97" t="str">
        <f t="shared" si="13"/>
        <v/>
      </c>
      <c r="X469" s="94"/>
      <c r="Z469" s="5"/>
      <c r="AA469"/>
      <c r="AC469" s="377"/>
      <c r="AD469" s="55">
        <v>0.31944444444444398</v>
      </c>
      <c r="AN469" s="5"/>
      <c r="AO469" s="54"/>
    </row>
    <row r="470" spans="2:41" x14ac:dyDescent="0.25"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/>
      <c r="O470"/>
      <c r="P470"/>
      <c r="Q470"/>
      <c r="R470" s="55"/>
      <c r="T470" s="94">
        <f t="shared" si="12"/>
        <v>0</v>
      </c>
      <c r="U470" s="97">
        <f t="shared" si="16"/>
        <v>-4</v>
      </c>
      <c r="V470" s="93" t="str">
        <f t="shared" si="15"/>
        <v/>
      </c>
      <c r="W470" s="97" t="str">
        <f t="shared" si="13"/>
        <v/>
      </c>
      <c r="X470" s="94"/>
      <c r="Z470" s="5"/>
      <c r="AA470"/>
      <c r="AC470" s="377"/>
      <c r="AD470" s="55">
        <v>0.32013888888888897</v>
      </c>
      <c r="AN470" s="5"/>
      <c r="AO470" s="54"/>
    </row>
    <row r="471" spans="2:41" x14ac:dyDescent="0.25"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/>
      <c r="O471"/>
      <c r="P471"/>
      <c r="Q471"/>
      <c r="R471" s="55"/>
      <c r="T471" s="94">
        <f t="shared" si="12"/>
        <v>0</v>
      </c>
      <c r="U471" s="97">
        <f t="shared" si="16"/>
        <v>-4</v>
      </c>
      <c r="V471" s="93"/>
      <c r="W471" s="97" t="str">
        <f t="shared" si="13"/>
        <v/>
      </c>
      <c r="X471" s="94"/>
      <c r="Z471" s="5"/>
      <c r="AA471"/>
      <c r="AC471" s="377"/>
      <c r="AD471" s="55">
        <v>0.32083333333333303</v>
      </c>
      <c r="AN471" s="5"/>
      <c r="AO471" s="54"/>
    </row>
    <row r="472" spans="2:41" x14ac:dyDescent="0.25"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/>
      <c r="O472"/>
      <c r="P472"/>
      <c r="Q472"/>
      <c r="R472" s="55"/>
      <c r="T472" s="94">
        <f t="shared" si="12"/>
        <v>0</v>
      </c>
      <c r="U472" s="97">
        <f t="shared" si="16"/>
        <v>-4</v>
      </c>
      <c r="V472" s="93" t="str">
        <f t="shared" si="15"/>
        <v/>
      </c>
      <c r="W472" s="97" t="str">
        <f t="shared" si="13"/>
        <v/>
      </c>
      <c r="X472" s="94"/>
      <c r="Z472" s="5"/>
      <c r="AA472"/>
      <c r="AC472" s="377"/>
      <c r="AD472" s="55">
        <v>0.32152777777777802</v>
      </c>
      <c r="AN472" s="5"/>
      <c r="AO472" s="54"/>
    </row>
    <row r="473" spans="2:41" x14ac:dyDescent="0.25"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/>
      <c r="O473"/>
      <c r="P473"/>
      <c r="Q473"/>
      <c r="R473" s="55"/>
      <c r="T473" s="94">
        <f t="shared" si="12"/>
        <v>0</v>
      </c>
      <c r="U473" s="97">
        <f t="shared" si="16"/>
        <v>-4</v>
      </c>
      <c r="V473" s="93" t="str">
        <f t="shared" si="15"/>
        <v/>
      </c>
      <c r="W473" s="97" t="str">
        <f t="shared" si="13"/>
        <v/>
      </c>
      <c r="X473" s="94"/>
      <c r="Z473" s="5"/>
      <c r="AA473"/>
      <c r="AC473" s="377"/>
      <c r="AD473" s="55">
        <v>0.32222222222222202</v>
      </c>
      <c r="AN473" s="5"/>
    </row>
    <row r="474" spans="2:41" x14ac:dyDescent="0.25"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/>
      <c r="O474"/>
      <c r="P474"/>
      <c r="Q474"/>
      <c r="R474" s="55"/>
      <c r="T474" s="94">
        <f t="shared" si="12"/>
        <v>0</v>
      </c>
      <c r="U474" s="97">
        <f t="shared" si="16"/>
        <v>-4</v>
      </c>
      <c r="V474" s="93" t="str">
        <f t="shared" si="15"/>
        <v/>
      </c>
      <c r="W474" s="97" t="str">
        <f t="shared" si="13"/>
        <v/>
      </c>
      <c r="X474" s="94"/>
      <c r="Z474" s="5"/>
      <c r="AA474"/>
      <c r="AC474" s="377"/>
      <c r="AD474" s="55">
        <v>0.32291666666666702</v>
      </c>
      <c r="AN474" s="5"/>
      <c r="AO474" s="54" t="s">
        <v>240</v>
      </c>
    </row>
    <row r="475" spans="2:41" x14ac:dyDescent="0.25"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/>
      <c r="O475"/>
      <c r="P475"/>
      <c r="Q475"/>
      <c r="R475" s="55"/>
      <c r="T475" s="94">
        <f t="shared" si="12"/>
        <v>0</v>
      </c>
      <c r="U475" s="97">
        <f t="shared" si="16"/>
        <v>-4</v>
      </c>
      <c r="V475" s="93" t="str">
        <f t="shared" si="15"/>
        <v/>
      </c>
      <c r="W475" s="97" t="str">
        <f t="shared" si="13"/>
        <v/>
      </c>
      <c r="X475" s="94"/>
      <c r="Z475" s="5"/>
      <c r="AA475"/>
      <c r="AC475" s="377"/>
      <c r="AD475" s="55">
        <v>0.32361111111111102</v>
      </c>
      <c r="AN475" s="5"/>
      <c r="AO475" s="54"/>
    </row>
    <row r="476" spans="2:41" x14ac:dyDescent="0.25"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/>
      <c r="O476"/>
      <c r="P476"/>
      <c r="Q476"/>
      <c r="R476" s="55"/>
      <c r="T476" s="94">
        <f t="shared" si="12"/>
        <v>0</v>
      </c>
      <c r="U476" s="97">
        <f t="shared" si="16"/>
        <v>-4</v>
      </c>
      <c r="V476" s="93" t="str">
        <f t="shared" si="15"/>
        <v/>
      </c>
      <c r="W476" s="97" t="str">
        <f t="shared" si="13"/>
        <v/>
      </c>
      <c r="X476" s="94"/>
      <c r="Z476" s="5"/>
      <c r="AA476"/>
      <c r="AC476" s="377"/>
      <c r="AD476" s="55">
        <v>0.32430555555555601</v>
      </c>
      <c r="AN476" s="5"/>
      <c r="AO476" s="54"/>
    </row>
    <row r="477" spans="2:41" x14ac:dyDescent="0.25"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/>
      <c r="O477"/>
      <c r="P477"/>
      <c r="Q477"/>
      <c r="R477" s="55"/>
      <c r="T477" s="94">
        <f t="shared" si="12"/>
        <v>0</v>
      </c>
      <c r="U477" s="97">
        <f t="shared" si="16"/>
        <v>-4</v>
      </c>
      <c r="V477" s="93" t="str">
        <f t="shared" si="15"/>
        <v/>
      </c>
      <c r="W477" s="97" t="str">
        <f t="shared" si="13"/>
        <v/>
      </c>
      <c r="X477" s="94"/>
      <c r="Z477" s="5"/>
      <c r="AA477"/>
      <c r="AC477" s="377"/>
      <c r="AD477" s="55">
        <v>0.32500000000000001</v>
      </c>
      <c r="AN477" s="5"/>
      <c r="AO477" s="54"/>
    </row>
    <row r="478" spans="2:41" x14ac:dyDescent="0.25"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/>
      <c r="O478"/>
      <c r="P478"/>
      <c r="Q478"/>
      <c r="R478" s="55"/>
      <c r="T478" s="94">
        <f t="shared" si="12"/>
        <v>0</v>
      </c>
      <c r="U478" s="97">
        <f t="shared" si="16"/>
        <v>-4</v>
      </c>
      <c r="V478" s="93" t="str">
        <f t="shared" si="15"/>
        <v/>
      </c>
      <c r="W478" s="97" t="str">
        <f t="shared" si="13"/>
        <v/>
      </c>
      <c r="X478" s="94"/>
      <c r="Z478" s="5"/>
      <c r="AA478"/>
      <c r="AC478" s="377"/>
      <c r="AD478" s="55">
        <v>0.32569444444444401</v>
      </c>
      <c r="AN478" s="5"/>
      <c r="AO478" s="54"/>
    </row>
    <row r="479" spans="2:41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5"/>
      <c r="T479" s="94">
        <f t="shared" si="12"/>
        <v>0</v>
      </c>
      <c r="U479" s="97">
        <f t="shared" si="16"/>
        <v>-4</v>
      </c>
      <c r="V479" s="93" t="str">
        <f t="shared" si="15"/>
        <v/>
      </c>
      <c r="W479" s="97" t="str">
        <f t="shared" si="13"/>
        <v/>
      </c>
      <c r="X479" s="94"/>
      <c r="Z479" s="5"/>
      <c r="AA479"/>
      <c r="AC479" s="377"/>
      <c r="AD479" s="55">
        <v>0.32638888888888901</v>
      </c>
      <c r="AN479" s="5"/>
      <c r="AO479" s="54"/>
    </row>
    <row r="480" spans="2:41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5"/>
      <c r="T480" s="94">
        <f t="shared" si="12"/>
        <v>0</v>
      </c>
      <c r="U480" s="97">
        <f t="shared" si="16"/>
        <v>-4</v>
      </c>
      <c r="V480" s="93" t="str">
        <f t="shared" si="15"/>
        <v/>
      </c>
      <c r="W480" s="97" t="str">
        <f t="shared" si="13"/>
        <v/>
      </c>
      <c r="X480" s="94"/>
      <c r="Z480" s="5"/>
      <c r="AA480"/>
      <c r="AC480" s="377"/>
      <c r="AD480" s="55">
        <v>0.327083333333333</v>
      </c>
      <c r="AN480" s="5"/>
      <c r="AO480" s="54"/>
    </row>
    <row r="481" spans="2:30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5"/>
      <c r="T481" s="94">
        <f t="shared" si="12"/>
        <v>0</v>
      </c>
      <c r="U481" s="97">
        <f t="shared" si="16"/>
        <v>-4</v>
      </c>
      <c r="V481" s="93" t="str">
        <f t="shared" si="15"/>
        <v/>
      </c>
      <c r="W481" s="97" t="str">
        <f t="shared" si="13"/>
        <v/>
      </c>
      <c r="X481" s="94"/>
      <c r="Z481" s="5"/>
      <c r="AA481"/>
      <c r="AC481" s="377"/>
      <c r="AD481" s="55">
        <v>0.327777777777778</v>
      </c>
    </row>
    <row r="482" spans="2:30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5"/>
      <c r="T482" s="94">
        <f t="shared" si="12"/>
        <v>0</v>
      </c>
      <c r="U482" s="97">
        <f t="shared" si="16"/>
        <v>-4</v>
      </c>
      <c r="V482" s="93" t="str">
        <f t="shared" si="15"/>
        <v/>
      </c>
      <c r="W482" s="97" t="str">
        <f t="shared" si="13"/>
        <v/>
      </c>
      <c r="X482" s="94"/>
      <c r="Z482" s="5"/>
      <c r="AA482"/>
      <c r="AC482" s="377"/>
      <c r="AD482" s="55">
        <v>0.328472222222222</v>
      </c>
    </row>
    <row r="483" spans="2:30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5"/>
      <c r="T483" s="94">
        <f t="shared" si="12"/>
        <v>0</v>
      </c>
      <c r="U483" s="97">
        <f t="shared" si="16"/>
        <v>-4</v>
      </c>
      <c r="V483" s="93" t="str">
        <f t="shared" si="15"/>
        <v/>
      </c>
      <c r="W483" s="97" t="str">
        <f t="shared" si="13"/>
        <v/>
      </c>
      <c r="X483" s="94"/>
      <c r="Z483" s="5"/>
      <c r="AA483"/>
      <c r="AC483" s="377"/>
      <c r="AD483" s="55">
        <v>0.329166666666667</v>
      </c>
    </row>
    <row r="484" spans="2:30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5"/>
      <c r="T484" s="94">
        <f t="shared" si="12"/>
        <v>0</v>
      </c>
      <c r="U484" s="97">
        <f t="shared" si="16"/>
        <v>-4</v>
      </c>
      <c r="V484" s="93" t="str">
        <f t="shared" si="15"/>
        <v/>
      </c>
      <c r="W484" s="97" t="str">
        <f t="shared" si="13"/>
        <v/>
      </c>
      <c r="X484" s="94"/>
      <c r="Z484" s="5"/>
      <c r="AA484"/>
      <c r="AC484" s="377"/>
      <c r="AD484" s="55">
        <v>0.32986111111111099</v>
      </c>
    </row>
    <row r="485" spans="2:30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5"/>
      <c r="T485" s="94">
        <f t="shared" si="12"/>
        <v>0</v>
      </c>
      <c r="U485" s="97">
        <f t="shared" si="16"/>
        <v>-4</v>
      </c>
      <c r="V485" s="93" t="str">
        <f t="shared" si="15"/>
        <v/>
      </c>
      <c r="W485" s="97" t="str">
        <f t="shared" si="13"/>
        <v/>
      </c>
      <c r="X485" s="94"/>
      <c r="Z485" s="5"/>
      <c r="AA485"/>
      <c r="AC485" s="377"/>
      <c r="AD485" s="55">
        <v>0.33055555555555599</v>
      </c>
    </row>
    <row r="486" spans="2:30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5"/>
      <c r="T486" s="94">
        <f t="shared" si="12"/>
        <v>0</v>
      </c>
      <c r="U486" s="97">
        <f t="shared" si="16"/>
        <v>-4</v>
      </c>
      <c r="V486" s="93" t="str">
        <f t="shared" si="15"/>
        <v/>
      </c>
      <c r="W486" s="97" t="str">
        <f t="shared" si="13"/>
        <v/>
      </c>
      <c r="X486" s="94"/>
      <c r="Z486" s="5"/>
      <c r="AA486"/>
      <c r="AC486" s="377"/>
      <c r="AD486" s="55">
        <v>0.33124999999999999</v>
      </c>
    </row>
    <row r="487" spans="2:30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5"/>
      <c r="T487" s="94">
        <f t="shared" si="12"/>
        <v>0</v>
      </c>
      <c r="U487" s="97">
        <f t="shared" si="16"/>
        <v>-4</v>
      </c>
      <c r="V487" s="93" t="str">
        <f t="shared" si="15"/>
        <v/>
      </c>
      <c r="W487" s="97" t="str">
        <f t="shared" si="13"/>
        <v/>
      </c>
      <c r="X487" s="94"/>
      <c r="Z487" s="5"/>
      <c r="AA487"/>
      <c r="AC487" s="377"/>
      <c r="AD487" s="55">
        <v>0.33194444444444399</v>
      </c>
    </row>
    <row r="488" spans="2:30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5"/>
      <c r="T488" s="94">
        <f t="shared" si="12"/>
        <v>0</v>
      </c>
      <c r="U488" s="97">
        <f t="shared" si="16"/>
        <v>-4</v>
      </c>
      <c r="V488" s="93" t="str">
        <f t="shared" si="15"/>
        <v/>
      </c>
      <c r="W488" s="97" t="str">
        <f t="shared" si="13"/>
        <v/>
      </c>
      <c r="X488" s="94"/>
      <c r="Z488" s="5"/>
      <c r="AA488"/>
      <c r="AC488" s="377"/>
      <c r="AD488" s="55">
        <v>0.33263888888888898</v>
      </c>
    </row>
    <row r="489" spans="2:30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5"/>
      <c r="T489" s="94">
        <f t="shared" si="12"/>
        <v>0</v>
      </c>
      <c r="U489" s="97">
        <f t="shared" si="16"/>
        <v>-4</v>
      </c>
      <c r="V489" s="93" t="str">
        <f t="shared" si="15"/>
        <v/>
      </c>
      <c r="W489" s="97" t="str">
        <f t="shared" si="13"/>
        <v/>
      </c>
      <c r="X489" s="94"/>
      <c r="Z489" s="5"/>
      <c r="AA489"/>
      <c r="AC489" s="377"/>
      <c r="AD489" s="55">
        <v>0.33333333333333298</v>
      </c>
    </row>
    <row r="490" spans="2:30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5"/>
      <c r="T490" s="94">
        <f t="shared" si="12"/>
        <v>0</v>
      </c>
      <c r="U490" s="97">
        <f t="shared" si="16"/>
        <v>-4</v>
      </c>
      <c r="V490" s="93" t="str">
        <f t="shared" si="15"/>
        <v/>
      </c>
      <c r="W490" s="97" t="str">
        <f t="shared" si="13"/>
        <v/>
      </c>
      <c r="X490" s="94"/>
      <c r="Z490" s="5"/>
      <c r="AA490"/>
      <c r="AC490" s="377"/>
      <c r="AD490" s="55">
        <v>0.33402777777777798</v>
      </c>
    </row>
    <row r="491" spans="2:30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5"/>
      <c r="T491" s="94">
        <f t="shared" si="12"/>
        <v>0</v>
      </c>
      <c r="U491" s="97">
        <f t="shared" si="16"/>
        <v>-4</v>
      </c>
      <c r="V491" s="93" t="str">
        <f t="shared" si="15"/>
        <v/>
      </c>
      <c r="W491" s="97" t="str">
        <f t="shared" si="13"/>
        <v/>
      </c>
      <c r="X491" s="94"/>
      <c r="Z491" s="5"/>
      <c r="AA491"/>
      <c r="AC491" s="377"/>
      <c r="AD491" s="55">
        <v>0.33472222222222198</v>
      </c>
    </row>
    <row r="492" spans="2:30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5"/>
      <c r="T492" s="94">
        <f t="shared" si="12"/>
        <v>0</v>
      </c>
      <c r="U492" s="97">
        <f>(T492-B492)-4</f>
        <v>-4</v>
      </c>
      <c r="V492" s="93" t="str">
        <f t="shared" si="15"/>
        <v/>
      </c>
      <c r="W492" s="97" t="str">
        <f t="shared" si="13"/>
        <v/>
      </c>
      <c r="X492" s="94"/>
      <c r="Z492" s="5"/>
      <c r="AA492"/>
      <c r="AC492" s="377"/>
      <c r="AD492" s="55">
        <v>0.33541666666666697</v>
      </c>
    </row>
    <row r="493" spans="2:30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5"/>
      <c r="T493" s="94">
        <f t="shared" si="12"/>
        <v>0</v>
      </c>
      <c r="U493" s="97">
        <f t="shared" si="16"/>
        <v>-4</v>
      </c>
      <c r="V493" s="93" t="str">
        <f t="shared" si="15"/>
        <v/>
      </c>
      <c r="W493" s="97" t="str">
        <f t="shared" si="13"/>
        <v/>
      </c>
      <c r="X493" s="94"/>
      <c r="Z493" s="5"/>
      <c r="AA493"/>
      <c r="AC493" s="377"/>
      <c r="AD493" s="55">
        <v>0.33611111111111103</v>
      </c>
    </row>
    <row r="494" spans="2:30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5"/>
      <c r="T494" s="94">
        <f t="shared" si="12"/>
        <v>0</v>
      </c>
      <c r="U494" s="97">
        <f t="shared" si="16"/>
        <v>-4</v>
      </c>
      <c r="V494" s="93" t="str">
        <f t="shared" si="15"/>
        <v/>
      </c>
      <c r="W494" s="97" t="str">
        <f t="shared" si="13"/>
        <v/>
      </c>
      <c r="X494" s="94"/>
      <c r="Z494" s="5"/>
      <c r="AA494"/>
      <c r="AC494" s="377"/>
      <c r="AD494" s="55">
        <v>0.33680555555555602</v>
      </c>
    </row>
    <row r="495" spans="2:30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5"/>
      <c r="T495" s="94">
        <f t="shared" si="12"/>
        <v>0</v>
      </c>
      <c r="U495" s="97">
        <f t="shared" si="16"/>
        <v>-4</v>
      </c>
      <c r="V495" s="93" t="str">
        <f t="shared" si="15"/>
        <v/>
      </c>
      <c r="W495" s="97" t="str">
        <f t="shared" si="13"/>
        <v/>
      </c>
      <c r="X495" s="94"/>
      <c r="Z495" s="5"/>
      <c r="AA495"/>
      <c r="AC495" s="377"/>
      <c r="AD495" s="55">
        <v>0.33750000000000002</v>
      </c>
    </row>
    <row r="496" spans="2:30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5"/>
      <c r="T496" s="94">
        <f t="shared" si="12"/>
        <v>0</v>
      </c>
      <c r="U496" s="97">
        <f t="shared" si="16"/>
        <v>-4</v>
      </c>
      <c r="V496" s="93" t="str">
        <f t="shared" si="15"/>
        <v/>
      </c>
      <c r="W496" s="97" t="str">
        <f t="shared" si="13"/>
        <v/>
      </c>
      <c r="X496" s="94"/>
      <c r="Z496" s="5"/>
      <c r="AA496"/>
      <c r="AC496" s="377"/>
      <c r="AD496" s="55">
        <v>0.33819444444444402</v>
      </c>
    </row>
    <row r="497" spans="2:30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5"/>
      <c r="T497" s="94">
        <f t="shared" si="12"/>
        <v>0</v>
      </c>
      <c r="U497" s="97">
        <f t="shared" si="16"/>
        <v>-4</v>
      </c>
      <c r="V497" s="93" t="str">
        <f t="shared" si="15"/>
        <v/>
      </c>
      <c r="W497" s="97" t="str">
        <f t="shared" si="13"/>
        <v/>
      </c>
      <c r="X497" s="94"/>
      <c r="Z497" s="5"/>
      <c r="AA497"/>
      <c r="AC497" s="377"/>
      <c r="AD497" s="55">
        <v>0.33888888888888902</v>
      </c>
    </row>
    <row r="498" spans="2:30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5"/>
      <c r="T498" s="94">
        <f t="shared" ref="T498:T561" si="17">MAX($P498,$Q498)</f>
        <v>0</v>
      </c>
      <c r="U498" s="97">
        <f t="shared" si="16"/>
        <v>-4</v>
      </c>
      <c r="V498" s="93" t="str">
        <f t="shared" si="15"/>
        <v/>
      </c>
      <c r="W498" s="97" t="str">
        <f t="shared" ref="W498:W561" si="18">IF($T498&gt;$B498+2,1,"")</f>
        <v/>
      </c>
      <c r="X498" s="94"/>
      <c r="Z498" s="5"/>
      <c r="AA498"/>
      <c r="AC498" s="377"/>
      <c r="AD498" s="55">
        <v>0.33958333333333302</v>
      </c>
    </row>
    <row r="499" spans="2:30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5"/>
      <c r="T499" s="94">
        <f t="shared" si="17"/>
        <v>0</v>
      </c>
      <c r="U499" s="97">
        <f t="shared" si="16"/>
        <v>-4</v>
      </c>
      <c r="V499" s="93" t="str">
        <f t="shared" si="15"/>
        <v/>
      </c>
      <c r="W499" s="97" t="str">
        <f t="shared" si="18"/>
        <v/>
      </c>
      <c r="X499" s="94"/>
      <c r="Z499" s="5"/>
      <c r="AA499"/>
      <c r="AC499" s="377"/>
      <c r="AD499" s="55">
        <v>0.34027777777777801</v>
      </c>
    </row>
    <row r="500" spans="2:30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5"/>
      <c r="T500" s="94">
        <f t="shared" si="17"/>
        <v>0</v>
      </c>
      <c r="U500" s="97">
        <f t="shared" si="16"/>
        <v>-4</v>
      </c>
      <c r="V500" s="93" t="str">
        <f t="shared" si="15"/>
        <v/>
      </c>
      <c r="W500" s="97" t="str">
        <f t="shared" si="18"/>
        <v/>
      </c>
      <c r="X500" s="94"/>
      <c r="Z500" s="5"/>
      <c r="AA500"/>
      <c r="AC500" s="377"/>
      <c r="AD500" s="55">
        <v>0.34097222222222201</v>
      </c>
    </row>
    <row r="501" spans="2:30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5"/>
      <c r="T501" s="94">
        <f t="shared" si="17"/>
        <v>0</v>
      </c>
      <c r="U501" s="97">
        <f t="shared" si="16"/>
        <v>-4</v>
      </c>
      <c r="V501" s="93" t="str">
        <f t="shared" si="15"/>
        <v/>
      </c>
      <c r="W501" s="97" t="str">
        <f t="shared" si="18"/>
        <v/>
      </c>
      <c r="X501" s="94"/>
      <c r="Z501" s="5"/>
      <c r="AA501"/>
      <c r="AC501" s="377"/>
      <c r="AD501" s="55">
        <v>0.34166666666666701</v>
      </c>
    </row>
    <row r="502" spans="2:30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5"/>
      <c r="T502" s="94">
        <f t="shared" si="17"/>
        <v>0</v>
      </c>
      <c r="U502" s="97">
        <f t="shared" si="16"/>
        <v>-4</v>
      </c>
      <c r="V502" s="93" t="str">
        <f t="shared" si="15"/>
        <v/>
      </c>
      <c r="W502" s="97" t="str">
        <f t="shared" si="18"/>
        <v/>
      </c>
      <c r="X502" s="94"/>
      <c r="Z502" s="5"/>
      <c r="AA502"/>
      <c r="AC502" s="377"/>
      <c r="AD502" s="55">
        <v>0.34236111111111101</v>
      </c>
    </row>
    <row r="503" spans="2:30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5"/>
      <c r="T503" s="94">
        <f t="shared" si="17"/>
        <v>0</v>
      </c>
      <c r="U503" s="97">
        <f t="shared" si="16"/>
        <v>-4</v>
      </c>
      <c r="V503" s="93" t="str">
        <f t="shared" si="15"/>
        <v/>
      </c>
      <c r="W503" s="97" t="str">
        <f t="shared" si="18"/>
        <v/>
      </c>
      <c r="X503" s="94"/>
      <c r="Z503" s="5"/>
      <c r="AA503"/>
      <c r="AC503" s="377"/>
      <c r="AD503" s="55">
        <v>0.343055555555556</v>
      </c>
    </row>
    <row r="504" spans="2:30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5"/>
      <c r="T504" s="94">
        <f t="shared" si="17"/>
        <v>0</v>
      </c>
      <c r="U504" s="97">
        <f t="shared" si="16"/>
        <v>-4</v>
      </c>
      <c r="V504" s="93" t="str">
        <f t="shared" si="15"/>
        <v/>
      </c>
      <c r="W504" s="97" t="str">
        <f t="shared" si="18"/>
        <v/>
      </c>
      <c r="X504" s="94"/>
      <c r="Z504" s="5"/>
      <c r="AA504"/>
      <c r="AC504" s="377"/>
      <c r="AD504" s="55">
        <v>0.34375</v>
      </c>
    </row>
    <row r="505" spans="2:30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5"/>
      <c r="T505" s="94">
        <f t="shared" si="17"/>
        <v>0</v>
      </c>
      <c r="U505" s="97">
        <f t="shared" si="16"/>
        <v>-4</v>
      </c>
      <c r="V505" s="93" t="str">
        <f t="shared" si="15"/>
        <v/>
      </c>
      <c r="W505" s="97" t="str">
        <f t="shared" si="18"/>
        <v/>
      </c>
      <c r="X505" s="94"/>
      <c r="Z505" s="5"/>
      <c r="AA505"/>
      <c r="AC505" s="377"/>
      <c r="AD505" s="55">
        <v>0.344444444444444</v>
      </c>
    </row>
    <row r="506" spans="2:30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5"/>
      <c r="T506" s="94">
        <f t="shared" si="17"/>
        <v>0</v>
      </c>
      <c r="U506" s="97">
        <f t="shared" si="16"/>
        <v>-4</v>
      </c>
      <c r="V506" s="93" t="str">
        <f t="shared" si="15"/>
        <v/>
      </c>
      <c r="W506" s="97" t="str">
        <f t="shared" si="18"/>
        <v/>
      </c>
      <c r="X506" s="94"/>
      <c r="Z506" s="5"/>
      <c r="AA506"/>
      <c r="AC506" s="377"/>
      <c r="AD506" s="55">
        <v>0.34513888888888899</v>
      </c>
    </row>
    <row r="507" spans="2:30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5"/>
      <c r="T507" s="94">
        <f t="shared" si="17"/>
        <v>0</v>
      </c>
      <c r="U507" s="97">
        <f t="shared" si="16"/>
        <v>-4</v>
      </c>
      <c r="V507" s="93" t="str">
        <f t="shared" si="15"/>
        <v/>
      </c>
      <c r="W507" s="97" t="str">
        <f t="shared" si="18"/>
        <v/>
      </c>
      <c r="X507" s="94"/>
      <c r="Z507" s="5"/>
      <c r="AA507"/>
      <c r="AC507" s="377"/>
      <c r="AD507" s="55">
        <v>0.34583333333333299</v>
      </c>
    </row>
    <row r="508" spans="2:30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5"/>
      <c r="T508" s="94">
        <f t="shared" si="17"/>
        <v>0</v>
      </c>
      <c r="U508" s="97">
        <f t="shared" si="16"/>
        <v>-4</v>
      </c>
      <c r="V508" s="93" t="str">
        <f t="shared" si="15"/>
        <v/>
      </c>
      <c r="W508" s="97" t="str">
        <f t="shared" si="18"/>
        <v/>
      </c>
      <c r="X508" s="94"/>
      <c r="Z508" s="5"/>
      <c r="AA508"/>
      <c r="AC508" s="377"/>
      <c r="AD508" s="55">
        <v>0.34652777777777799</v>
      </c>
    </row>
    <row r="509" spans="2:30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5"/>
      <c r="T509" s="94">
        <f t="shared" si="17"/>
        <v>0</v>
      </c>
      <c r="U509" s="97">
        <f t="shared" si="16"/>
        <v>-4</v>
      </c>
      <c r="V509" s="93" t="str">
        <f t="shared" si="15"/>
        <v/>
      </c>
      <c r="W509" s="97" t="str">
        <f t="shared" si="18"/>
        <v/>
      </c>
      <c r="X509" s="94"/>
      <c r="Z509" s="5"/>
      <c r="AA509"/>
      <c r="AC509" s="377"/>
      <c r="AD509" s="55">
        <v>0.34722222222222199</v>
      </c>
    </row>
    <row r="510" spans="2:30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5"/>
      <c r="T510" s="94">
        <f t="shared" si="17"/>
        <v>0</v>
      </c>
      <c r="U510" s="97">
        <f t="shared" si="16"/>
        <v>-4</v>
      </c>
      <c r="V510" s="93" t="str">
        <f t="shared" si="15"/>
        <v/>
      </c>
      <c r="W510" s="97" t="str">
        <f t="shared" si="18"/>
        <v/>
      </c>
      <c r="X510" s="94"/>
      <c r="Z510" s="5"/>
      <c r="AA510"/>
      <c r="AC510" s="377"/>
      <c r="AD510" s="55">
        <v>0.34791666666666698</v>
      </c>
    </row>
    <row r="511" spans="2:30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5"/>
      <c r="T511" s="94">
        <f t="shared" si="17"/>
        <v>0</v>
      </c>
      <c r="U511" s="97">
        <f t="shared" si="16"/>
        <v>-4</v>
      </c>
      <c r="V511" s="93" t="str">
        <f t="shared" si="15"/>
        <v/>
      </c>
      <c r="W511" s="97" t="str">
        <f t="shared" si="18"/>
        <v/>
      </c>
      <c r="X511" s="94"/>
      <c r="Z511" s="5"/>
      <c r="AA511"/>
      <c r="AC511" s="377"/>
      <c r="AD511" s="55">
        <v>0.34861111111111098</v>
      </c>
    </row>
    <row r="512" spans="2:30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5"/>
      <c r="T512" s="94">
        <f t="shared" si="17"/>
        <v>0</v>
      </c>
      <c r="U512" s="97">
        <f t="shared" si="16"/>
        <v>-4</v>
      </c>
      <c r="V512" s="93" t="str">
        <f t="shared" si="15"/>
        <v/>
      </c>
      <c r="W512" s="97" t="str">
        <f t="shared" si="18"/>
        <v/>
      </c>
      <c r="X512" s="94"/>
      <c r="Z512" s="5"/>
      <c r="AA512"/>
      <c r="AC512" s="377"/>
      <c r="AD512" s="55">
        <v>0.34930555555555598</v>
      </c>
    </row>
    <row r="513" spans="2:30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5"/>
      <c r="T513" s="94">
        <f t="shared" si="17"/>
        <v>0</v>
      </c>
      <c r="U513" s="97">
        <f t="shared" si="16"/>
        <v>-4</v>
      </c>
      <c r="V513" s="93" t="str">
        <f t="shared" si="15"/>
        <v/>
      </c>
      <c r="W513" s="97" t="str">
        <f t="shared" si="18"/>
        <v/>
      </c>
      <c r="X513" s="94"/>
      <c r="Z513" s="5"/>
      <c r="AA513"/>
      <c r="AC513" s="377"/>
      <c r="AD513" s="55">
        <v>0.35</v>
      </c>
    </row>
    <row r="514" spans="2:30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5"/>
      <c r="T514" s="94">
        <f t="shared" si="17"/>
        <v>0</v>
      </c>
      <c r="U514" s="97">
        <f t="shared" si="16"/>
        <v>-4</v>
      </c>
      <c r="V514" s="93" t="str">
        <f t="shared" si="15"/>
        <v/>
      </c>
      <c r="W514" s="97" t="str">
        <f t="shared" si="18"/>
        <v/>
      </c>
      <c r="X514" s="94"/>
      <c r="Z514" s="5"/>
      <c r="AA514"/>
      <c r="AC514" s="377"/>
      <c r="AD514" s="55">
        <v>0.35069444444444398</v>
      </c>
    </row>
    <row r="515" spans="2:30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5"/>
      <c r="T515" s="94">
        <f t="shared" si="17"/>
        <v>0</v>
      </c>
      <c r="U515" s="97">
        <f t="shared" si="16"/>
        <v>-4</v>
      </c>
      <c r="V515" s="93" t="str">
        <f t="shared" si="15"/>
        <v/>
      </c>
      <c r="W515" s="97" t="str">
        <f t="shared" si="18"/>
        <v/>
      </c>
      <c r="X515" s="94"/>
      <c r="Z515" s="5"/>
      <c r="AA515"/>
      <c r="AC515" s="377"/>
      <c r="AD515" s="55">
        <v>0.35138888888888897</v>
      </c>
    </row>
    <row r="516" spans="2:30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5"/>
      <c r="T516" s="94">
        <f t="shared" si="17"/>
        <v>0</v>
      </c>
      <c r="U516" s="97">
        <f t="shared" si="16"/>
        <v>-4</v>
      </c>
      <c r="V516" s="93" t="str">
        <f t="shared" si="15"/>
        <v/>
      </c>
      <c r="W516" s="97" t="str">
        <f t="shared" si="18"/>
        <v/>
      </c>
      <c r="X516" s="94"/>
      <c r="Z516" s="5"/>
      <c r="AA516"/>
      <c r="AC516" s="377"/>
      <c r="AD516" s="55">
        <v>0.35208333333333303</v>
      </c>
    </row>
    <row r="517" spans="2:30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5"/>
      <c r="T517" s="94">
        <f t="shared" si="17"/>
        <v>0</v>
      </c>
      <c r="U517" s="97">
        <f t="shared" si="16"/>
        <v>-4</v>
      </c>
      <c r="V517" s="93" t="str">
        <f t="shared" si="15"/>
        <v/>
      </c>
      <c r="W517" s="97" t="str">
        <f t="shared" si="18"/>
        <v/>
      </c>
      <c r="X517" s="94"/>
      <c r="Z517" s="5"/>
      <c r="AA517"/>
      <c r="AC517" s="377"/>
      <c r="AD517" s="55">
        <v>0.35277777777777802</v>
      </c>
    </row>
    <row r="518" spans="2:30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5"/>
      <c r="T518" s="94">
        <f t="shared" si="17"/>
        <v>0</v>
      </c>
      <c r="U518" s="97">
        <f t="shared" si="16"/>
        <v>-4</v>
      </c>
      <c r="V518" s="93" t="str">
        <f t="shared" si="15"/>
        <v/>
      </c>
      <c r="W518" s="97" t="str">
        <f t="shared" si="18"/>
        <v/>
      </c>
      <c r="X518" s="94"/>
      <c r="Z518" s="5"/>
      <c r="AA518"/>
      <c r="AC518" s="377"/>
      <c r="AD518" s="55">
        <v>0.35347222222222202</v>
      </c>
    </row>
    <row r="519" spans="2:30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5"/>
      <c r="T519" s="94">
        <f t="shared" si="17"/>
        <v>0</v>
      </c>
      <c r="U519" s="97">
        <f t="shared" si="16"/>
        <v>-4</v>
      </c>
      <c r="V519" s="93" t="str">
        <f t="shared" si="15"/>
        <v/>
      </c>
      <c r="W519" s="97" t="str">
        <f t="shared" si="18"/>
        <v/>
      </c>
      <c r="X519" s="94"/>
      <c r="Z519" s="5"/>
      <c r="AA519"/>
      <c r="AC519" s="377"/>
      <c r="AD519" s="55">
        <v>0.35416666666666702</v>
      </c>
    </row>
    <row r="520" spans="2:30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5"/>
      <c r="T520" s="94">
        <f t="shared" si="17"/>
        <v>0</v>
      </c>
      <c r="U520" s="97">
        <f t="shared" si="16"/>
        <v>-4</v>
      </c>
      <c r="V520" s="93" t="str">
        <f t="shared" si="15"/>
        <v/>
      </c>
      <c r="W520" s="97" t="str">
        <f t="shared" si="18"/>
        <v/>
      </c>
      <c r="X520" s="94"/>
      <c r="Z520" s="5"/>
      <c r="AA520"/>
      <c r="AC520" s="377"/>
      <c r="AD520" s="55">
        <v>0.35486111111111102</v>
      </c>
    </row>
    <row r="521" spans="2:30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5"/>
      <c r="T521" s="94">
        <f t="shared" si="17"/>
        <v>0</v>
      </c>
      <c r="U521" s="97">
        <f t="shared" si="16"/>
        <v>-4</v>
      </c>
      <c r="V521" s="93" t="str">
        <f t="shared" si="15"/>
        <v/>
      </c>
      <c r="W521" s="97" t="str">
        <f t="shared" si="18"/>
        <v/>
      </c>
      <c r="X521" s="94"/>
      <c r="Z521" s="5"/>
      <c r="AA521"/>
      <c r="AC521" s="377"/>
      <c r="AD521" s="55">
        <v>0.35555555555555601</v>
      </c>
    </row>
    <row r="522" spans="2:30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5"/>
      <c r="T522" s="94">
        <f t="shared" si="17"/>
        <v>0</v>
      </c>
      <c r="U522" s="97">
        <f t="shared" si="16"/>
        <v>-4</v>
      </c>
      <c r="V522" s="93" t="str">
        <f t="shared" si="15"/>
        <v/>
      </c>
      <c r="W522" s="97" t="str">
        <f t="shared" si="18"/>
        <v/>
      </c>
      <c r="X522" s="94"/>
      <c r="Z522" s="5"/>
      <c r="AA522"/>
      <c r="AC522" s="377"/>
      <c r="AD522" s="55">
        <v>0.35625000000000001</v>
      </c>
    </row>
    <row r="523" spans="2:30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5"/>
      <c r="T523" s="94">
        <f t="shared" si="17"/>
        <v>0</v>
      </c>
      <c r="U523" s="97">
        <f t="shared" si="16"/>
        <v>-4</v>
      </c>
      <c r="V523" s="93" t="str">
        <f t="shared" ref="V523:V586" si="19">IF($K523&gt;0,1,"")</f>
        <v/>
      </c>
      <c r="W523" s="97" t="str">
        <f t="shared" si="18"/>
        <v/>
      </c>
      <c r="X523" s="94"/>
      <c r="Z523" s="5"/>
      <c r="AA523"/>
      <c r="AC523" s="377"/>
      <c r="AD523" s="55">
        <v>0.35694444444444401</v>
      </c>
    </row>
    <row r="524" spans="2:30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5"/>
      <c r="T524" s="94">
        <f t="shared" si="17"/>
        <v>0</v>
      </c>
      <c r="U524" s="97">
        <f t="shared" si="16"/>
        <v>-4</v>
      </c>
      <c r="V524" s="93" t="str">
        <f t="shared" si="19"/>
        <v/>
      </c>
      <c r="W524" s="97" t="str">
        <f t="shared" si="18"/>
        <v/>
      </c>
      <c r="X524" s="94"/>
      <c r="Z524" s="5"/>
      <c r="AA524"/>
      <c r="AC524" s="377"/>
      <c r="AD524" s="55">
        <v>0.35763888888888901</v>
      </c>
    </row>
    <row r="525" spans="2:30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5"/>
      <c r="T525" s="94">
        <f t="shared" si="17"/>
        <v>0</v>
      </c>
      <c r="U525" s="97">
        <f t="shared" si="16"/>
        <v>-4</v>
      </c>
      <c r="V525" s="93" t="str">
        <f t="shared" si="19"/>
        <v/>
      </c>
      <c r="W525" s="97" t="str">
        <f t="shared" si="18"/>
        <v/>
      </c>
      <c r="X525" s="94"/>
      <c r="Z525" s="5"/>
      <c r="AA525"/>
      <c r="AC525" s="377"/>
      <c r="AD525" s="55">
        <v>0.358333333333333</v>
      </c>
    </row>
    <row r="526" spans="2:30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5"/>
      <c r="T526" s="94">
        <f t="shared" si="17"/>
        <v>0</v>
      </c>
      <c r="U526" s="97">
        <f t="shared" ref="U526:U560" si="20">(T526-B526)-4</f>
        <v>-4</v>
      </c>
      <c r="V526" s="93" t="str">
        <f t="shared" si="19"/>
        <v/>
      </c>
      <c r="W526" s="97" t="str">
        <f t="shared" si="18"/>
        <v/>
      </c>
      <c r="X526" s="94"/>
      <c r="Z526" s="5"/>
      <c r="AA526"/>
      <c r="AC526" s="377"/>
      <c r="AD526" s="55">
        <v>0.359027777777778</v>
      </c>
    </row>
    <row r="527" spans="2:30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5"/>
      <c r="T527" s="94">
        <f t="shared" si="17"/>
        <v>0</v>
      </c>
      <c r="U527" s="97">
        <f t="shared" si="20"/>
        <v>-4</v>
      </c>
      <c r="V527" s="93" t="str">
        <f t="shared" si="19"/>
        <v/>
      </c>
      <c r="W527" s="97" t="str">
        <f t="shared" si="18"/>
        <v/>
      </c>
      <c r="X527" s="94"/>
      <c r="Z527" s="5"/>
      <c r="AA527"/>
      <c r="AC527" s="377"/>
      <c r="AD527" s="55">
        <v>0.359722222222222</v>
      </c>
    </row>
    <row r="528" spans="2:30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5"/>
      <c r="T528" s="94">
        <f t="shared" si="17"/>
        <v>0</v>
      </c>
      <c r="U528" s="97">
        <f t="shared" si="20"/>
        <v>-4</v>
      </c>
      <c r="V528" s="93" t="str">
        <f t="shared" si="19"/>
        <v/>
      </c>
      <c r="W528" s="97" t="str">
        <f t="shared" si="18"/>
        <v/>
      </c>
      <c r="X528" s="94"/>
      <c r="Z528" s="5"/>
      <c r="AA528"/>
      <c r="AC528" s="377"/>
      <c r="AD528" s="55">
        <v>0.360416666666667</v>
      </c>
    </row>
    <row r="529" spans="2:30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5"/>
      <c r="T529" s="94">
        <f t="shared" si="17"/>
        <v>0</v>
      </c>
      <c r="U529" s="97">
        <f t="shared" si="20"/>
        <v>-4</v>
      </c>
      <c r="V529" s="93" t="str">
        <f t="shared" si="19"/>
        <v/>
      </c>
      <c r="W529" s="97" t="str">
        <f t="shared" si="18"/>
        <v/>
      </c>
      <c r="X529" s="94"/>
      <c r="Z529" s="5"/>
      <c r="AA529"/>
      <c r="AC529" s="377"/>
      <c r="AD529" s="55">
        <v>0.36111111111111099</v>
      </c>
    </row>
    <row r="530" spans="2:30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5"/>
      <c r="T530" s="94">
        <f t="shared" si="17"/>
        <v>0</v>
      </c>
      <c r="U530" s="97">
        <f t="shared" si="20"/>
        <v>-4</v>
      </c>
      <c r="V530" s="93" t="str">
        <f t="shared" si="19"/>
        <v/>
      </c>
      <c r="W530" s="97" t="str">
        <f t="shared" si="18"/>
        <v/>
      </c>
      <c r="X530" s="94"/>
      <c r="Z530" s="5"/>
      <c r="AA530"/>
      <c r="AC530" s="377"/>
      <c r="AD530" s="55">
        <v>0.36180555555555599</v>
      </c>
    </row>
    <row r="531" spans="2:30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5"/>
      <c r="T531" s="94">
        <f t="shared" si="17"/>
        <v>0</v>
      </c>
      <c r="U531" s="97">
        <f t="shared" si="20"/>
        <v>-4</v>
      </c>
      <c r="V531" s="93" t="str">
        <f t="shared" si="19"/>
        <v/>
      </c>
      <c r="W531" s="97" t="str">
        <f t="shared" si="18"/>
        <v/>
      </c>
      <c r="X531" s="94"/>
      <c r="Z531" s="5"/>
      <c r="AA531"/>
      <c r="AC531" s="377"/>
      <c r="AD531" s="55">
        <v>0.36249999999999999</v>
      </c>
    </row>
    <row r="532" spans="2:30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5"/>
      <c r="T532" s="94">
        <f t="shared" si="17"/>
        <v>0</v>
      </c>
      <c r="U532" s="97">
        <f t="shared" si="20"/>
        <v>-4</v>
      </c>
      <c r="V532" s="93" t="str">
        <f t="shared" si="19"/>
        <v/>
      </c>
      <c r="W532" s="97" t="str">
        <f t="shared" si="18"/>
        <v/>
      </c>
      <c r="X532" s="94"/>
      <c r="Z532" s="5"/>
      <c r="AA532"/>
      <c r="AC532" s="377"/>
      <c r="AD532" s="55">
        <v>0.36319444444444399</v>
      </c>
    </row>
    <row r="533" spans="2:30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5"/>
      <c r="T533" s="94">
        <f t="shared" si="17"/>
        <v>0</v>
      </c>
      <c r="U533" s="97">
        <f t="shared" si="20"/>
        <v>-4</v>
      </c>
      <c r="V533" s="93" t="str">
        <f t="shared" si="19"/>
        <v/>
      </c>
      <c r="W533" s="97" t="str">
        <f t="shared" si="18"/>
        <v/>
      </c>
      <c r="X533" s="94"/>
      <c r="Z533" s="5"/>
      <c r="AA533"/>
      <c r="AC533" s="377"/>
      <c r="AD533" s="55">
        <v>0.36388888888888898</v>
      </c>
    </row>
    <row r="534" spans="2:30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5"/>
      <c r="T534" s="94">
        <f t="shared" si="17"/>
        <v>0</v>
      </c>
      <c r="U534" s="97">
        <f t="shared" si="20"/>
        <v>-4</v>
      </c>
      <c r="V534" s="93" t="str">
        <f t="shared" si="19"/>
        <v/>
      </c>
      <c r="W534" s="97" t="str">
        <f t="shared" si="18"/>
        <v/>
      </c>
      <c r="X534" s="94"/>
      <c r="Z534" s="5"/>
      <c r="AA534"/>
      <c r="AC534" s="377"/>
      <c r="AD534" s="55">
        <v>0.36458333333333298</v>
      </c>
    </row>
    <row r="535" spans="2:30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5"/>
      <c r="T535" s="94">
        <f t="shared" si="17"/>
        <v>0</v>
      </c>
      <c r="U535" s="97">
        <f t="shared" si="20"/>
        <v>-4</v>
      </c>
      <c r="V535" s="93" t="str">
        <f t="shared" si="19"/>
        <v/>
      </c>
      <c r="W535" s="97" t="str">
        <f t="shared" si="18"/>
        <v/>
      </c>
      <c r="X535" s="94"/>
      <c r="Z535" s="5"/>
      <c r="AA535"/>
      <c r="AC535" s="377"/>
      <c r="AD535" s="55">
        <v>0.36527777777777798</v>
      </c>
    </row>
    <row r="536" spans="2:30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5"/>
      <c r="T536" s="94">
        <f t="shared" si="17"/>
        <v>0</v>
      </c>
      <c r="U536" s="97">
        <f t="shared" si="20"/>
        <v>-4</v>
      </c>
      <c r="V536" s="93" t="str">
        <f t="shared" si="19"/>
        <v/>
      </c>
      <c r="W536" s="97" t="str">
        <f t="shared" si="18"/>
        <v/>
      </c>
      <c r="X536" s="94"/>
      <c r="Z536" s="5"/>
      <c r="AA536"/>
      <c r="AC536" s="377"/>
      <c r="AD536" s="55">
        <v>0.36597222222222198</v>
      </c>
    </row>
    <row r="537" spans="2:30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5"/>
      <c r="T537" s="94">
        <f t="shared" si="17"/>
        <v>0</v>
      </c>
      <c r="U537" s="97">
        <f t="shared" si="20"/>
        <v>-4</v>
      </c>
      <c r="V537" s="93" t="str">
        <f t="shared" si="19"/>
        <v/>
      </c>
      <c r="W537" s="97" t="str">
        <f t="shared" si="18"/>
        <v/>
      </c>
      <c r="X537" s="94"/>
      <c r="Z537" s="5"/>
      <c r="AA537"/>
      <c r="AC537" s="377"/>
      <c r="AD537" s="55">
        <v>0.36666666666666697</v>
      </c>
    </row>
    <row r="538" spans="2:30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5"/>
      <c r="T538" s="94">
        <f t="shared" si="17"/>
        <v>0</v>
      </c>
      <c r="U538" s="97">
        <f t="shared" si="20"/>
        <v>-4</v>
      </c>
      <c r="V538" s="93" t="str">
        <f t="shared" si="19"/>
        <v/>
      </c>
      <c r="W538" s="97" t="str">
        <f t="shared" si="18"/>
        <v/>
      </c>
      <c r="X538" s="94"/>
      <c r="Z538" s="5"/>
      <c r="AA538"/>
      <c r="AC538" s="377"/>
      <c r="AD538" s="55">
        <v>0.36736111111111103</v>
      </c>
    </row>
    <row r="539" spans="2:30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5"/>
      <c r="T539" s="94">
        <f t="shared" si="17"/>
        <v>0</v>
      </c>
      <c r="U539" s="97">
        <f t="shared" si="20"/>
        <v>-4</v>
      </c>
      <c r="V539" s="93" t="str">
        <f t="shared" si="19"/>
        <v/>
      </c>
      <c r="W539" s="97" t="str">
        <f t="shared" si="18"/>
        <v/>
      </c>
      <c r="X539" s="94"/>
      <c r="Z539" s="5"/>
      <c r="AA539"/>
      <c r="AC539" s="377"/>
      <c r="AD539" s="55">
        <v>0.36805555555555602</v>
      </c>
    </row>
    <row r="540" spans="2:30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5"/>
      <c r="T540" s="94">
        <f t="shared" si="17"/>
        <v>0</v>
      </c>
      <c r="U540" s="97">
        <f t="shared" si="20"/>
        <v>-4</v>
      </c>
      <c r="V540" s="93" t="str">
        <f t="shared" si="19"/>
        <v/>
      </c>
      <c r="W540" s="97" t="str">
        <f t="shared" si="18"/>
        <v/>
      </c>
      <c r="X540" s="94"/>
      <c r="Z540" s="5"/>
      <c r="AA540"/>
      <c r="AC540" s="377"/>
      <c r="AD540" s="55">
        <v>0.36875000000000002</v>
      </c>
    </row>
    <row r="541" spans="2:30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5"/>
      <c r="T541" s="94">
        <f t="shared" si="17"/>
        <v>0</v>
      </c>
      <c r="U541" s="97">
        <f t="shared" si="20"/>
        <v>-4</v>
      </c>
      <c r="V541" s="93" t="str">
        <f t="shared" si="19"/>
        <v/>
      </c>
      <c r="W541" s="97" t="str">
        <f t="shared" si="18"/>
        <v/>
      </c>
      <c r="X541" s="94"/>
      <c r="Z541" s="5"/>
      <c r="AA541"/>
      <c r="AC541" s="377"/>
      <c r="AD541" s="55">
        <v>0.36944444444444402</v>
      </c>
    </row>
    <row r="542" spans="2:30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5"/>
      <c r="T542" s="94">
        <f t="shared" si="17"/>
        <v>0</v>
      </c>
      <c r="U542" s="97">
        <f t="shared" si="20"/>
        <v>-4</v>
      </c>
      <c r="V542" s="93" t="str">
        <f t="shared" si="19"/>
        <v/>
      </c>
      <c r="W542" s="97" t="str">
        <f t="shared" si="18"/>
        <v/>
      </c>
      <c r="X542" s="94"/>
      <c r="Z542" s="5"/>
      <c r="AA542"/>
      <c r="AC542" s="377"/>
      <c r="AD542" s="55">
        <v>0.37013888888888902</v>
      </c>
    </row>
    <row r="543" spans="2:30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5"/>
      <c r="T543" s="94">
        <f t="shared" si="17"/>
        <v>0</v>
      </c>
      <c r="U543" s="97">
        <f t="shared" si="20"/>
        <v>-4</v>
      </c>
      <c r="V543" s="93" t="str">
        <f t="shared" si="19"/>
        <v/>
      </c>
      <c r="W543" s="97" t="str">
        <f t="shared" si="18"/>
        <v/>
      </c>
      <c r="X543" s="94"/>
      <c r="Z543" s="5"/>
      <c r="AA543"/>
      <c r="AC543" s="377"/>
      <c r="AD543" s="55">
        <v>0.37083333333333302</v>
      </c>
    </row>
    <row r="544" spans="2:30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5"/>
      <c r="T544" s="94">
        <f t="shared" si="17"/>
        <v>0</v>
      </c>
      <c r="U544" s="97">
        <f t="shared" si="20"/>
        <v>-4</v>
      </c>
      <c r="V544" s="93" t="str">
        <f t="shared" si="19"/>
        <v/>
      </c>
      <c r="W544" s="97" t="str">
        <f t="shared" si="18"/>
        <v/>
      </c>
      <c r="X544" s="94"/>
      <c r="Z544" s="5"/>
      <c r="AA544"/>
      <c r="AC544" s="377"/>
      <c r="AD544" s="55">
        <v>0.37152777777777801</v>
      </c>
    </row>
    <row r="545" spans="2:30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5"/>
      <c r="T545" s="94">
        <f t="shared" si="17"/>
        <v>0</v>
      </c>
      <c r="U545" s="97">
        <f t="shared" si="20"/>
        <v>-4</v>
      </c>
      <c r="V545" s="93" t="str">
        <f t="shared" si="19"/>
        <v/>
      </c>
      <c r="W545" s="97" t="str">
        <f t="shared" si="18"/>
        <v/>
      </c>
      <c r="X545" s="94"/>
      <c r="Z545" s="5"/>
      <c r="AA545"/>
      <c r="AC545" s="377"/>
      <c r="AD545" s="55">
        <v>0.37222222222222201</v>
      </c>
    </row>
    <row r="546" spans="2:30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5"/>
      <c r="T546" s="94">
        <f t="shared" si="17"/>
        <v>0</v>
      </c>
      <c r="U546" s="97">
        <f t="shared" si="20"/>
        <v>-4</v>
      </c>
      <c r="V546" s="93" t="str">
        <f t="shared" si="19"/>
        <v/>
      </c>
      <c r="W546" s="97" t="str">
        <f t="shared" si="18"/>
        <v/>
      </c>
      <c r="X546" s="94"/>
      <c r="Z546" s="5"/>
      <c r="AA546"/>
      <c r="AC546" s="377"/>
      <c r="AD546" s="55">
        <v>0.37291666666666701</v>
      </c>
    </row>
    <row r="547" spans="2:30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5"/>
      <c r="T547" s="94">
        <f t="shared" si="17"/>
        <v>0</v>
      </c>
      <c r="U547" s="97">
        <f t="shared" si="20"/>
        <v>-4</v>
      </c>
      <c r="V547" s="93" t="str">
        <f t="shared" si="19"/>
        <v/>
      </c>
      <c r="W547" s="97" t="str">
        <f t="shared" si="18"/>
        <v/>
      </c>
      <c r="X547" s="94"/>
      <c r="Z547" s="5"/>
      <c r="AA547"/>
      <c r="AC547" s="377"/>
      <c r="AD547" s="55">
        <v>0.373611111111112</v>
      </c>
    </row>
    <row r="548" spans="2:30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5"/>
      <c r="T548" s="94">
        <f t="shared" si="17"/>
        <v>0</v>
      </c>
      <c r="U548" s="97">
        <f t="shared" si="20"/>
        <v>-4</v>
      </c>
      <c r="V548" s="93" t="str">
        <f t="shared" si="19"/>
        <v/>
      </c>
      <c r="W548" s="97" t="str">
        <f t="shared" si="18"/>
        <v/>
      </c>
      <c r="X548" s="94"/>
      <c r="Z548" s="5"/>
      <c r="AA548"/>
      <c r="AC548" s="377"/>
      <c r="AD548" s="55">
        <v>0.374305555555557</v>
      </c>
    </row>
    <row r="549" spans="2:30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5"/>
      <c r="T549" s="94">
        <f t="shared" si="17"/>
        <v>0</v>
      </c>
      <c r="U549" s="97">
        <f t="shared" si="20"/>
        <v>-4</v>
      </c>
      <c r="V549" s="93" t="str">
        <f t="shared" si="19"/>
        <v/>
      </c>
      <c r="W549" s="97" t="str">
        <f t="shared" si="18"/>
        <v/>
      </c>
      <c r="X549" s="94"/>
      <c r="Z549" s="5"/>
      <c r="AA549"/>
      <c r="AC549" s="377"/>
      <c r="AD549" s="55">
        <v>0.375000000000002</v>
      </c>
    </row>
    <row r="550" spans="2:30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5"/>
      <c r="T550" s="94">
        <f t="shared" si="17"/>
        <v>0</v>
      </c>
      <c r="U550" s="97">
        <f t="shared" si="20"/>
        <v>-4</v>
      </c>
      <c r="V550" s="93" t="str">
        <f t="shared" si="19"/>
        <v/>
      </c>
      <c r="W550" s="97" t="str">
        <f t="shared" si="18"/>
        <v/>
      </c>
      <c r="X550" s="94"/>
      <c r="Z550" s="5"/>
      <c r="AA550"/>
      <c r="AC550" s="377"/>
      <c r="AD550" s="55">
        <v>0.375694444444447</v>
      </c>
    </row>
    <row r="551" spans="2:30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5"/>
      <c r="T551" s="94">
        <f t="shared" si="17"/>
        <v>0</v>
      </c>
      <c r="U551" s="97">
        <f t="shared" si="20"/>
        <v>-4</v>
      </c>
      <c r="V551" s="93" t="str">
        <f t="shared" si="19"/>
        <v/>
      </c>
      <c r="W551" s="97" t="str">
        <f t="shared" si="18"/>
        <v/>
      </c>
      <c r="X551" s="94"/>
      <c r="Z551" s="5"/>
      <c r="AA551"/>
      <c r="AC551" s="377"/>
      <c r="AD551" s="55">
        <v>0.37638888888889199</v>
      </c>
    </row>
    <row r="552" spans="2:30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5"/>
      <c r="T552" s="94">
        <f t="shared" si="17"/>
        <v>0</v>
      </c>
      <c r="U552" s="97">
        <f t="shared" si="20"/>
        <v>-4</v>
      </c>
      <c r="V552" s="93" t="str">
        <f t="shared" si="19"/>
        <v/>
      </c>
      <c r="W552" s="97" t="str">
        <f t="shared" si="18"/>
        <v/>
      </c>
      <c r="X552" s="94"/>
      <c r="Z552" s="5"/>
      <c r="AA552"/>
      <c r="AC552" s="377"/>
      <c r="AD552" s="55">
        <v>0.37708333333333699</v>
      </c>
    </row>
    <row r="553" spans="2:30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5"/>
      <c r="T553" s="94">
        <f t="shared" si="17"/>
        <v>0</v>
      </c>
      <c r="U553" s="97">
        <f t="shared" si="20"/>
        <v>-4</v>
      </c>
      <c r="V553" s="93" t="str">
        <f t="shared" si="19"/>
        <v/>
      </c>
      <c r="W553" s="97" t="str">
        <f t="shared" si="18"/>
        <v/>
      </c>
      <c r="X553" s="94"/>
      <c r="Z553" s="5"/>
      <c r="AA553"/>
      <c r="AC553" s="377"/>
      <c r="AD553" s="55">
        <v>0.37777777777778199</v>
      </c>
    </row>
    <row r="554" spans="2:30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5"/>
      <c r="T554" s="94">
        <f t="shared" si="17"/>
        <v>0</v>
      </c>
      <c r="U554" s="97">
        <f t="shared" si="20"/>
        <v>-4</v>
      </c>
      <c r="V554" s="93" t="str">
        <f t="shared" si="19"/>
        <v/>
      </c>
      <c r="W554" s="97" t="str">
        <f t="shared" si="18"/>
        <v/>
      </c>
      <c r="X554" s="94"/>
      <c r="Z554" s="5"/>
      <c r="AA554"/>
      <c r="AC554" s="377"/>
      <c r="AD554" s="55">
        <v>0.37847222222222698</v>
      </c>
    </row>
    <row r="555" spans="2:30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5"/>
      <c r="T555" s="94">
        <f t="shared" si="17"/>
        <v>0</v>
      </c>
      <c r="U555" s="97">
        <f t="shared" si="20"/>
        <v>-4</v>
      </c>
      <c r="V555" s="93" t="str">
        <f t="shared" si="19"/>
        <v/>
      </c>
      <c r="W555" s="97" t="str">
        <f t="shared" si="18"/>
        <v/>
      </c>
      <c r="X555" s="94"/>
      <c r="Z555" s="5"/>
      <c r="AA555"/>
      <c r="AC555" s="377"/>
      <c r="AD555" s="55">
        <v>0.37916666666667198</v>
      </c>
    </row>
    <row r="556" spans="2:30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5"/>
      <c r="T556" s="94">
        <f t="shared" si="17"/>
        <v>0</v>
      </c>
      <c r="U556" s="97">
        <f t="shared" si="20"/>
        <v>-4</v>
      </c>
      <c r="V556" s="93" t="str">
        <f t="shared" si="19"/>
        <v/>
      </c>
      <c r="W556" s="97" t="str">
        <f t="shared" si="18"/>
        <v/>
      </c>
      <c r="X556" s="94"/>
      <c r="Z556" s="5"/>
      <c r="AA556"/>
      <c r="AC556" s="377"/>
      <c r="AD556" s="55">
        <v>0.37986111111111698</v>
      </c>
    </row>
    <row r="557" spans="2:30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5"/>
      <c r="T557" s="94">
        <f t="shared" si="17"/>
        <v>0</v>
      </c>
      <c r="U557" s="97">
        <f t="shared" si="20"/>
        <v>-4</v>
      </c>
      <c r="V557" s="93" t="str">
        <f t="shared" si="19"/>
        <v/>
      </c>
      <c r="W557" s="97" t="str">
        <f t="shared" si="18"/>
        <v/>
      </c>
      <c r="X557" s="94"/>
      <c r="Z557" s="5"/>
      <c r="AA557"/>
      <c r="AC557" s="377"/>
      <c r="AD557" s="55">
        <v>0.38055555555556198</v>
      </c>
    </row>
    <row r="558" spans="2:30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5"/>
      <c r="T558" s="94">
        <f t="shared" si="17"/>
        <v>0</v>
      </c>
      <c r="U558" s="97">
        <f t="shared" si="20"/>
        <v>-4</v>
      </c>
      <c r="V558" s="93" t="str">
        <f t="shared" si="19"/>
        <v/>
      </c>
      <c r="W558" s="97" t="str">
        <f t="shared" si="18"/>
        <v/>
      </c>
      <c r="X558" s="94"/>
      <c r="Z558" s="5"/>
      <c r="AA558"/>
      <c r="AC558" s="377"/>
      <c r="AD558" s="55">
        <v>0.38125000000000703</v>
      </c>
    </row>
    <row r="559" spans="2:30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5"/>
      <c r="T559" s="94">
        <f t="shared" si="17"/>
        <v>0</v>
      </c>
      <c r="U559" s="97">
        <f t="shared" si="20"/>
        <v>-4</v>
      </c>
      <c r="V559" s="93" t="str">
        <f t="shared" si="19"/>
        <v/>
      </c>
      <c r="W559" s="97" t="str">
        <f t="shared" si="18"/>
        <v/>
      </c>
      <c r="X559" s="94"/>
      <c r="Y559" s="6"/>
      <c r="Z559" s="36"/>
      <c r="AA559" s="6"/>
      <c r="AC559" s="377"/>
      <c r="AD559" s="55">
        <v>0.38194444444445202</v>
      </c>
    </row>
    <row r="560" spans="2:30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5"/>
      <c r="T560" s="94">
        <f t="shared" si="17"/>
        <v>0</v>
      </c>
      <c r="U560" s="97">
        <f t="shared" si="20"/>
        <v>-4</v>
      </c>
      <c r="V560" s="93" t="str">
        <f t="shared" si="19"/>
        <v/>
      </c>
      <c r="W560" s="97" t="str">
        <f t="shared" si="18"/>
        <v/>
      </c>
      <c r="X560" s="94"/>
      <c r="Y560" s="6"/>
      <c r="Z560" s="36"/>
      <c r="AA560" s="6"/>
      <c r="AC560" s="377"/>
      <c r="AD560" s="55">
        <v>0.38263888888889702</v>
      </c>
    </row>
    <row r="561" spans="2:30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5"/>
      <c r="T561" s="94">
        <f t="shared" si="17"/>
        <v>0</v>
      </c>
      <c r="U561" s="97">
        <f t="shared" ref="U561:U574" si="21">(T561-B561)-2</f>
        <v>-2</v>
      </c>
      <c r="V561" s="93" t="str">
        <f t="shared" si="19"/>
        <v/>
      </c>
      <c r="W561" s="97" t="str">
        <f t="shared" si="18"/>
        <v/>
      </c>
      <c r="X561" s="94"/>
      <c r="Y561" s="6"/>
      <c r="Z561" s="36"/>
      <c r="AA561" s="6"/>
      <c r="AC561" s="377"/>
      <c r="AD561" s="55">
        <v>0.38333333333334202</v>
      </c>
    </row>
    <row r="562" spans="2:30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5"/>
      <c r="T562" s="94">
        <f t="shared" ref="T562:T625" si="22">MAX($P562,$Q562)</f>
        <v>0</v>
      </c>
      <c r="U562" s="97">
        <f t="shared" si="21"/>
        <v>-2</v>
      </c>
      <c r="V562" s="93" t="str">
        <f t="shared" si="19"/>
        <v/>
      </c>
      <c r="W562" s="97" t="str">
        <f t="shared" ref="W562:W625" si="23">IF($T562&gt;$B562+2,1,"")</f>
        <v/>
      </c>
      <c r="X562" s="94"/>
      <c r="Y562" s="6"/>
      <c r="Z562" s="36"/>
      <c r="AA562" s="6"/>
      <c r="AC562" s="377"/>
      <c r="AD562" s="55">
        <v>0.38402777777778702</v>
      </c>
    </row>
    <row r="563" spans="2:30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5"/>
      <c r="T563" s="94">
        <f t="shared" si="22"/>
        <v>0</v>
      </c>
      <c r="U563" s="97">
        <f t="shared" si="21"/>
        <v>-2</v>
      </c>
      <c r="V563" s="93" t="str">
        <f t="shared" si="19"/>
        <v/>
      </c>
      <c r="W563" s="97" t="str">
        <f t="shared" si="23"/>
        <v/>
      </c>
      <c r="X563" s="94"/>
      <c r="Y563" s="6"/>
      <c r="Z563" s="36"/>
      <c r="AA563" s="6"/>
      <c r="AC563" s="377"/>
      <c r="AD563" s="55">
        <v>0.38472222222223201</v>
      </c>
    </row>
    <row r="564" spans="2:30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5"/>
      <c r="T564" s="94">
        <f t="shared" si="22"/>
        <v>0</v>
      </c>
      <c r="U564" s="97">
        <f t="shared" si="21"/>
        <v>-2</v>
      </c>
      <c r="V564" s="93" t="str">
        <f t="shared" si="19"/>
        <v/>
      </c>
      <c r="W564" s="97" t="str">
        <f t="shared" si="23"/>
        <v/>
      </c>
      <c r="X564" s="94"/>
      <c r="Y564" s="6"/>
      <c r="Z564" s="36"/>
      <c r="AA564" s="6"/>
      <c r="AC564" s="377"/>
      <c r="AD564" s="55">
        <v>0.38541666666667701</v>
      </c>
    </row>
    <row r="565" spans="2:30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5"/>
      <c r="T565" s="94">
        <f t="shared" si="22"/>
        <v>0</v>
      </c>
      <c r="U565" s="97">
        <f t="shared" si="21"/>
        <v>-2</v>
      </c>
      <c r="V565" s="93" t="str">
        <f t="shared" si="19"/>
        <v/>
      </c>
      <c r="W565" s="97" t="str">
        <f t="shared" si="23"/>
        <v/>
      </c>
      <c r="X565" s="94"/>
      <c r="Y565" s="6"/>
      <c r="Z565" s="36"/>
      <c r="AA565" s="6"/>
      <c r="AC565" s="377"/>
      <c r="AD565" s="55">
        <v>0.38611111111112201</v>
      </c>
    </row>
    <row r="566" spans="2:30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5"/>
      <c r="T566" s="94">
        <f>MAX($P566,$Q566)</f>
        <v>0</v>
      </c>
      <c r="U566" s="97">
        <f t="shared" si="21"/>
        <v>-2</v>
      </c>
      <c r="V566" s="93" t="str">
        <f t="shared" si="19"/>
        <v/>
      </c>
      <c r="W566" s="97" t="str">
        <f t="shared" si="23"/>
        <v/>
      </c>
      <c r="X566" s="94"/>
      <c r="Y566" s="6"/>
      <c r="Z566" s="36"/>
      <c r="AA566" s="6"/>
      <c r="AC566" s="377"/>
      <c r="AD566" s="55">
        <v>0.386805555555567</v>
      </c>
    </row>
    <row r="567" spans="2:30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5"/>
      <c r="T567" s="94">
        <f>MAX($P567,$Q567)</f>
        <v>0</v>
      </c>
      <c r="U567" s="97">
        <f t="shared" si="21"/>
        <v>-2</v>
      </c>
      <c r="V567" s="93" t="str">
        <f t="shared" si="19"/>
        <v/>
      </c>
      <c r="W567" s="97" t="str">
        <f t="shared" si="23"/>
        <v/>
      </c>
      <c r="X567" s="94"/>
      <c r="Y567" s="6"/>
      <c r="Z567" s="36"/>
      <c r="AA567" s="6"/>
      <c r="AC567" s="377"/>
      <c r="AD567" s="55">
        <v>0.387500000000012</v>
      </c>
    </row>
    <row r="568" spans="2:30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5"/>
      <c r="T568" s="94">
        <f t="shared" si="22"/>
        <v>0</v>
      </c>
      <c r="U568" s="97">
        <f>(T568-B568)-2</f>
        <v>-2</v>
      </c>
      <c r="V568" s="93" t="str">
        <f t="shared" si="19"/>
        <v/>
      </c>
      <c r="W568" s="97" t="str">
        <f t="shared" si="23"/>
        <v/>
      </c>
      <c r="X568" s="94"/>
      <c r="Y568" s="6"/>
      <c r="Z568" s="36"/>
      <c r="AA568" s="6"/>
      <c r="AC568" s="377"/>
      <c r="AD568" s="55">
        <v>0.388194444444457</v>
      </c>
    </row>
    <row r="569" spans="2:30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5"/>
      <c r="T569" s="94">
        <f t="shared" si="22"/>
        <v>0</v>
      </c>
      <c r="U569" s="97">
        <f t="shared" si="21"/>
        <v>-2</v>
      </c>
      <c r="V569" s="93" t="str">
        <f t="shared" si="19"/>
        <v/>
      </c>
      <c r="W569" s="97" t="str">
        <f t="shared" si="23"/>
        <v/>
      </c>
      <c r="X569" s="94"/>
      <c r="Y569" s="6"/>
      <c r="Z569" s="36"/>
      <c r="AA569" s="6"/>
      <c r="AC569" s="377"/>
      <c r="AD569" s="55">
        <v>0.388888888888902</v>
      </c>
    </row>
    <row r="570" spans="2:30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5"/>
      <c r="T570" s="94">
        <f t="shared" si="22"/>
        <v>0</v>
      </c>
      <c r="U570" s="97">
        <f t="shared" si="21"/>
        <v>-2</v>
      </c>
      <c r="V570" s="93" t="str">
        <f t="shared" si="19"/>
        <v/>
      </c>
      <c r="W570" s="97" t="str">
        <f t="shared" si="23"/>
        <v/>
      </c>
      <c r="X570" s="94"/>
      <c r="Y570" s="6"/>
      <c r="Z570" s="36"/>
      <c r="AA570" s="6"/>
      <c r="AC570" s="377"/>
      <c r="AD570" s="55">
        <v>0.38958333333334699</v>
      </c>
    </row>
    <row r="571" spans="2:30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5"/>
      <c r="T571" s="94">
        <f t="shared" si="22"/>
        <v>0</v>
      </c>
      <c r="U571" s="97">
        <f t="shared" si="21"/>
        <v>-2</v>
      </c>
      <c r="V571" s="93" t="str">
        <f t="shared" si="19"/>
        <v/>
      </c>
      <c r="W571" s="97" t="str">
        <f t="shared" si="23"/>
        <v/>
      </c>
      <c r="X571" s="94"/>
      <c r="Y571" s="6"/>
      <c r="Z571" s="36"/>
      <c r="AA571" s="6"/>
      <c r="AC571" s="377"/>
      <c r="AD571" s="55">
        <v>0.39027777777779199</v>
      </c>
    </row>
    <row r="572" spans="2:30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5"/>
      <c r="T572" s="94">
        <f t="shared" si="22"/>
        <v>0</v>
      </c>
      <c r="U572" s="97">
        <f t="shared" si="21"/>
        <v>-2</v>
      </c>
      <c r="V572" s="93" t="str">
        <f t="shared" si="19"/>
        <v/>
      </c>
      <c r="W572" s="97" t="str">
        <f t="shared" si="23"/>
        <v/>
      </c>
      <c r="X572" s="94"/>
      <c r="Y572" s="6"/>
      <c r="Z572" s="36"/>
      <c r="AA572" s="6"/>
      <c r="AC572" s="377"/>
      <c r="AD572" s="55">
        <v>0.39097222222223699</v>
      </c>
    </row>
    <row r="573" spans="2:30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5"/>
      <c r="T573" s="94">
        <f t="shared" si="22"/>
        <v>0</v>
      </c>
      <c r="U573" s="97">
        <f t="shared" si="21"/>
        <v>-2</v>
      </c>
      <c r="V573" s="93" t="str">
        <f t="shared" si="19"/>
        <v/>
      </c>
      <c r="W573" s="97" t="str">
        <f t="shared" si="23"/>
        <v/>
      </c>
      <c r="X573" s="94"/>
      <c r="Y573" s="6"/>
      <c r="Z573" s="36"/>
      <c r="AA573" s="6"/>
      <c r="AC573" s="377"/>
      <c r="AD573" s="55">
        <v>0.39166666666668198</v>
      </c>
    </row>
    <row r="574" spans="2:30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5"/>
      <c r="T574" s="94">
        <f t="shared" si="22"/>
        <v>0</v>
      </c>
      <c r="U574" s="97">
        <f t="shared" si="21"/>
        <v>-2</v>
      </c>
      <c r="V574" s="93" t="str">
        <f t="shared" si="19"/>
        <v/>
      </c>
      <c r="W574" s="97" t="str">
        <f t="shared" si="23"/>
        <v/>
      </c>
      <c r="X574" s="94"/>
      <c r="Y574" s="6"/>
      <c r="Z574" s="36"/>
      <c r="AA574" s="6"/>
      <c r="AC574" s="377"/>
      <c r="AD574" s="55">
        <v>0.39236111111112698</v>
      </c>
    </row>
    <row r="575" spans="2:30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5"/>
      <c r="T575" s="94">
        <f t="shared" si="22"/>
        <v>0</v>
      </c>
      <c r="U575" s="97">
        <f>(T575-B575)-2</f>
        <v>-2</v>
      </c>
      <c r="V575" s="93" t="str">
        <f t="shared" si="19"/>
        <v/>
      </c>
      <c r="W575" s="97" t="str">
        <f t="shared" si="23"/>
        <v/>
      </c>
      <c r="X575" s="94"/>
      <c r="Y575" s="6"/>
      <c r="Z575" s="36"/>
      <c r="AA575" s="6"/>
      <c r="AC575" s="377"/>
      <c r="AD575" s="55">
        <v>0.39305555555557198</v>
      </c>
    </row>
    <row r="576" spans="2:30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5"/>
      <c r="T576" s="94">
        <f t="shared" si="22"/>
        <v>0</v>
      </c>
      <c r="U576" s="97">
        <f>(T576-B576)-2</f>
        <v>-2</v>
      </c>
      <c r="V576" s="93" t="str">
        <f t="shared" si="19"/>
        <v/>
      </c>
      <c r="W576" s="97" t="str">
        <f t="shared" si="23"/>
        <v/>
      </c>
      <c r="X576" s="94"/>
      <c r="Y576" s="6"/>
      <c r="Z576" s="36"/>
      <c r="AA576" s="6"/>
      <c r="AC576" s="377"/>
      <c r="AD576" s="55">
        <v>0.39375000000001698</v>
      </c>
    </row>
    <row r="577" spans="2:30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5"/>
      <c r="T577" s="94">
        <f t="shared" si="22"/>
        <v>0</v>
      </c>
      <c r="U577" s="97">
        <f>(T577-B577)-2</f>
        <v>-2</v>
      </c>
      <c r="V577" s="93" t="str">
        <f t="shared" si="19"/>
        <v/>
      </c>
      <c r="W577" s="97" t="str">
        <f t="shared" si="23"/>
        <v/>
      </c>
      <c r="X577" s="94"/>
      <c r="Y577" s="6"/>
      <c r="Z577" s="36"/>
      <c r="AA577" s="6"/>
      <c r="AC577" s="377"/>
      <c r="AD577" s="55">
        <v>0.39444444444446197</v>
      </c>
    </row>
    <row r="578" spans="2:30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5"/>
      <c r="T578" s="94">
        <f t="shared" si="22"/>
        <v>0</v>
      </c>
      <c r="U578" s="97">
        <f t="shared" ref="U578:U620" si="24">(T578-B578)-2</f>
        <v>-2</v>
      </c>
      <c r="V578" s="93" t="str">
        <f t="shared" si="19"/>
        <v/>
      </c>
      <c r="W578" s="97" t="str">
        <f t="shared" si="23"/>
        <v/>
      </c>
      <c r="X578" s="94"/>
      <c r="Y578" s="6"/>
      <c r="Z578" s="36"/>
      <c r="AA578" s="6"/>
      <c r="AC578" s="377"/>
      <c r="AD578" s="55">
        <v>0.39513888888890702</v>
      </c>
    </row>
    <row r="579" spans="2:30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5"/>
      <c r="T579" s="94">
        <f t="shared" si="22"/>
        <v>0</v>
      </c>
      <c r="U579" s="97">
        <f t="shared" si="24"/>
        <v>-2</v>
      </c>
      <c r="V579" s="93" t="str">
        <f t="shared" si="19"/>
        <v/>
      </c>
      <c r="W579" s="97" t="str">
        <f t="shared" si="23"/>
        <v/>
      </c>
      <c r="X579" s="94"/>
      <c r="Y579" s="6"/>
      <c r="Z579" s="36"/>
      <c r="AA579" s="6"/>
      <c r="AC579" s="377"/>
      <c r="AD579" s="55">
        <v>0.39583333333335202</v>
      </c>
    </row>
    <row r="580" spans="2:30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5"/>
      <c r="T580" s="94">
        <f t="shared" si="22"/>
        <v>0</v>
      </c>
      <c r="U580" s="97">
        <f t="shared" si="24"/>
        <v>-2</v>
      </c>
      <c r="V580" s="93" t="str">
        <f t="shared" si="19"/>
        <v/>
      </c>
      <c r="W580" s="97" t="str">
        <f t="shared" si="23"/>
        <v/>
      </c>
      <c r="X580" s="94"/>
      <c r="Y580" s="6"/>
      <c r="Z580" s="36"/>
      <c r="AA580" s="6"/>
      <c r="AC580" s="377"/>
      <c r="AD580" s="55">
        <v>0.39652777777779702</v>
      </c>
    </row>
    <row r="581" spans="2:30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5"/>
      <c r="T581" s="94">
        <f t="shared" si="22"/>
        <v>0</v>
      </c>
      <c r="U581" s="97">
        <f t="shared" si="24"/>
        <v>-2</v>
      </c>
      <c r="V581" s="93" t="str">
        <f t="shared" si="19"/>
        <v/>
      </c>
      <c r="W581" s="97" t="str">
        <f t="shared" si="23"/>
        <v/>
      </c>
      <c r="X581" s="94"/>
      <c r="Y581" s="6"/>
      <c r="Z581" s="36"/>
      <c r="AA581" s="6"/>
      <c r="AC581" s="377"/>
      <c r="AD581" s="55">
        <v>0.39722222222224202</v>
      </c>
    </row>
    <row r="582" spans="2:30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5"/>
      <c r="T582" s="94">
        <f t="shared" si="22"/>
        <v>0</v>
      </c>
      <c r="U582" s="97">
        <f t="shared" si="24"/>
        <v>-2</v>
      </c>
      <c r="V582" s="93" t="str">
        <f t="shared" si="19"/>
        <v/>
      </c>
      <c r="W582" s="97" t="str">
        <f t="shared" si="23"/>
        <v/>
      </c>
      <c r="X582" s="94"/>
      <c r="Y582" s="6"/>
      <c r="Z582" s="36"/>
      <c r="AA582" s="6"/>
      <c r="AC582" s="377"/>
      <c r="AD582" s="55">
        <v>0.39791666666668701</v>
      </c>
    </row>
    <row r="583" spans="2:30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5"/>
      <c r="T583" s="94">
        <f t="shared" si="22"/>
        <v>0</v>
      </c>
      <c r="U583" s="97">
        <f t="shared" si="24"/>
        <v>-2</v>
      </c>
      <c r="V583" s="93" t="str">
        <f t="shared" si="19"/>
        <v/>
      </c>
      <c r="W583" s="97" t="str">
        <f t="shared" si="23"/>
        <v/>
      </c>
      <c r="X583" s="94"/>
      <c r="Y583" s="6"/>
      <c r="Z583" s="36"/>
      <c r="AA583" s="6"/>
      <c r="AC583" s="377"/>
      <c r="AD583" s="55">
        <v>0.39861111111113201</v>
      </c>
    </row>
    <row r="584" spans="2:30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5"/>
      <c r="T584" s="94">
        <f t="shared" si="22"/>
        <v>0</v>
      </c>
      <c r="U584" s="97">
        <f t="shared" si="24"/>
        <v>-2</v>
      </c>
      <c r="V584" s="93" t="str">
        <f t="shared" si="19"/>
        <v/>
      </c>
      <c r="W584" s="97" t="str">
        <f t="shared" si="23"/>
        <v/>
      </c>
      <c r="X584" s="94"/>
      <c r="Y584" s="6"/>
      <c r="Z584" s="36"/>
      <c r="AA584" s="6"/>
      <c r="AC584" s="377"/>
      <c r="AD584" s="55">
        <v>0.39930555555557701</v>
      </c>
    </row>
    <row r="585" spans="2:30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5"/>
      <c r="T585" s="94">
        <f t="shared" si="22"/>
        <v>0</v>
      </c>
      <c r="U585" s="97">
        <f t="shared" si="24"/>
        <v>-2</v>
      </c>
      <c r="V585" s="93" t="str">
        <f t="shared" si="19"/>
        <v/>
      </c>
      <c r="W585" s="97" t="str">
        <f t="shared" si="23"/>
        <v/>
      </c>
      <c r="X585" s="94"/>
      <c r="Y585" s="6"/>
      <c r="Z585" s="36"/>
      <c r="AA585" s="6"/>
      <c r="AC585" s="377"/>
      <c r="AD585" s="55">
        <v>0.400000000000022</v>
      </c>
    </row>
    <row r="586" spans="2:30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5"/>
      <c r="T586" s="94">
        <f t="shared" si="22"/>
        <v>0</v>
      </c>
      <c r="U586" s="97">
        <f t="shared" si="24"/>
        <v>-2</v>
      </c>
      <c r="V586" s="93" t="str">
        <f t="shared" si="19"/>
        <v/>
      </c>
      <c r="W586" s="97" t="str">
        <f t="shared" si="23"/>
        <v/>
      </c>
      <c r="X586" s="94"/>
      <c r="Y586" s="6"/>
      <c r="Z586" s="36"/>
      <c r="AA586" s="6"/>
      <c r="AC586" s="377"/>
      <c r="AD586" s="55">
        <v>0.400694444444467</v>
      </c>
    </row>
    <row r="587" spans="2:30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5"/>
      <c r="T587" s="94">
        <f t="shared" si="22"/>
        <v>0</v>
      </c>
      <c r="U587" s="97">
        <f t="shared" si="24"/>
        <v>-2</v>
      </c>
      <c r="V587" s="93" t="str">
        <f t="shared" ref="V587:V650" si="25">IF($K587&gt;0,1,"")</f>
        <v/>
      </c>
      <c r="W587" s="97" t="str">
        <f t="shared" si="23"/>
        <v/>
      </c>
      <c r="X587" s="94"/>
      <c r="Y587" s="6"/>
      <c r="Z587" s="36"/>
      <c r="AA587" s="6"/>
      <c r="AC587" s="377"/>
      <c r="AD587" s="55">
        <v>0.401388888888912</v>
      </c>
    </row>
    <row r="588" spans="2:30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5"/>
      <c r="T588" s="94">
        <f t="shared" si="22"/>
        <v>0</v>
      </c>
      <c r="U588" s="97">
        <f t="shared" si="24"/>
        <v>-2</v>
      </c>
      <c r="V588" s="93" t="str">
        <f t="shared" si="25"/>
        <v/>
      </c>
      <c r="W588" s="97" t="str">
        <f t="shared" si="23"/>
        <v/>
      </c>
      <c r="X588" s="94"/>
      <c r="Y588" s="6"/>
      <c r="Z588" s="36"/>
      <c r="AA588" s="6"/>
      <c r="AC588" s="377"/>
      <c r="AD588" s="55">
        <v>0.402083333333357</v>
      </c>
    </row>
    <row r="589" spans="2:30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5"/>
      <c r="T589" s="94">
        <f t="shared" si="22"/>
        <v>0</v>
      </c>
      <c r="U589" s="97">
        <f t="shared" si="24"/>
        <v>-2</v>
      </c>
      <c r="V589" s="93" t="str">
        <f t="shared" si="25"/>
        <v/>
      </c>
      <c r="W589" s="97" t="str">
        <f t="shared" si="23"/>
        <v/>
      </c>
      <c r="X589" s="94"/>
      <c r="Y589" s="6"/>
      <c r="Z589" s="36"/>
      <c r="AA589" s="6"/>
      <c r="AC589" s="377"/>
      <c r="AD589" s="55">
        <v>0.40277777777780199</v>
      </c>
    </row>
    <row r="590" spans="2:30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5"/>
      <c r="T590" s="94">
        <f t="shared" si="22"/>
        <v>0</v>
      </c>
      <c r="U590" s="97">
        <f t="shared" si="24"/>
        <v>-2</v>
      </c>
      <c r="V590" s="93" t="str">
        <f t="shared" si="25"/>
        <v/>
      </c>
      <c r="W590" s="97" t="str">
        <f t="shared" si="23"/>
        <v/>
      </c>
      <c r="X590" s="94"/>
      <c r="Y590" s="6"/>
      <c r="Z590" s="36"/>
      <c r="AA590" s="6"/>
      <c r="AC590" s="377"/>
      <c r="AD590" s="55">
        <v>0.40347222222224699</v>
      </c>
    </row>
    <row r="591" spans="2:30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5"/>
      <c r="T591" s="94">
        <f t="shared" si="22"/>
        <v>0</v>
      </c>
      <c r="U591" s="97">
        <f t="shared" si="24"/>
        <v>-2</v>
      </c>
      <c r="V591" s="93" t="str">
        <f t="shared" si="25"/>
        <v/>
      </c>
      <c r="W591" s="97" t="str">
        <f t="shared" si="23"/>
        <v/>
      </c>
      <c r="X591" s="94"/>
      <c r="Y591" s="6"/>
      <c r="Z591" s="36"/>
      <c r="AA591" s="6"/>
      <c r="AC591" s="377"/>
      <c r="AD591" s="55">
        <v>0.40416666666669199</v>
      </c>
    </row>
    <row r="592" spans="2:30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5"/>
      <c r="T592" s="94">
        <f t="shared" si="22"/>
        <v>0</v>
      </c>
      <c r="U592" s="97">
        <f t="shared" si="24"/>
        <v>-2</v>
      </c>
      <c r="V592" s="93" t="str">
        <f t="shared" si="25"/>
        <v/>
      </c>
      <c r="W592" s="97" t="str">
        <f t="shared" si="23"/>
        <v/>
      </c>
      <c r="X592" s="94"/>
      <c r="Y592" s="6"/>
      <c r="Z592" s="36"/>
      <c r="AA592" s="6"/>
      <c r="AC592" s="377"/>
      <c r="AD592" s="55">
        <v>0.40486111111113698</v>
      </c>
    </row>
    <row r="593" spans="2:30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5"/>
      <c r="T593" s="94">
        <f t="shared" si="22"/>
        <v>0</v>
      </c>
      <c r="U593" s="97">
        <f t="shared" si="24"/>
        <v>-2</v>
      </c>
      <c r="V593" s="93" t="str">
        <f t="shared" si="25"/>
        <v/>
      </c>
      <c r="W593" s="97" t="str">
        <f t="shared" si="23"/>
        <v/>
      </c>
      <c r="X593" s="94"/>
      <c r="Y593" s="6"/>
      <c r="Z593" s="36"/>
      <c r="AA593" s="6"/>
      <c r="AC593" s="377"/>
      <c r="AD593" s="55">
        <v>0.40555555555558198</v>
      </c>
    </row>
    <row r="594" spans="2:30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5"/>
      <c r="T594" s="94">
        <f t="shared" si="22"/>
        <v>0</v>
      </c>
      <c r="U594" s="97">
        <f t="shared" si="24"/>
        <v>-2</v>
      </c>
      <c r="V594" s="93" t="str">
        <f t="shared" si="25"/>
        <v/>
      </c>
      <c r="W594" s="97" t="str">
        <f t="shared" si="23"/>
        <v/>
      </c>
      <c r="X594" s="94"/>
      <c r="Y594" s="6"/>
      <c r="Z594" s="36"/>
      <c r="AA594" s="6"/>
      <c r="AC594" s="377"/>
      <c r="AD594" s="55">
        <v>0.40625000000002698</v>
      </c>
    </row>
    <row r="595" spans="2:30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5"/>
      <c r="T595" s="94">
        <f t="shared" si="22"/>
        <v>0</v>
      </c>
      <c r="U595" s="97">
        <f t="shared" si="24"/>
        <v>-2</v>
      </c>
      <c r="V595" s="93" t="str">
        <f t="shared" si="25"/>
        <v/>
      </c>
      <c r="W595" s="97" t="str">
        <f t="shared" si="23"/>
        <v/>
      </c>
      <c r="X595" s="94"/>
      <c r="Y595" s="6"/>
      <c r="Z595" s="36"/>
      <c r="AA595" s="6"/>
      <c r="AC595" s="377"/>
      <c r="AD595" s="55">
        <v>0.40694444444447198</v>
      </c>
    </row>
    <row r="596" spans="2:30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5"/>
      <c r="T596" s="94">
        <f t="shared" si="22"/>
        <v>0</v>
      </c>
      <c r="U596" s="97">
        <f t="shared" si="24"/>
        <v>-2</v>
      </c>
      <c r="V596" s="93" t="str">
        <f t="shared" si="25"/>
        <v/>
      </c>
      <c r="W596" s="97" t="str">
        <f t="shared" si="23"/>
        <v/>
      </c>
      <c r="X596" s="94"/>
      <c r="Y596" s="6"/>
      <c r="Z596" s="36"/>
      <c r="AA596" s="6"/>
      <c r="AC596" s="377"/>
      <c r="AD596" s="55">
        <v>0.40763888888891697</v>
      </c>
    </row>
    <row r="597" spans="2:30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5"/>
      <c r="T597" s="94">
        <f t="shared" si="22"/>
        <v>0</v>
      </c>
      <c r="U597" s="97">
        <f t="shared" si="24"/>
        <v>-2</v>
      </c>
      <c r="V597" s="93" t="str">
        <f t="shared" si="25"/>
        <v/>
      </c>
      <c r="W597" s="97" t="str">
        <f t="shared" si="23"/>
        <v/>
      </c>
      <c r="X597" s="94"/>
      <c r="Y597" s="6"/>
      <c r="Z597" s="36"/>
      <c r="AA597" s="6"/>
      <c r="AC597" s="377"/>
      <c r="AD597" s="55">
        <v>0.40833333333336203</v>
      </c>
    </row>
    <row r="598" spans="2:30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5"/>
      <c r="T598" s="94">
        <f t="shared" si="22"/>
        <v>0</v>
      </c>
      <c r="U598" s="97">
        <f t="shared" si="24"/>
        <v>-2</v>
      </c>
      <c r="V598" s="93" t="str">
        <f t="shared" si="25"/>
        <v/>
      </c>
      <c r="W598" s="97" t="str">
        <f t="shared" si="23"/>
        <v/>
      </c>
      <c r="X598" s="94"/>
      <c r="Y598" s="6"/>
      <c r="Z598" s="36"/>
      <c r="AA598" s="6"/>
      <c r="AC598" s="377"/>
      <c r="AD598" s="55">
        <v>0.40902777777780702</v>
      </c>
    </row>
    <row r="599" spans="2:30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5"/>
      <c r="T599" s="94">
        <f t="shared" si="22"/>
        <v>0</v>
      </c>
      <c r="U599" s="97">
        <f t="shared" si="24"/>
        <v>-2</v>
      </c>
      <c r="V599" s="93" t="str">
        <f t="shared" si="25"/>
        <v/>
      </c>
      <c r="W599" s="97" t="str">
        <f t="shared" si="23"/>
        <v/>
      </c>
      <c r="X599" s="94"/>
      <c r="Y599" s="6"/>
      <c r="Z599" s="36"/>
      <c r="AA599" s="6"/>
      <c r="AC599" s="377"/>
      <c r="AD599" s="55">
        <v>0.40972222222225202</v>
      </c>
    </row>
    <row r="600" spans="2:30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5"/>
      <c r="T600" s="94">
        <f t="shared" si="22"/>
        <v>0</v>
      </c>
      <c r="U600" s="97">
        <f t="shared" si="24"/>
        <v>-2</v>
      </c>
      <c r="V600" s="93" t="str">
        <f t="shared" si="25"/>
        <v/>
      </c>
      <c r="W600" s="97" t="str">
        <f t="shared" si="23"/>
        <v/>
      </c>
      <c r="X600" s="94"/>
      <c r="Y600" s="6"/>
      <c r="Z600" s="36"/>
      <c r="AA600" s="6"/>
      <c r="AC600" s="377"/>
      <c r="AD600" s="55">
        <v>0.41041666666669702</v>
      </c>
    </row>
    <row r="601" spans="2:30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5"/>
      <c r="T601" s="94">
        <f t="shared" si="22"/>
        <v>0</v>
      </c>
      <c r="U601" s="97">
        <f t="shared" si="24"/>
        <v>-2</v>
      </c>
      <c r="V601" s="93" t="str">
        <f t="shared" si="25"/>
        <v/>
      </c>
      <c r="W601" s="97" t="str">
        <f t="shared" si="23"/>
        <v/>
      </c>
      <c r="X601" s="94"/>
      <c r="Y601" s="6"/>
      <c r="Z601" s="36"/>
      <c r="AA601" s="6"/>
      <c r="AC601" s="377"/>
      <c r="AD601" s="55">
        <v>0.41111111111114201</v>
      </c>
    </row>
    <row r="602" spans="2:30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5"/>
      <c r="T602" s="94">
        <f t="shared" si="22"/>
        <v>0</v>
      </c>
      <c r="U602" s="97">
        <f t="shared" si="24"/>
        <v>-2</v>
      </c>
      <c r="V602" s="93" t="str">
        <f t="shared" si="25"/>
        <v/>
      </c>
      <c r="W602" s="97" t="str">
        <f t="shared" si="23"/>
        <v/>
      </c>
      <c r="X602" s="94"/>
      <c r="Y602" s="6"/>
      <c r="Z602" s="36"/>
      <c r="AA602" s="6"/>
      <c r="AC602" s="377"/>
      <c r="AD602" s="55">
        <v>0.41180555555558701</v>
      </c>
    </row>
    <row r="603" spans="2:30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5"/>
      <c r="T603" s="94">
        <f t="shared" si="22"/>
        <v>0</v>
      </c>
      <c r="U603" s="97">
        <f t="shared" si="24"/>
        <v>-2</v>
      </c>
      <c r="V603" s="93" t="str">
        <f t="shared" si="25"/>
        <v/>
      </c>
      <c r="W603" s="97" t="str">
        <f t="shared" si="23"/>
        <v/>
      </c>
      <c r="X603" s="94"/>
      <c r="Y603" s="6"/>
      <c r="Z603" s="36"/>
      <c r="AA603" s="6"/>
      <c r="AC603" s="377"/>
      <c r="AD603" s="55">
        <v>0.41250000000003201</v>
      </c>
    </row>
    <row r="604" spans="2:30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5"/>
      <c r="T604" s="94">
        <f t="shared" si="22"/>
        <v>0</v>
      </c>
      <c r="U604" s="97">
        <f t="shared" si="24"/>
        <v>-2</v>
      </c>
      <c r="V604" s="93" t="str">
        <f t="shared" si="25"/>
        <v/>
      </c>
      <c r="W604" s="97" t="str">
        <f t="shared" si="23"/>
        <v/>
      </c>
      <c r="X604" s="94"/>
      <c r="Y604" s="6"/>
      <c r="Z604" s="36"/>
      <c r="AA604" s="6"/>
      <c r="AC604" s="377"/>
      <c r="AD604" s="55">
        <v>0.413194444444477</v>
      </c>
    </row>
    <row r="605" spans="2:30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5"/>
      <c r="T605" s="94">
        <f t="shared" si="22"/>
        <v>0</v>
      </c>
      <c r="U605" s="97">
        <f t="shared" si="24"/>
        <v>-2</v>
      </c>
      <c r="V605" s="93" t="str">
        <f t="shared" si="25"/>
        <v/>
      </c>
      <c r="W605" s="97" t="str">
        <f t="shared" si="23"/>
        <v/>
      </c>
      <c r="X605" s="94"/>
      <c r="Y605" s="6"/>
      <c r="Z605" s="36"/>
      <c r="AA605" s="6"/>
      <c r="AC605" s="377"/>
      <c r="AD605" s="55">
        <v>0.413888888888922</v>
      </c>
    </row>
    <row r="606" spans="2:30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5"/>
      <c r="T606" s="94">
        <f t="shared" si="22"/>
        <v>0</v>
      </c>
      <c r="U606" s="97">
        <f t="shared" si="24"/>
        <v>-2</v>
      </c>
      <c r="V606" s="93" t="str">
        <f t="shared" si="25"/>
        <v/>
      </c>
      <c r="W606" s="97" t="str">
        <f t="shared" si="23"/>
        <v/>
      </c>
      <c r="X606" s="94"/>
      <c r="Z606" s="5"/>
      <c r="AA606"/>
      <c r="AC606" s="377"/>
      <c r="AD606" s="55">
        <v>0.414583333333367</v>
      </c>
    </row>
    <row r="607" spans="2:30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5"/>
      <c r="T607" s="94">
        <f t="shared" si="22"/>
        <v>0</v>
      </c>
      <c r="U607" s="97">
        <f t="shared" si="24"/>
        <v>-2</v>
      </c>
      <c r="V607" s="93" t="str">
        <f t="shared" si="25"/>
        <v/>
      </c>
      <c r="W607" s="97" t="str">
        <f t="shared" si="23"/>
        <v/>
      </c>
      <c r="X607" s="94"/>
      <c r="Z607" s="5"/>
      <c r="AA607"/>
      <c r="AC607" s="377"/>
      <c r="AD607" s="55">
        <v>0.415277777777812</v>
      </c>
    </row>
    <row r="608" spans="2:30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5"/>
      <c r="T608" s="94">
        <f t="shared" si="22"/>
        <v>0</v>
      </c>
      <c r="U608" s="97">
        <f t="shared" si="24"/>
        <v>-2</v>
      </c>
      <c r="V608" s="93" t="str">
        <f t="shared" si="25"/>
        <v/>
      </c>
      <c r="W608" s="97" t="str">
        <f t="shared" si="23"/>
        <v/>
      </c>
      <c r="X608" s="94"/>
      <c r="Z608" s="5"/>
      <c r="AA608"/>
      <c r="AC608" s="377"/>
      <c r="AD608" s="55">
        <v>0.41597222222225699</v>
      </c>
    </row>
    <row r="609" spans="2:32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5"/>
      <c r="T609" s="94">
        <f t="shared" si="22"/>
        <v>0</v>
      </c>
      <c r="U609" s="97">
        <f t="shared" si="24"/>
        <v>-2</v>
      </c>
      <c r="V609" s="93" t="str">
        <f t="shared" si="25"/>
        <v/>
      </c>
      <c r="W609" s="97" t="str">
        <f t="shared" si="23"/>
        <v/>
      </c>
      <c r="X609" s="94"/>
      <c r="Z609" s="5"/>
      <c r="AA609"/>
      <c r="AC609" s="377"/>
      <c r="AD609" s="55">
        <v>0.41666666666670199</v>
      </c>
    </row>
    <row r="610" spans="2:32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5"/>
      <c r="T610" s="94">
        <f t="shared" si="22"/>
        <v>0</v>
      </c>
      <c r="U610" s="97">
        <f t="shared" si="24"/>
        <v>-2</v>
      </c>
      <c r="V610" s="93" t="str">
        <f t="shared" si="25"/>
        <v/>
      </c>
      <c r="W610" s="97" t="str">
        <f t="shared" si="23"/>
        <v/>
      </c>
      <c r="X610" s="94"/>
      <c r="Z610" s="5"/>
      <c r="AA610"/>
      <c r="AC610" s="377"/>
      <c r="AD610" s="55">
        <v>0.41736111111114699</v>
      </c>
    </row>
    <row r="611" spans="2:32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5"/>
      <c r="T611" s="94">
        <f t="shared" si="22"/>
        <v>0</v>
      </c>
      <c r="U611" s="97">
        <f t="shared" si="24"/>
        <v>-2</v>
      </c>
      <c r="V611" s="93" t="str">
        <f t="shared" si="25"/>
        <v/>
      </c>
      <c r="W611" s="97" t="str">
        <f t="shared" si="23"/>
        <v/>
      </c>
      <c r="X611" s="94"/>
      <c r="Z611" s="5"/>
      <c r="AA611"/>
      <c r="AC611" s="377"/>
      <c r="AD611" s="55">
        <v>0.41805555555559198</v>
      </c>
    </row>
    <row r="612" spans="2:32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5"/>
      <c r="T612" s="94">
        <f t="shared" si="22"/>
        <v>0</v>
      </c>
      <c r="U612" s="97">
        <f t="shared" si="24"/>
        <v>-2</v>
      </c>
      <c r="V612" s="93" t="str">
        <f t="shared" si="25"/>
        <v/>
      </c>
      <c r="W612" s="97" t="str">
        <f t="shared" si="23"/>
        <v/>
      </c>
      <c r="X612" s="94"/>
      <c r="Z612" s="5"/>
      <c r="AA612"/>
      <c r="AC612" s="377"/>
      <c r="AD612" s="55">
        <v>0.41875000000003698</v>
      </c>
    </row>
    <row r="613" spans="2:32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5"/>
      <c r="S613"/>
      <c r="T613" s="94">
        <f t="shared" si="22"/>
        <v>0</v>
      </c>
      <c r="U613" s="97">
        <f t="shared" si="24"/>
        <v>-2</v>
      </c>
      <c r="V613" s="93" t="str">
        <f t="shared" si="25"/>
        <v/>
      </c>
      <c r="W613" s="97" t="str">
        <f t="shared" si="23"/>
        <v/>
      </c>
      <c r="X613" s="428"/>
      <c r="Y613"/>
      <c r="Z613" s="5"/>
      <c r="AA613"/>
      <c r="AC613" s="377"/>
      <c r="AD613" s="55">
        <v>0.41944444444448198</v>
      </c>
      <c r="AF613"/>
    </row>
    <row r="614" spans="2:32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5"/>
      <c r="S614"/>
      <c r="T614" s="94">
        <f t="shared" si="22"/>
        <v>0</v>
      </c>
      <c r="U614" s="97">
        <f t="shared" si="24"/>
        <v>-2</v>
      </c>
      <c r="V614" s="93" t="str">
        <f t="shared" si="25"/>
        <v/>
      </c>
      <c r="W614" s="97" t="str">
        <f t="shared" si="23"/>
        <v/>
      </c>
      <c r="X614" s="428"/>
      <c r="Y614"/>
      <c r="Z614" s="5"/>
      <c r="AA614"/>
      <c r="AC614" s="377"/>
      <c r="AD614" s="55">
        <v>0.42013888888892698</v>
      </c>
    </row>
    <row r="615" spans="2:32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5"/>
      <c r="S615"/>
      <c r="T615" s="94">
        <f t="shared" si="22"/>
        <v>0</v>
      </c>
      <c r="U615" s="97">
        <f t="shared" si="24"/>
        <v>-2</v>
      </c>
      <c r="V615" s="93" t="str">
        <f t="shared" si="25"/>
        <v/>
      </c>
      <c r="W615" s="97" t="str">
        <f t="shared" si="23"/>
        <v/>
      </c>
      <c r="X615" s="428"/>
      <c r="Y615"/>
      <c r="Z615" s="5"/>
      <c r="AA615"/>
      <c r="AC615" s="377"/>
      <c r="AD615" s="55">
        <v>0.42083333333337197</v>
      </c>
    </row>
    <row r="616" spans="2:32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5"/>
      <c r="S616"/>
      <c r="T616" s="94">
        <f t="shared" si="22"/>
        <v>0</v>
      </c>
      <c r="U616" s="97">
        <f t="shared" si="24"/>
        <v>-2</v>
      </c>
      <c r="V616" s="93" t="str">
        <f t="shared" si="25"/>
        <v/>
      </c>
      <c r="W616" s="97" t="str">
        <f t="shared" si="23"/>
        <v/>
      </c>
      <c r="X616" s="428"/>
      <c r="Y616"/>
      <c r="Z616" s="5"/>
      <c r="AA616"/>
      <c r="AC616" s="377"/>
      <c r="AD616" s="55">
        <v>0.42152777777781703</v>
      </c>
    </row>
    <row r="617" spans="2:32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5"/>
      <c r="S617"/>
      <c r="T617" s="94">
        <f t="shared" si="22"/>
        <v>0</v>
      </c>
      <c r="U617" s="97">
        <f t="shared" si="24"/>
        <v>-2</v>
      </c>
      <c r="V617" s="93" t="str">
        <f t="shared" si="25"/>
        <v/>
      </c>
      <c r="W617" s="97" t="str">
        <f t="shared" si="23"/>
        <v/>
      </c>
      <c r="X617" s="428"/>
      <c r="Y617"/>
      <c r="Z617" s="5"/>
      <c r="AA617"/>
      <c r="AC617" s="377"/>
      <c r="AD617" s="55">
        <v>0.42222222222226202</v>
      </c>
    </row>
    <row r="618" spans="2:32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5"/>
      <c r="S618"/>
      <c r="T618" s="94">
        <f t="shared" si="22"/>
        <v>0</v>
      </c>
      <c r="U618" s="97">
        <f t="shared" si="24"/>
        <v>-2</v>
      </c>
      <c r="V618" s="93" t="str">
        <f t="shared" si="25"/>
        <v/>
      </c>
      <c r="W618" s="97" t="str">
        <f t="shared" si="23"/>
        <v/>
      </c>
      <c r="X618" s="428"/>
      <c r="Y618"/>
      <c r="Z618" s="5"/>
      <c r="AA618"/>
      <c r="AC618" s="377"/>
      <c r="AD618" s="55">
        <v>0.42291666666670702</v>
      </c>
    </row>
    <row r="619" spans="2:32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5"/>
      <c r="S619"/>
      <c r="T619" s="94">
        <f t="shared" si="22"/>
        <v>0</v>
      </c>
      <c r="U619" s="97">
        <f t="shared" si="24"/>
        <v>-2</v>
      </c>
      <c r="V619" s="93" t="str">
        <f t="shared" si="25"/>
        <v/>
      </c>
      <c r="W619" s="97" t="str">
        <f t="shared" si="23"/>
        <v/>
      </c>
      <c r="X619" s="428"/>
      <c r="Y619"/>
      <c r="Z619" s="5"/>
      <c r="AA619"/>
      <c r="AC619" s="377"/>
      <c r="AD619" s="55">
        <v>0.42361111111115202</v>
      </c>
    </row>
    <row r="620" spans="2:32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5"/>
      <c r="S620"/>
      <c r="T620" s="94">
        <f t="shared" si="22"/>
        <v>0</v>
      </c>
      <c r="U620" s="97">
        <f t="shared" si="24"/>
        <v>-2</v>
      </c>
      <c r="V620" s="93" t="str">
        <f t="shared" si="25"/>
        <v/>
      </c>
      <c r="W620" s="97" t="str">
        <f t="shared" si="23"/>
        <v/>
      </c>
      <c r="X620" s="428"/>
      <c r="Y620"/>
      <c r="Z620" s="5"/>
      <c r="AA620"/>
      <c r="AC620" s="377"/>
      <c r="AD620" s="55">
        <v>0.42430555555559701</v>
      </c>
    </row>
    <row r="621" spans="2:32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5"/>
      <c r="S621"/>
      <c r="T621" s="94">
        <f t="shared" si="22"/>
        <v>0</v>
      </c>
      <c r="U621" s="97">
        <f>(T621-B621)-4</f>
        <v>-4</v>
      </c>
      <c r="V621" s="93" t="str">
        <f t="shared" si="25"/>
        <v/>
      </c>
      <c r="W621" s="97" t="str">
        <f t="shared" si="23"/>
        <v/>
      </c>
      <c r="X621" s="428"/>
      <c r="Y621"/>
      <c r="Z621" s="5"/>
      <c r="AA621"/>
      <c r="AC621" s="377"/>
      <c r="AD621" s="55">
        <v>0.42500000000004201</v>
      </c>
    </row>
    <row r="622" spans="2:32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5"/>
      <c r="S622"/>
      <c r="T622" s="94">
        <f t="shared" si="22"/>
        <v>0</v>
      </c>
      <c r="U622" s="97">
        <f t="shared" ref="U622:U655" si="26">(T622-B622)-4</f>
        <v>-4</v>
      </c>
      <c r="V622" s="93" t="str">
        <f t="shared" si="25"/>
        <v/>
      </c>
      <c r="W622" s="97" t="str">
        <f t="shared" si="23"/>
        <v/>
      </c>
      <c r="X622" s="428"/>
      <c r="Y622"/>
      <c r="Z622" s="5"/>
      <c r="AA622"/>
      <c r="AC622" s="377"/>
      <c r="AD622" s="55">
        <v>0.42569444444448701</v>
      </c>
    </row>
    <row r="623" spans="2:32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5"/>
      <c r="S623"/>
      <c r="T623" s="94">
        <f t="shared" si="22"/>
        <v>0</v>
      </c>
      <c r="U623" s="97">
        <f t="shared" si="26"/>
        <v>-4</v>
      </c>
      <c r="V623" s="93" t="str">
        <f t="shared" si="25"/>
        <v/>
      </c>
      <c r="W623" s="97" t="str">
        <f t="shared" si="23"/>
        <v/>
      </c>
      <c r="X623" s="428"/>
      <c r="Y623"/>
      <c r="Z623" s="5"/>
      <c r="AA623"/>
      <c r="AC623" s="377"/>
      <c r="AD623" s="55">
        <v>0.42638888888893201</v>
      </c>
    </row>
    <row r="624" spans="2:32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5"/>
      <c r="S624"/>
      <c r="T624" s="94">
        <f t="shared" si="22"/>
        <v>0</v>
      </c>
      <c r="U624" s="97">
        <f t="shared" si="26"/>
        <v>-4</v>
      </c>
      <c r="V624" s="93" t="str">
        <f t="shared" si="25"/>
        <v/>
      </c>
      <c r="W624" s="97" t="str">
        <f t="shared" si="23"/>
        <v/>
      </c>
      <c r="X624" s="428"/>
      <c r="Y624"/>
      <c r="Z624" s="5"/>
      <c r="AA624"/>
      <c r="AC624" s="377"/>
      <c r="AD624" s="55">
        <v>0.427083333333377</v>
      </c>
    </row>
    <row r="625" spans="2:30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5"/>
      <c r="S625"/>
      <c r="T625" s="94">
        <f t="shared" si="22"/>
        <v>0</v>
      </c>
      <c r="U625" s="97">
        <f t="shared" si="26"/>
        <v>-4</v>
      </c>
      <c r="V625" s="93" t="str">
        <f t="shared" si="25"/>
        <v/>
      </c>
      <c r="W625" s="97" t="str">
        <f t="shared" si="23"/>
        <v/>
      </c>
      <c r="X625" s="428"/>
      <c r="Y625"/>
      <c r="Z625" s="5"/>
      <c r="AA625"/>
      <c r="AC625" s="377"/>
      <c r="AD625" s="55">
        <v>0.427777777777822</v>
      </c>
    </row>
    <row r="626" spans="2:30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5"/>
      <c r="S626"/>
      <c r="T626" s="94">
        <f t="shared" ref="T626:T689" si="27">MAX($P626,$Q626)</f>
        <v>0</v>
      </c>
      <c r="U626" s="97">
        <f t="shared" si="26"/>
        <v>-4</v>
      </c>
      <c r="V626" s="93" t="str">
        <f t="shared" si="25"/>
        <v/>
      </c>
      <c r="W626" s="97" t="str">
        <f t="shared" ref="W626:W689" si="28">IF($T626&gt;$B626+2,1,"")</f>
        <v/>
      </c>
      <c r="X626" s="428"/>
      <c r="Y626"/>
      <c r="Z626" s="5"/>
      <c r="AA626"/>
      <c r="AC626" s="377"/>
      <c r="AD626" s="55">
        <v>0.428472222222267</v>
      </c>
    </row>
    <row r="627" spans="2:30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5"/>
      <c r="S627"/>
      <c r="T627" s="94">
        <f t="shared" si="27"/>
        <v>0</v>
      </c>
      <c r="U627" s="97">
        <f t="shared" si="26"/>
        <v>-4</v>
      </c>
      <c r="V627" s="93" t="str">
        <f t="shared" si="25"/>
        <v/>
      </c>
      <c r="W627" s="97" t="str">
        <f t="shared" si="28"/>
        <v/>
      </c>
      <c r="X627" s="428"/>
      <c r="Y627"/>
      <c r="Z627" s="5"/>
      <c r="AA627"/>
      <c r="AC627" s="377"/>
      <c r="AD627" s="55">
        <v>0.42916666666671199</v>
      </c>
    </row>
    <row r="628" spans="2:30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5"/>
      <c r="S628"/>
      <c r="T628" s="94">
        <f t="shared" si="27"/>
        <v>0</v>
      </c>
      <c r="U628" s="97">
        <f t="shared" si="26"/>
        <v>-4</v>
      </c>
      <c r="V628" s="93" t="str">
        <f t="shared" si="25"/>
        <v/>
      </c>
      <c r="W628" s="97" t="str">
        <f t="shared" si="28"/>
        <v/>
      </c>
      <c r="X628" s="428"/>
      <c r="Y628"/>
      <c r="Z628" s="5"/>
      <c r="AA628"/>
      <c r="AC628" s="377"/>
      <c r="AD628" s="55">
        <v>0.42986111111115699</v>
      </c>
    </row>
    <row r="629" spans="2:30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5"/>
      <c r="S629"/>
      <c r="T629" s="94">
        <f t="shared" si="27"/>
        <v>0</v>
      </c>
      <c r="U629" s="97">
        <f t="shared" si="26"/>
        <v>-4</v>
      </c>
      <c r="V629" s="93" t="str">
        <f t="shared" si="25"/>
        <v/>
      </c>
      <c r="W629" s="97" t="str">
        <f t="shared" si="28"/>
        <v/>
      </c>
      <c r="X629" s="428"/>
      <c r="Y629"/>
      <c r="Z629" s="5"/>
      <c r="AA629"/>
      <c r="AC629" s="377"/>
      <c r="AD629" s="55">
        <v>0.43055555555560199</v>
      </c>
    </row>
    <row r="630" spans="2:30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5"/>
      <c r="S630"/>
      <c r="T630" s="94">
        <f t="shared" si="27"/>
        <v>0</v>
      </c>
      <c r="U630" s="97">
        <f t="shared" si="26"/>
        <v>-4</v>
      </c>
      <c r="V630" s="93" t="str">
        <f t="shared" si="25"/>
        <v/>
      </c>
      <c r="W630" s="97" t="str">
        <f t="shared" si="28"/>
        <v/>
      </c>
      <c r="X630" s="428"/>
      <c r="Y630"/>
      <c r="Z630" s="5"/>
      <c r="AA630"/>
      <c r="AC630" s="377"/>
      <c r="AD630" s="55">
        <v>0.43125000000004698</v>
      </c>
    </row>
    <row r="631" spans="2:30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5"/>
      <c r="S631"/>
      <c r="T631" s="94">
        <f t="shared" si="27"/>
        <v>0</v>
      </c>
      <c r="U631" s="97">
        <f t="shared" si="26"/>
        <v>-4</v>
      </c>
      <c r="V631" s="93" t="str">
        <f t="shared" si="25"/>
        <v/>
      </c>
      <c r="W631" s="97" t="str">
        <f t="shared" si="28"/>
        <v/>
      </c>
      <c r="X631" s="428"/>
      <c r="Y631"/>
      <c r="Z631" s="5"/>
      <c r="AA631"/>
      <c r="AC631" s="377"/>
      <c r="AD631" s="55">
        <v>0.43194444444449198</v>
      </c>
    </row>
    <row r="632" spans="2:30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5"/>
      <c r="S632"/>
      <c r="T632" s="94">
        <f t="shared" si="27"/>
        <v>0</v>
      </c>
      <c r="U632" s="97">
        <f t="shared" si="26"/>
        <v>-4</v>
      </c>
      <c r="V632" s="93" t="str">
        <f t="shared" si="25"/>
        <v/>
      </c>
      <c r="W632" s="97" t="str">
        <f t="shared" si="28"/>
        <v/>
      </c>
      <c r="X632" s="428"/>
      <c r="Y632"/>
      <c r="Z632" s="5"/>
      <c r="AA632"/>
      <c r="AC632" s="377"/>
      <c r="AD632" s="55">
        <v>0.43263888888893698</v>
      </c>
    </row>
    <row r="633" spans="2:30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5"/>
      <c r="S633"/>
      <c r="T633" s="94">
        <f t="shared" si="27"/>
        <v>0</v>
      </c>
      <c r="U633" s="97">
        <f t="shared" si="26"/>
        <v>-4</v>
      </c>
      <c r="V633" s="93" t="str">
        <f t="shared" si="25"/>
        <v/>
      </c>
      <c r="W633" s="97" t="str">
        <f t="shared" si="28"/>
        <v/>
      </c>
      <c r="X633" s="428"/>
      <c r="Y633"/>
      <c r="Z633" s="5"/>
      <c r="AA633"/>
      <c r="AC633" s="377"/>
      <c r="AD633" s="55">
        <v>0.43333333333338198</v>
      </c>
    </row>
    <row r="634" spans="2:30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5"/>
      <c r="S634"/>
      <c r="T634" s="94">
        <f t="shared" si="27"/>
        <v>0</v>
      </c>
      <c r="U634" s="97">
        <f t="shared" si="26"/>
        <v>-4</v>
      </c>
      <c r="V634" s="93" t="str">
        <f t="shared" si="25"/>
        <v/>
      </c>
      <c r="W634" s="97" t="str">
        <f t="shared" si="28"/>
        <v/>
      </c>
      <c r="X634" s="428"/>
      <c r="Y634"/>
      <c r="Z634" s="5"/>
      <c r="AA634"/>
      <c r="AC634" s="377"/>
      <c r="AD634" s="55">
        <v>0.43402777777782697</v>
      </c>
    </row>
    <row r="635" spans="2:30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5"/>
      <c r="S635"/>
      <c r="T635" s="94">
        <f t="shared" si="27"/>
        <v>0</v>
      </c>
      <c r="U635" s="97">
        <f t="shared" si="26"/>
        <v>-4</v>
      </c>
      <c r="V635" s="93" t="str">
        <f t="shared" si="25"/>
        <v/>
      </c>
      <c r="W635" s="97" t="str">
        <f t="shared" si="28"/>
        <v/>
      </c>
      <c r="X635" s="428"/>
      <c r="Y635"/>
      <c r="Z635" s="5"/>
      <c r="AA635"/>
      <c r="AC635" s="377"/>
      <c r="AD635" s="55">
        <v>0.43472222222227203</v>
      </c>
    </row>
    <row r="636" spans="2:30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5"/>
      <c r="S636"/>
      <c r="T636" s="94">
        <f t="shared" si="27"/>
        <v>0</v>
      </c>
      <c r="U636" s="97">
        <f t="shared" si="26"/>
        <v>-4</v>
      </c>
      <c r="V636" s="93" t="str">
        <f t="shared" si="25"/>
        <v/>
      </c>
      <c r="W636" s="97" t="str">
        <f t="shared" si="28"/>
        <v/>
      </c>
      <c r="X636" s="428"/>
      <c r="Y636"/>
      <c r="Z636" s="5"/>
      <c r="AA636"/>
      <c r="AC636" s="377"/>
      <c r="AD636" s="55">
        <v>0.43541666666671702</v>
      </c>
    </row>
    <row r="637" spans="2:30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5"/>
      <c r="S637"/>
      <c r="T637" s="94">
        <f t="shared" si="27"/>
        <v>0</v>
      </c>
      <c r="U637" s="97">
        <f t="shared" si="26"/>
        <v>-4</v>
      </c>
      <c r="V637" s="93" t="str">
        <f t="shared" si="25"/>
        <v/>
      </c>
      <c r="W637" s="97" t="str">
        <f t="shared" si="28"/>
        <v/>
      </c>
      <c r="X637" s="428"/>
      <c r="Y637"/>
      <c r="Z637" s="5"/>
      <c r="AA637"/>
      <c r="AC637" s="377"/>
      <c r="AD637" s="55">
        <v>0.43611111111116202</v>
      </c>
    </row>
    <row r="638" spans="2:30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5"/>
      <c r="S638"/>
      <c r="T638" s="94">
        <f t="shared" si="27"/>
        <v>0</v>
      </c>
      <c r="U638" s="97">
        <f t="shared" si="26"/>
        <v>-4</v>
      </c>
      <c r="V638" s="93" t="str">
        <f t="shared" si="25"/>
        <v/>
      </c>
      <c r="W638" s="97" t="str">
        <f t="shared" si="28"/>
        <v/>
      </c>
      <c r="X638" s="428"/>
      <c r="Y638"/>
      <c r="Z638" s="5"/>
      <c r="AA638"/>
      <c r="AC638" s="377"/>
      <c r="AD638" s="55">
        <v>0.43680555555560702</v>
      </c>
    </row>
    <row r="639" spans="2:30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5"/>
      <c r="S639"/>
      <c r="T639" s="94">
        <f t="shared" si="27"/>
        <v>0</v>
      </c>
      <c r="U639" s="97">
        <f t="shared" si="26"/>
        <v>-4</v>
      </c>
      <c r="V639" s="93" t="str">
        <f t="shared" si="25"/>
        <v/>
      </c>
      <c r="W639" s="97" t="str">
        <f t="shared" si="28"/>
        <v/>
      </c>
      <c r="X639" s="428"/>
      <c r="Y639"/>
      <c r="Z639" s="5"/>
      <c r="AA639"/>
      <c r="AC639" s="377"/>
      <c r="AD639" s="55">
        <v>0.43750000000005201</v>
      </c>
    </row>
    <row r="640" spans="2:30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5"/>
      <c r="S640"/>
      <c r="T640" s="94">
        <f t="shared" si="27"/>
        <v>0</v>
      </c>
      <c r="U640" s="97">
        <f t="shared" si="26"/>
        <v>-4</v>
      </c>
      <c r="V640" s="93" t="str">
        <f t="shared" si="25"/>
        <v/>
      </c>
      <c r="W640" s="97" t="str">
        <f t="shared" si="28"/>
        <v/>
      </c>
      <c r="X640" s="428"/>
      <c r="Y640"/>
      <c r="Z640" s="5"/>
      <c r="AA640"/>
      <c r="AC640" s="377"/>
      <c r="AD640" s="55">
        <v>0.43819444444449701</v>
      </c>
    </row>
    <row r="641" spans="2:30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5"/>
      <c r="S641"/>
      <c r="T641" s="94">
        <f t="shared" si="27"/>
        <v>0</v>
      </c>
      <c r="U641" s="97">
        <f t="shared" si="26"/>
        <v>-4</v>
      </c>
      <c r="V641" s="93" t="str">
        <f t="shared" si="25"/>
        <v/>
      </c>
      <c r="W641" s="97" t="str">
        <f t="shared" si="28"/>
        <v/>
      </c>
      <c r="X641" s="428"/>
      <c r="Y641"/>
      <c r="Z641" s="5"/>
      <c r="AA641"/>
      <c r="AC641" s="377"/>
      <c r="AD641" s="55">
        <v>0.43888888888894201</v>
      </c>
    </row>
    <row r="642" spans="2:30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5"/>
      <c r="S642"/>
      <c r="T642" s="94">
        <f t="shared" si="27"/>
        <v>0</v>
      </c>
      <c r="U642" s="97">
        <f t="shared" si="26"/>
        <v>-4</v>
      </c>
      <c r="V642" s="93" t="str">
        <f t="shared" si="25"/>
        <v/>
      </c>
      <c r="W642" s="97" t="str">
        <f t="shared" si="28"/>
        <v/>
      </c>
      <c r="X642" s="428"/>
      <c r="Y642"/>
      <c r="Z642" s="5"/>
      <c r="AA642"/>
      <c r="AC642" s="377"/>
      <c r="AD642" s="55">
        <v>0.43958333333338701</v>
      </c>
    </row>
    <row r="643" spans="2:30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5"/>
      <c r="S643"/>
      <c r="T643" s="94">
        <f t="shared" si="27"/>
        <v>0</v>
      </c>
      <c r="U643" s="97">
        <f t="shared" si="26"/>
        <v>-4</v>
      </c>
      <c r="V643" s="93" t="str">
        <f t="shared" si="25"/>
        <v/>
      </c>
      <c r="W643" s="97" t="str">
        <f t="shared" si="28"/>
        <v/>
      </c>
      <c r="X643" s="428"/>
      <c r="Y643"/>
      <c r="Z643" s="5"/>
      <c r="AA643"/>
      <c r="AC643" s="377"/>
      <c r="AD643" s="55">
        <v>0.440277777777832</v>
      </c>
    </row>
    <row r="644" spans="2:30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5"/>
      <c r="S644"/>
      <c r="T644" s="94">
        <f t="shared" si="27"/>
        <v>0</v>
      </c>
      <c r="U644" s="97">
        <f t="shared" si="26"/>
        <v>-4</v>
      </c>
      <c r="V644" s="93" t="str">
        <f t="shared" si="25"/>
        <v/>
      </c>
      <c r="W644" s="97" t="str">
        <f t="shared" si="28"/>
        <v/>
      </c>
      <c r="X644" s="428"/>
      <c r="Y644"/>
      <c r="Z644" s="5"/>
      <c r="AA644"/>
      <c r="AC644" s="377"/>
      <c r="AD644" s="55">
        <v>0.440972222222277</v>
      </c>
    </row>
    <row r="645" spans="2:30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5"/>
      <c r="S645"/>
      <c r="T645" s="94">
        <f t="shared" si="27"/>
        <v>0</v>
      </c>
      <c r="U645" s="97">
        <f t="shared" si="26"/>
        <v>-4</v>
      </c>
      <c r="V645" s="93" t="str">
        <f t="shared" si="25"/>
        <v/>
      </c>
      <c r="W645" s="97" t="str">
        <f t="shared" si="28"/>
        <v/>
      </c>
      <c r="X645" s="428"/>
      <c r="Y645"/>
      <c r="Z645" s="5"/>
      <c r="AA645"/>
      <c r="AC645" s="377"/>
      <c r="AD645" s="55">
        <v>0.441666666666722</v>
      </c>
    </row>
    <row r="646" spans="2:30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5"/>
      <c r="S646"/>
      <c r="T646" s="94">
        <f t="shared" si="27"/>
        <v>0</v>
      </c>
      <c r="U646" s="97">
        <f t="shared" si="26"/>
        <v>-4</v>
      </c>
      <c r="V646" s="93" t="str">
        <f t="shared" si="25"/>
        <v/>
      </c>
      <c r="W646" s="97" t="str">
        <f t="shared" si="28"/>
        <v/>
      </c>
      <c r="X646" s="428"/>
      <c r="Y646"/>
      <c r="Z646" s="5"/>
      <c r="AA646"/>
      <c r="AC646" s="377"/>
      <c r="AD646" s="55">
        <v>0.44236111111116699</v>
      </c>
    </row>
    <row r="647" spans="2:30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5"/>
      <c r="S647"/>
      <c r="T647" s="94">
        <f t="shared" si="27"/>
        <v>0</v>
      </c>
      <c r="U647" s="97">
        <f t="shared" si="26"/>
        <v>-4</v>
      </c>
      <c r="V647" s="93" t="str">
        <f t="shared" si="25"/>
        <v/>
      </c>
      <c r="W647" s="97" t="str">
        <f t="shared" si="28"/>
        <v/>
      </c>
      <c r="X647" s="428"/>
      <c r="Y647"/>
      <c r="Z647" s="5"/>
      <c r="AA647"/>
      <c r="AC647" s="377"/>
      <c r="AD647" s="55">
        <v>0.44305555555561199</v>
      </c>
    </row>
    <row r="648" spans="2:30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5"/>
      <c r="S648"/>
      <c r="T648" s="94">
        <f t="shared" si="27"/>
        <v>0</v>
      </c>
      <c r="U648" s="97">
        <f t="shared" si="26"/>
        <v>-4</v>
      </c>
      <c r="V648" s="93" t="str">
        <f t="shared" si="25"/>
        <v/>
      </c>
      <c r="W648" s="97" t="str">
        <f t="shared" si="28"/>
        <v/>
      </c>
      <c r="X648" s="428"/>
      <c r="Y648"/>
      <c r="Z648" s="5"/>
      <c r="AA648"/>
      <c r="AC648" s="377"/>
      <c r="AD648" s="55">
        <v>0.44375000000005699</v>
      </c>
    </row>
    <row r="649" spans="2:30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5"/>
      <c r="S649"/>
      <c r="T649" s="94">
        <f t="shared" si="27"/>
        <v>0</v>
      </c>
      <c r="U649" s="97">
        <f t="shared" si="26"/>
        <v>-4</v>
      </c>
      <c r="V649" s="93" t="str">
        <f t="shared" si="25"/>
        <v/>
      </c>
      <c r="W649" s="97" t="str">
        <f t="shared" si="28"/>
        <v/>
      </c>
      <c r="X649" s="428"/>
      <c r="Y649"/>
      <c r="Z649" s="5"/>
      <c r="AA649"/>
      <c r="AC649" s="377"/>
      <c r="AD649" s="55">
        <v>0.44444444444450198</v>
      </c>
    </row>
    <row r="650" spans="2:30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5"/>
      <c r="S650"/>
      <c r="T650" s="94">
        <f t="shared" si="27"/>
        <v>0</v>
      </c>
      <c r="U650" s="97">
        <f t="shared" si="26"/>
        <v>-4</v>
      </c>
      <c r="V650" s="93" t="str">
        <f t="shared" si="25"/>
        <v/>
      </c>
      <c r="W650" s="97" t="str">
        <f t="shared" si="28"/>
        <v/>
      </c>
      <c r="X650" s="428"/>
      <c r="Y650"/>
      <c r="Z650" s="5"/>
      <c r="AA650"/>
      <c r="AC650" s="377"/>
      <c r="AD650" s="55">
        <v>0.44513888888894698</v>
      </c>
    </row>
    <row r="651" spans="2:30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5"/>
      <c r="S651"/>
      <c r="T651" s="94">
        <f t="shared" si="27"/>
        <v>0</v>
      </c>
      <c r="U651" s="97">
        <f t="shared" si="26"/>
        <v>-4</v>
      </c>
      <c r="V651" s="93" t="str">
        <f t="shared" ref="V651:V714" si="29">IF($K651&gt;0,1,"")</f>
        <v/>
      </c>
      <c r="W651" s="97" t="str">
        <f t="shared" si="28"/>
        <v/>
      </c>
      <c r="X651" s="428"/>
      <c r="Y651"/>
      <c r="Z651" s="5"/>
      <c r="AA651"/>
      <c r="AC651" s="377"/>
      <c r="AD651" s="55">
        <v>0.44583333333339198</v>
      </c>
    </row>
    <row r="652" spans="2:30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5"/>
      <c r="S652"/>
      <c r="T652" s="94">
        <f t="shared" si="27"/>
        <v>0</v>
      </c>
      <c r="U652" s="97">
        <f t="shared" si="26"/>
        <v>-4</v>
      </c>
      <c r="V652" s="93" t="str">
        <f t="shared" si="29"/>
        <v/>
      </c>
      <c r="W652" s="97" t="str">
        <f t="shared" si="28"/>
        <v/>
      </c>
      <c r="X652" s="428"/>
      <c r="Y652"/>
      <c r="Z652" s="5"/>
      <c r="AA652"/>
      <c r="AC652" s="377"/>
      <c r="AD652" s="55">
        <v>0.44652777777783698</v>
      </c>
    </row>
    <row r="653" spans="2:30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5"/>
      <c r="S653"/>
      <c r="T653" s="94">
        <f t="shared" si="27"/>
        <v>0</v>
      </c>
      <c r="U653" s="97">
        <f t="shared" si="26"/>
        <v>-4</v>
      </c>
      <c r="V653" s="93" t="str">
        <f t="shared" si="29"/>
        <v/>
      </c>
      <c r="W653" s="97" t="str">
        <f t="shared" si="28"/>
        <v/>
      </c>
      <c r="X653" s="428"/>
      <c r="Y653"/>
      <c r="Z653" s="5"/>
      <c r="AA653"/>
      <c r="AC653" s="377"/>
      <c r="AD653" s="55">
        <v>0.44722222222228197</v>
      </c>
    </row>
    <row r="654" spans="2:30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5"/>
      <c r="S654"/>
      <c r="T654" s="94">
        <f t="shared" si="27"/>
        <v>0</v>
      </c>
      <c r="U654" s="97">
        <f t="shared" si="26"/>
        <v>-4</v>
      </c>
      <c r="V654" s="93" t="str">
        <f t="shared" si="29"/>
        <v/>
      </c>
      <c r="W654" s="97" t="str">
        <f t="shared" si="28"/>
        <v/>
      </c>
      <c r="X654" s="428"/>
      <c r="Y654"/>
      <c r="Z654" s="5"/>
      <c r="AA654"/>
      <c r="AC654" s="377"/>
      <c r="AD654" s="55">
        <v>0.44791666666672703</v>
      </c>
    </row>
    <row r="655" spans="2:30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5"/>
      <c r="S655"/>
      <c r="T655" s="94">
        <f t="shared" si="27"/>
        <v>0</v>
      </c>
      <c r="U655" s="97">
        <f t="shared" si="26"/>
        <v>-4</v>
      </c>
      <c r="V655" s="93" t="str">
        <f t="shared" si="29"/>
        <v/>
      </c>
      <c r="W655" s="97" t="str">
        <f t="shared" si="28"/>
        <v/>
      </c>
      <c r="X655" s="428"/>
      <c r="Y655"/>
      <c r="Z655" s="5"/>
      <c r="AA655"/>
      <c r="AC655" s="377"/>
      <c r="AD655" s="55">
        <v>0.44861111111117202</v>
      </c>
    </row>
    <row r="656" spans="2:30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5"/>
      <c r="S656"/>
      <c r="T656" s="94">
        <f t="shared" si="27"/>
        <v>0</v>
      </c>
      <c r="U656" s="97">
        <f t="shared" ref="U656:U719" si="30">(T656-B656)-3</f>
        <v>-3</v>
      </c>
      <c r="V656" s="93" t="str">
        <f t="shared" si="29"/>
        <v/>
      </c>
      <c r="W656" s="97" t="str">
        <f t="shared" si="28"/>
        <v/>
      </c>
      <c r="X656" s="428"/>
      <c r="Y656"/>
      <c r="Z656" s="5"/>
      <c r="AA656"/>
      <c r="AC656" s="377"/>
      <c r="AD656" s="55">
        <v>0.44930555555561702</v>
      </c>
    </row>
    <row r="657" spans="2:32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5"/>
      <c r="S657"/>
      <c r="T657" s="94">
        <f t="shared" si="27"/>
        <v>0</v>
      </c>
      <c r="U657" s="97">
        <f t="shared" si="30"/>
        <v>-3</v>
      </c>
      <c r="V657" s="93" t="str">
        <f t="shared" si="29"/>
        <v/>
      </c>
      <c r="W657" s="97" t="str">
        <f t="shared" si="28"/>
        <v/>
      </c>
      <c r="X657" s="428"/>
      <c r="Y657"/>
      <c r="Z657" s="5"/>
      <c r="AA657"/>
      <c r="AC657" s="377"/>
      <c r="AD657" s="55">
        <v>0.45000000000006202</v>
      </c>
    </row>
    <row r="658" spans="2:32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5"/>
      <c r="S658"/>
      <c r="T658" s="94">
        <f t="shared" si="27"/>
        <v>0</v>
      </c>
      <c r="U658" s="97">
        <f t="shared" si="30"/>
        <v>-3</v>
      </c>
      <c r="V658" s="93" t="str">
        <f t="shared" si="29"/>
        <v/>
      </c>
      <c r="W658" s="97" t="str">
        <f t="shared" si="28"/>
        <v/>
      </c>
      <c r="X658" s="428"/>
      <c r="Y658"/>
      <c r="Z658" s="5"/>
      <c r="AA658"/>
      <c r="AC658" s="377"/>
      <c r="AD658" s="55">
        <v>0.45069444444450701</v>
      </c>
    </row>
    <row r="659" spans="2:32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5"/>
      <c r="T659" s="94">
        <f t="shared" si="27"/>
        <v>0</v>
      </c>
      <c r="U659" s="97">
        <f t="shared" si="30"/>
        <v>-3</v>
      </c>
      <c r="V659" s="93" t="str">
        <f t="shared" si="29"/>
        <v/>
      </c>
      <c r="W659" s="97" t="str">
        <f t="shared" si="28"/>
        <v/>
      </c>
      <c r="X659" s="94"/>
      <c r="Z659" s="5"/>
      <c r="AA659"/>
      <c r="AC659" s="377"/>
      <c r="AD659" s="55">
        <v>0.45138888888895201</v>
      </c>
      <c r="AF659" s="6"/>
    </row>
    <row r="660" spans="2:32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5"/>
      <c r="T660" s="94">
        <f t="shared" si="27"/>
        <v>0</v>
      </c>
      <c r="U660" s="97">
        <f t="shared" si="30"/>
        <v>-3</v>
      </c>
      <c r="V660" s="93" t="str">
        <f t="shared" si="29"/>
        <v/>
      </c>
      <c r="W660" s="97" t="str">
        <f t="shared" si="28"/>
        <v/>
      </c>
      <c r="X660" s="94"/>
      <c r="Z660" s="5"/>
      <c r="AA660"/>
      <c r="AC660" s="377"/>
      <c r="AD660" s="55">
        <v>0.45208333333339701</v>
      </c>
    </row>
    <row r="661" spans="2:32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5"/>
      <c r="T661" s="94">
        <f t="shared" si="27"/>
        <v>0</v>
      </c>
      <c r="U661" s="97">
        <f t="shared" si="30"/>
        <v>-3</v>
      </c>
      <c r="V661" s="93" t="str">
        <f t="shared" si="29"/>
        <v/>
      </c>
      <c r="W661" s="97" t="str">
        <f t="shared" si="28"/>
        <v/>
      </c>
      <c r="X661" s="94"/>
      <c r="Z661" s="5"/>
      <c r="AA661"/>
      <c r="AC661" s="377"/>
      <c r="AD661" s="55">
        <v>0.45277777777784201</v>
      </c>
    </row>
    <row r="662" spans="2:32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5"/>
      <c r="T662" s="94">
        <f t="shared" si="27"/>
        <v>0</v>
      </c>
      <c r="U662" s="97">
        <f t="shared" si="30"/>
        <v>-3</v>
      </c>
      <c r="V662" s="93" t="str">
        <f t="shared" si="29"/>
        <v/>
      </c>
      <c r="W662" s="97" t="str">
        <f t="shared" si="28"/>
        <v/>
      </c>
      <c r="X662" s="94"/>
      <c r="Z662" s="5"/>
      <c r="AA662"/>
      <c r="AC662" s="377"/>
      <c r="AD662" s="55">
        <v>0.453472222222287</v>
      </c>
    </row>
    <row r="663" spans="2:32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5"/>
      <c r="T663" s="94">
        <f t="shared" si="27"/>
        <v>0</v>
      </c>
      <c r="U663" s="97">
        <f t="shared" si="30"/>
        <v>-3</v>
      </c>
      <c r="V663" s="93" t="str">
        <f t="shared" si="29"/>
        <v/>
      </c>
      <c r="W663" s="97" t="str">
        <f t="shared" si="28"/>
        <v/>
      </c>
      <c r="X663" s="94"/>
      <c r="Z663" s="5"/>
      <c r="AA663"/>
      <c r="AC663" s="377"/>
      <c r="AD663" s="55">
        <v>0.454166666666732</v>
      </c>
    </row>
    <row r="664" spans="2:32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5"/>
      <c r="T664" s="94">
        <f t="shared" si="27"/>
        <v>0</v>
      </c>
      <c r="U664" s="97">
        <f t="shared" si="30"/>
        <v>-3</v>
      </c>
      <c r="V664" s="93" t="str">
        <f t="shared" si="29"/>
        <v/>
      </c>
      <c r="W664" s="97" t="str">
        <f t="shared" si="28"/>
        <v/>
      </c>
      <c r="X664" s="94"/>
      <c r="Z664" s="5"/>
      <c r="AA664"/>
      <c r="AC664" s="377"/>
      <c r="AD664" s="55">
        <v>0.454861111111177</v>
      </c>
    </row>
    <row r="665" spans="2:32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5"/>
      <c r="T665" s="94">
        <f t="shared" si="27"/>
        <v>0</v>
      </c>
      <c r="U665" s="97">
        <f t="shared" si="30"/>
        <v>-3</v>
      </c>
      <c r="V665" s="93" t="str">
        <f t="shared" si="29"/>
        <v/>
      </c>
      <c r="W665" s="97" t="str">
        <f t="shared" si="28"/>
        <v/>
      </c>
      <c r="X665" s="94"/>
      <c r="Z665" s="5"/>
      <c r="AA665"/>
      <c r="AC665" s="377"/>
      <c r="AD665" s="55">
        <v>0.45555555555562199</v>
      </c>
    </row>
    <row r="666" spans="2:32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5"/>
      <c r="T666" s="94">
        <f t="shared" si="27"/>
        <v>0</v>
      </c>
      <c r="U666" s="97">
        <f t="shared" si="30"/>
        <v>-3</v>
      </c>
      <c r="V666" s="93" t="str">
        <f t="shared" si="29"/>
        <v/>
      </c>
      <c r="W666" s="97" t="str">
        <f t="shared" si="28"/>
        <v/>
      </c>
      <c r="X666" s="94"/>
      <c r="Z666" s="5"/>
      <c r="AA666"/>
      <c r="AC666" s="377"/>
      <c r="AD666" s="55">
        <v>0.45625000000006699</v>
      </c>
    </row>
    <row r="667" spans="2:32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5"/>
      <c r="T667" s="94">
        <f t="shared" si="27"/>
        <v>0</v>
      </c>
      <c r="U667" s="97">
        <f t="shared" si="30"/>
        <v>-3</v>
      </c>
      <c r="V667" s="93" t="str">
        <f t="shared" si="29"/>
        <v/>
      </c>
      <c r="W667" s="97" t="str">
        <f t="shared" si="28"/>
        <v/>
      </c>
      <c r="X667" s="94"/>
      <c r="Z667" s="5"/>
      <c r="AA667"/>
      <c r="AC667" s="377"/>
      <c r="AD667" s="55">
        <v>0.45694444444451199</v>
      </c>
    </row>
    <row r="668" spans="2:32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5"/>
      <c r="T668" s="94">
        <f t="shared" si="27"/>
        <v>0</v>
      </c>
      <c r="U668" s="97">
        <f t="shared" si="30"/>
        <v>-3</v>
      </c>
      <c r="V668" s="93" t="str">
        <f t="shared" si="29"/>
        <v/>
      </c>
      <c r="W668" s="97" t="str">
        <f t="shared" si="28"/>
        <v/>
      </c>
      <c r="X668" s="94"/>
      <c r="Z668" s="5"/>
      <c r="AA668"/>
      <c r="AC668" s="377"/>
      <c r="AD668" s="55">
        <v>0.45763888888895699</v>
      </c>
    </row>
    <row r="669" spans="2:32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5"/>
      <c r="T669" s="94">
        <f t="shared" si="27"/>
        <v>0</v>
      </c>
      <c r="U669" s="97">
        <f t="shared" si="30"/>
        <v>-3</v>
      </c>
      <c r="V669" s="93" t="str">
        <f t="shared" si="29"/>
        <v/>
      </c>
      <c r="W669" s="97" t="str">
        <f t="shared" si="28"/>
        <v/>
      </c>
      <c r="X669" s="94"/>
      <c r="Z669" s="5"/>
      <c r="AA669"/>
      <c r="AC669" s="377"/>
      <c r="AD669" s="55">
        <v>0.45833333333340198</v>
      </c>
    </row>
    <row r="670" spans="2:32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5"/>
      <c r="T670" s="94">
        <f t="shared" si="27"/>
        <v>0</v>
      </c>
      <c r="U670" s="97">
        <f t="shared" si="30"/>
        <v>-3</v>
      </c>
      <c r="V670" s="93" t="str">
        <f t="shared" si="29"/>
        <v/>
      </c>
      <c r="W670" s="97" t="str">
        <f t="shared" si="28"/>
        <v/>
      </c>
      <c r="X670" s="94"/>
      <c r="Z670" s="5"/>
      <c r="AA670"/>
      <c r="AC670" s="377"/>
      <c r="AD670" s="55">
        <v>0.45902777777784698</v>
      </c>
    </row>
    <row r="671" spans="2:32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5"/>
      <c r="T671" s="94">
        <f t="shared" si="27"/>
        <v>0</v>
      </c>
      <c r="U671" s="97">
        <f t="shared" si="30"/>
        <v>-3</v>
      </c>
      <c r="V671" s="93" t="str">
        <f t="shared" si="29"/>
        <v/>
      </c>
      <c r="W671" s="97" t="str">
        <f t="shared" si="28"/>
        <v/>
      </c>
      <c r="X671" s="94"/>
      <c r="Z671" s="5"/>
      <c r="AA671"/>
      <c r="AC671" s="377"/>
      <c r="AD671" s="55">
        <v>0.45972222222229198</v>
      </c>
    </row>
    <row r="672" spans="2:32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5"/>
      <c r="T672" s="94">
        <f t="shared" si="27"/>
        <v>0</v>
      </c>
      <c r="U672" s="97">
        <f t="shared" si="30"/>
        <v>-3</v>
      </c>
      <c r="V672" s="93" t="str">
        <f t="shared" si="29"/>
        <v/>
      </c>
      <c r="W672" s="97" t="str">
        <f t="shared" si="28"/>
        <v/>
      </c>
      <c r="X672" s="94"/>
      <c r="Z672" s="5"/>
      <c r="AA672"/>
      <c r="AC672" s="377"/>
      <c r="AD672" s="55">
        <v>0.46041666666673697</v>
      </c>
    </row>
    <row r="673" spans="2:30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5"/>
      <c r="T673" s="94">
        <f t="shared" si="27"/>
        <v>0</v>
      </c>
      <c r="U673" s="97">
        <f t="shared" si="30"/>
        <v>-3</v>
      </c>
      <c r="V673" s="93" t="str">
        <f t="shared" si="29"/>
        <v/>
      </c>
      <c r="W673" s="97" t="str">
        <f t="shared" si="28"/>
        <v/>
      </c>
      <c r="X673" s="94"/>
      <c r="Z673" s="5"/>
      <c r="AA673"/>
      <c r="AC673" s="377"/>
      <c r="AD673" s="55">
        <v>0.46111111111118203</v>
      </c>
    </row>
    <row r="674" spans="2:30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5"/>
      <c r="T674" s="94">
        <f t="shared" si="27"/>
        <v>0</v>
      </c>
      <c r="U674" s="97">
        <f t="shared" si="30"/>
        <v>-3</v>
      </c>
      <c r="V674" s="93" t="str">
        <f t="shared" si="29"/>
        <v/>
      </c>
      <c r="W674" s="97" t="str">
        <f t="shared" si="28"/>
        <v/>
      </c>
      <c r="X674" s="94"/>
      <c r="Z674" s="5"/>
      <c r="AA674"/>
      <c r="AC674" s="377"/>
      <c r="AD674" s="55">
        <v>0.46180555555562702</v>
      </c>
    </row>
    <row r="675" spans="2:30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5"/>
      <c r="T675" s="94">
        <f t="shared" si="27"/>
        <v>0</v>
      </c>
      <c r="U675" s="97">
        <f t="shared" si="30"/>
        <v>-3</v>
      </c>
      <c r="V675" s="93" t="str">
        <f t="shared" si="29"/>
        <v/>
      </c>
      <c r="W675" s="97" t="str">
        <f t="shared" si="28"/>
        <v/>
      </c>
      <c r="X675" s="94"/>
      <c r="Z675" s="5"/>
      <c r="AA675"/>
      <c r="AC675" s="377"/>
      <c r="AD675" s="55">
        <v>0.46250000000007202</v>
      </c>
    </row>
    <row r="676" spans="2:30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5"/>
      <c r="T676" s="94">
        <f t="shared" si="27"/>
        <v>0</v>
      </c>
      <c r="U676" s="97">
        <f t="shared" si="30"/>
        <v>-3</v>
      </c>
      <c r="V676" s="93" t="str">
        <f t="shared" si="29"/>
        <v/>
      </c>
      <c r="W676" s="97" t="str">
        <f t="shared" si="28"/>
        <v/>
      </c>
      <c r="X676" s="94"/>
      <c r="Z676" s="5"/>
      <c r="AA676"/>
      <c r="AC676" s="377"/>
      <c r="AD676" s="55">
        <v>0.46319444444451702</v>
      </c>
    </row>
    <row r="677" spans="2:30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5"/>
      <c r="T677" s="94">
        <f t="shared" si="27"/>
        <v>0</v>
      </c>
      <c r="U677" s="97">
        <f t="shared" si="30"/>
        <v>-3</v>
      </c>
      <c r="V677" s="93" t="str">
        <f t="shared" si="29"/>
        <v/>
      </c>
      <c r="W677" s="97" t="str">
        <f t="shared" si="28"/>
        <v/>
      </c>
      <c r="X677" s="94"/>
      <c r="Z677" s="5"/>
      <c r="AA677"/>
      <c r="AC677" s="377"/>
      <c r="AD677" s="55">
        <v>0.46388888888896201</v>
      </c>
    </row>
    <row r="678" spans="2:30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5"/>
      <c r="T678" s="94">
        <f t="shared" si="27"/>
        <v>0</v>
      </c>
      <c r="U678" s="97">
        <f t="shared" si="30"/>
        <v>-3</v>
      </c>
      <c r="V678" s="93" t="str">
        <f t="shared" si="29"/>
        <v/>
      </c>
      <c r="W678" s="97" t="str">
        <f t="shared" si="28"/>
        <v/>
      </c>
      <c r="X678" s="94"/>
      <c r="Z678" s="5"/>
      <c r="AA678"/>
      <c r="AC678" s="377"/>
      <c r="AD678" s="55">
        <v>0.46458333333340701</v>
      </c>
    </row>
    <row r="679" spans="2:30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5"/>
      <c r="T679" s="94">
        <f t="shared" si="27"/>
        <v>0</v>
      </c>
      <c r="U679" s="97">
        <f t="shared" si="30"/>
        <v>-3</v>
      </c>
      <c r="V679" s="93" t="str">
        <f t="shared" si="29"/>
        <v/>
      </c>
      <c r="W679" s="97" t="str">
        <f t="shared" si="28"/>
        <v/>
      </c>
      <c r="X679" s="94"/>
      <c r="Z679" s="5"/>
      <c r="AA679"/>
      <c r="AC679" s="377"/>
      <c r="AD679" s="55">
        <v>0.46527777777785201</v>
      </c>
    </row>
    <row r="680" spans="2:30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5"/>
      <c r="T680" s="94">
        <f t="shared" si="27"/>
        <v>0</v>
      </c>
      <c r="U680" s="97">
        <f t="shared" si="30"/>
        <v>-3</v>
      </c>
      <c r="V680" s="93" t="str">
        <f t="shared" si="29"/>
        <v/>
      </c>
      <c r="W680" s="97" t="str">
        <f t="shared" si="28"/>
        <v/>
      </c>
      <c r="X680" s="94"/>
      <c r="Z680" s="5"/>
      <c r="AA680"/>
      <c r="AC680" s="377"/>
      <c r="AD680" s="55">
        <v>0.46597222222229701</v>
      </c>
    </row>
    <row r="681" spans="2:30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5"/>
      <c r="T681" s="94">
        <f t="shared" si="27"/>
        <v>0</v>
      </c>
      <c r="U681" s="97">
        <f t="shared" si="30"/>
        <v>-3</v>
      </c>
      <c r="V681" s="93" t="str">
        <f t="shared" si="29"/>
        <v/>
      </c>
      <c r="W681" s="97" t="str">
        <f t="shared" si="28"/>
        <v/>
      </c>
      <c r="X681" s="94"/>
      <c r="Z681" s="5"/>
      <c r="AA681"/>
      <c r="AC681" s="377"/>
      <c r="AD681" s="55">
        <v>0.466666666666742</v>
      </c>
    </row>
    <row r="682" spans="2:30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5"/>
      <c r="T682" s="94">
        <f t="shared" si="27"/>
        <v>0</v>
      </c>
      <c r="U682" s="97">
        <f t="shared" si="30"/>
        <v>-3</v>
      </c>
      <c r="V682" s="93" t="str">
        <f t="shared" si="29"/>
        <v/>
      </c>
      <c r="W682" s="97" t="str">
        <f t="shared" si="28"/>
        <v/>
      </c>
      <c r="X682" s="94"/>
      <c r="Z682" s="5"/>
      <c r="AA682"/>
      <c r="AC682" s="377"/>
      <c r="AD682" s="55">
        <v>0.467361111111187</v>
      </c>
    </row>
    <row r="683" spans="2:30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5"/>
      <c r="T683" s="94">
        <f t="shared" si="27"/>
        <v>0</v>
      </c>
      <c r="U683" s="97">
        <f t="shared" si="30"/>
        <v>-3</v>
      </c>
      <c r="V683" s="93" t="str">
        <f t="shared" si="29"/>
        <v/>
      </c>
      <c r="W683" s="97" t="str">
        <f t="shared" si="28"/>
        <v/>
      </c>
      <c r="X683" s="94"/>
      <c r="Z683" s="5"/>
      <c r="AA683"/>
      <c r="AC683" s="377"/>
      <c r="AD683" s="55">
        <v>0.468055555555632</v>
      </c>
    </row>
    <row r="684" spans="2:30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5"/>
      <c r="T684" s="94">
        <f t="shared" si="27"/>
        <v>0</v>
      </c>
      <c r="U684" s="97">
        <f t="shared" si="30"/>
        <v>-3</v>
      </c>
      <c r="V684" s="93" t="str">
        <f t="shared" si="29"/>
        <v/>
      </c>
      <c r="W684" s="97" t="str">
        <f t="shared" si="28"/>
        <v/>
      </c>
      <c r="X684" s="94"/>
      <c r="Z684" s="5"/>
      <c r="AA684"/>
      <c r="AC684" s="377"/>
      <c r="AD684" s="55">
        <v>0.46875000000007699</v>
      </c>
    </row>
    <row r="685" spans="2:30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5"/>
      <c r="T685" s="94">
        <f t="shared" si="27"/>
        <v>0</v>
      </c>
      <c r="U685" s="97">
        <f t="shared" si="30"/>
        <v>-3</v>
      </c>
      <c r="V685" s="93" t="str">
        <f t="shared" si="29"/>
        <v/>
      </c>
      <c r="W685" s="97" t="str">
        <f t="shared" si="28"/>
        <v/>
      </c>
      <c r="X685" s="94"/>
      <c r="Z685" s="5"/>
      <c r="AA685"/>
      <c r="AC685" s="377"/>
      <c r="AD685" s="55">
        <v>0.46944444444452199</v>
      </c>
    </row>
    <row r="686" spans="2:30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5"/>
      <c r="T686" s="94">
        <f t="shared" si="27"/>
        <v>0</v>
      </c>
      <c r="U686" s="97">
        <f t="shared" si="30"/>
        <v>-3</v>
      </c>
      <c r="V686" s="93" t="str">
        <f t="shared" si="29"/>
        <v/>
      </c>
      <c r="W686" s="97" t="str">
        <f t="shared" si="28"/>
        <v/>
      </c>
      <c r="X686" s="94"/>
      <c r="Z686" s="5"/>
      <c r="AA686"/>
      <c r="AC686" s="377"/>
      <c r="AD686" s="55">
        <v>0.47013888888896699</v>
      </c>
    </row>
    <row r="687" spans="2:30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5"/>
      <c r="T687" s="94">
        <f t="shared" si="27"/>
        <v>0</v>
      </c>
      <c r="U687" s="97">
        <f t="shared" si="30"/>
        <v>-3</v>
      </c>
      <c r="V687" s="93" t="str">
        <f t="shared" si="29"/>
        <v/>
      </c>
      <c r="W687" s="97" t="str">
        <f t="shared" si="28"/>
        <v/>
      </c>
      <c r="X687" s="94"/>
      <c r="Z687" s="5"/>
      <c r="AA687"/>
      <c r="AC687" s="377"/>
      <c r="AD687" s="55">
        <v>0.47083333333341199</v>
      </c>
    </row>
    <row r="688" spans="2:30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5"/>
      <c r="T688" s="94">
        <f t="shared" si="27"/>
        <v>0</v>
      </c>
      <c r="U688" s="97">
        <f t="shared" si="30"/>
        <v>-3</v>
      </c>
      <c r="V688" s="93" t="str">
        <f t="shared" si="29"/>
        <v/>
      </c>
      <c r="W688" s="97" t="str">
        <f t="shared" si="28"/>
        <v/>
      </c>
      <c r="X688" s="94"/>
      <c r="Z688" s="5"/>
      <c r="AA688"/>
      <c r="AC688" s="377"/>
      <c r="AD688" s="55">
        <v>0.47152777777785698</v>
      </c>
    </row>
    <row r="689" spans="2:30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5"/>
      <c r="T689" s="94">
        <f t="shared" si="27"/>
        <v>0</v>
      </c>
      <c r="U689" s="97">
        <f t="shared" si="30"/>
        <v>-3</v>
      </c>
      <c r="V689" s="93" t="str">
        <f t="shared" si="29"/>
        <v/>
      </c>
      <c r="W689" s="97" t="str">
        <f t="shared" si="28"/>
        <v/>
      </c>
      <c r="X689" s="94"/>
      <c r="Z689" s="5"/>
      <c r="AA689"/>
      <c r="AC689" s="377"/>
      <c r="AD689" s="55">
        <v>0.47222222222230198</v>
      </c>
    </row>
    <row r="690" spans="2:30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5"/>
      <c r="T690" s="94">
        <f t="shared" ref="T690:T753" si="31">MAX($P690,$Q690)</f>
        <v>0</v>
      </c>
      <c r="U690" s="97">
        <f t="shared" si="30"/>
        <v>-3</v>
      </c>
      <c r="V690" s="93" t="str">
        <f t="shared" si="29"/>
        <v/>
      </c>
      <c r="W690" s="97" t="str">
        <f t="shared" ref="W690:W753" si="32">IF($T690&gt;$B690+2,1,"")</f>
        <v/>
      </c>
      <c r="X690" s="94"/>
      <c r="Z690" s="5"/>
      <c r="AA690"/>
      <c r="AC690" s="377"/>
      <c r="AD690" s="55">
        <v>0.47291666666674698</v>
      </c>
    </row>
    <row r="691" spans="2:30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5"/>
      <c r="T691" s="94">
        <f t="shared" si="31"/>
        <v>0</v>
      </c>
      <c r="U691" s="97">
        <f t="shared" si="30"/>
        <v>-3</v>
      </c>
      <c r="V691" s="93" t="str">
        <f t="shared" si="29"/>
        <v/>
      </c>
      <c r="W691" s="97" t="str">
        <f t="shared" si="32"/>
        <v/>
      </c>
      <c r="X691" s="94"/>
      <c r="Z691" s="5"/>
      <c r="AA691"/>
      <c r="AC691" s="377"/>
      <c r="AD691" s="55">
        <v>0.47361111111119197</v>
      </c>
    </row>
    <row r="692" spans="2:30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5"/>
      <c r="T692" s="94">
        <f t="shared" si="31"/>
        <v>0</v>
      </c>
      <c r="U692" s="97">
        <f t="shared" si="30"/>
        <v>-3</v>
      </c>
      <c r="V692" s="93" t="str">
        <f t="shared" si="29"/>
        <v/>
      </c>
      <c r="W692" s="97" t="str">
        <f t="shared" si="32"/>
        <v/>
      </c>
      <c r="X692" s="94"/>
      <c r="Z692" s="5"/>
      <c r="AA692"/>
      <c r="AC692" s="377"/>
      <c r="AD692" s="55">
        <v>0.47430555555563703</v>
      </c>
    </row>
    <row r="693" spans="2:30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5"/>
      <c r="T693" s="94">
        <f t="shared" si="31"/>
        <v>0</v>
      </c>
      <c r="U693" s="97">
        <f t="shared" si="30"/>
        <v>-3</v>
      </c>
      <c r="V693" s="93" t="str">
        <f t="shared" si="29"/>
        <v/>
      </c>
      <c r="W693" s="97" t="str">
        <f t="shared" si="32"/>
        <v/>
      </c>
      <c r="X693" s="94"/>
      <c r="Z693" s="5"/>
      <c r="AA693"/>
      <c r="AC693" s="377"/>
      <c r="AD693" s="55">
        <v>0.47500000000008202</v>
      </c>
    </row>
    <row r="694" spans="2:30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5"/>
      <c r="T694" s="94">
        <f t="shared" si="31"/>
        <v>0</v>
      </c>
      <c r="U694" s="97">
        <f t="shared" si="30"/>
        <v>-3</v>
      </c>
      <c r="V694" s="93" t="str">
        <f t="shared" si="29"/>
        <v/>
      </c>
      <c r="W694" s="97" t="str">
        <f t="shared" si="32"/>
        <v/>
      </c>
      <c r="X694" s="94"/>
      <c r="Z694" s="5"/>
      <c r="AA694"/>
      <c r="AC694" s="377"/>
      <c r="AD694" s="55">
        <v>0.47569444444452702</v>
      </c>
    </row>
    <row r="695" spans="2:30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5"/>
      <c r="T695" s="94">
        <f t="shared" si="31"/>
        <v>0</v>
      </c>
      <c r="U695" s="97">
        <f t="shared" si="30"/>
        <v>-3</v>
      </c>
      <c r="V695" s="93" t="str">
        <f t="shared" si="29"/>
        <v/>
      </c>
      <c r="W695" s="97" t="str">
        <f t="shared" si="32"/>
        <v/>
      </c>
      <c r="X695" s="94"/>
      <c r="Z695" s="5"/>
      <c r="AA695"/>
      <c r="AC695" s="377"/>
      <c r="AD695" s="55">
        <v>0.47638888888897202</v>
      </c>
    </row>
    <row r="696" spans="2:30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5"/>
      <c r="T696" s="94">
        <f t="shared" si="31"/>
        <v>0</v>
      </c>
      <c r="U696" s="97">
        <f t="shared" si="30"/>
        <v>-3</v>
      </c>
      <c r="V696" s="93" t="str">
        <f t="shared" si="29"/>
        <v/>
      </c>
      <c r="W696" s="97" t="str">
        <f t="shared" si="32"/>
        <v/>
      </c>
      <c r="X696" s="94"/>
      <c r="Z696" s="5"/>
      <c r="AA696"/>
      <c r="AC696" s="377"/>
      <c r="AD696" s="55">
        <v>0.47708333333341701</v>
      </c>
    </row>
    <row r="697" spans="2:30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5"/>
      <c r="T697" s="94">
        <f t="shared" si="31"/>
        <v>0</v>
      </c>
      <c r="U697" s="97">
        <f t="shared" si="30"/>
        <v>-3</v>
      </c>
      <c r="V697" s="93" t="str">
        <f t="shared" si="29"/>
        <v/>
      </c>
      <c r="W697" s="97" t="str">
        <f t="shared" si="32"/>
        <v/>
      </c>
      <c r="X697" s="94"/>
      <c r="Z697" s="5"/>
      <c r="AA697"/>
      <c r="AC697" s="377"/>
      <c r="AD697" s="55">
        <v>0.47777777777786201</v>
      </c>
    </row>
    <row r="698" spans="2:30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5"/>
      <c r="T698" s="94">
        <f t="shared" si="31"/>
        <v>0</v>
      </c>
      <c r="U698" s="97">
        <f t="shared" si="30"/>
        <v>-3</v>
      </c>
      <c r="V698" s="93" t="str">
        <f t="shared" si="29"/>
        <v/>
      </c>
      <c r="W698" s="97" t="str">
        <f t="shared" si="32"/>
        <v/>
      </c>
      <c r="X698" s="94"/>
      <c r="Z698" s="5"/>
      <c r="AA698"/>
      <c r="AC698" s="377"/>
      <c r="AD698" s="55">
        <v>0.47847222222230701</v>
      </c>
    </row>
    <row r="699" spans="2:30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5"/>
      <c r="T699" s="94">
        <f t="shared" si="31"/>
        <v>0</v>
      </c>
      <c r="U699" s="97">
        <f t="shared" si="30"/>
        <v>-3</v>
      </c>
      <c r="V699" s="93" t="str">
        <f t="shared" si="29"/>
        <v/>
      </c>
      <c r="W699" s="97" t="str">
        <f t="shared" si="32"/>
        <v/>
      </c>
      <c r="X699" s="94"/>
      <c r="Z699" s="5"/>
      <c r="AA699"/>
      <c r="AC699" s="377"/>
      <c r="AD699" s="55">
        <v>0.47916666666675201</v>
      </c>
    </row>
    <row r="700" spans="2:30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5"/>
      <c r="T700" s="94">
        <f t="shared" si="31"/>
        <v>0</v>
      </c>
      <c r="U700" s="97">
        <f t="shared" si="30"/>
        <v>-3</v>
      </c>
      <c r="V700" s="93" t="str">
        <f t="shared" si="29"/>
        <v/>
      </c>
      <c r="W700" s="97" t="str">
        <f t="shared" si="32"/>
        <v/>
      </c>
      <c r="X700" s="94"/>
      <c r="Z700" s="5"/>
      <c r="AA700"/>
      <c r="AC700" s="377"/>
      <c r="AD700" s="55">
        <v>0.479861111111197</v>
      </c>
    </row>
    <row r="701" spans="2:30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5"/>
      <c r="T701" s="94">
        <f t="shared" si="31"/>
        <v>0</v>
      </c>
      <c r="U701" s="97">
        <f t="shared" si="30"/>
        <v>-3</v>
      </c>
      <c r="V701" s="93" t="str">
        <f t="shared" si="29"/>
        <v/>
      </c>
      <c r="W701" s="97" t="str">
        <f t="shared" si="32"/>
        <v/>
      </c>
      <c r="X701" s="94"/>
      <c r="Z701" s="5"/>
      <c r="AA701"/>
      <c r="AC701" s="377"/>
      <c r="AD701" s="55">
        <v>0.480555555555642</v>
      </c>
    </row>
    <row r="702" spans="2:30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5"/>
      <c r="T702" s="94">
        <f t="shared" si="31"/>
        <v>0</v>
      </c>
      <c r="U702" s="97">
        <f t="shared" si="30"/>
        <v>-3</v>
      </c>
      <c r="V702" s="93" t="str">
        <f t="shared" si="29"/>
        <v/>
      </c>
      <c r="W702" s="97" t="str">
        <f t="shared" si="32"/>
        <v/>
      </c>
      <c r="X702" s="94"/>
      <c r="Z702" s="5"/>
      <c r="AA702"/>
      <c r="AC702" s="377"/>
      <c r="AD702" s="55">
        <v>0.481250000000087</v>
      </c>
    </row>
    <row r="703" spans="2:30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5"/>
      <c r="T703" s="94">
        <f t="shared" si="31"/>
        <v>0</v>
      </c>
      <c r="U703" s="97">
        <f t="shared" si="30"/>
        <v>-3</v>
      </c>
      <c r="V703" s="93" t="str">
        <f t="shared" si="29"/>
        <v/>
      </c>
      <c r="W703" s="97" t="str">
        <f t="shared" si="32"/>
        <v/>
      </c>
      <c r="X703" s="94"/>
      <c r="Z703" s="5"/>
      <c r="AA703"/>
      <c r="AC703" s="377"/>
      <c r="AD703" s="55">
        <v>0.48194444444453199</v>
      </c>
    </row>
    <row r="704" spans="2:30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5"/>
      <c r="T704" s="94">
        <f t="shared" si="31"/>
        <v>0</v>
      </c>
      <c r="U704" s="97">
        <f t="shared" si="30"/>
        <v>-3</v>
      </c>
      <c r="V704" s="93" t="str">
        <f t="shared" si="29"/>
        <v/>
      </c>
      <c r="W704" s="97" t="str">
        <f t="shared" si="32"/>
        <v/>
      </c>
      <c r="X704" s="94"/>
      <c r="Z704" s="5"/>
      <c r="AA704"/>
      <c r="AC704" s="377"/>
      <c r="AD704" s="55">
        <v>0.48263888888897699</v>
      </c>
    </row>
    <row r="705" spans="2:30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5"/>
      <c r="T705" s="94">
        <f t="shared" si="31"/>
        <v>0</v>
      </c>
      <c r="U705" s="97">
        <f t="shared" si="30"/>
        <v>-3</v>
      </c>
      <c r="V705" s="93" t="str">
        <f t="shared" si="29"/>
        <v/>
      </c>
      <c r="W705" s="97" t="str">
        <f t="shared" si="32"/>
        <v/>
      </c>
      <c r="X705" s="94"/>
      <c r="Z705" s="5"/>
      <c r="AA705"/>
      <c r="AC705" s="377"/>
      <c r="AD705" s="55">
        <v>0.48333333333342199</v>
      </c>
    </row>
    <row r="706" spans="2:30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5"/>
      <c r="T706" s="94">
        <f t="shared" si="31"/>
        <v>0</v>
      </c>
      <c r="U706" s="97">
        <f t="shared" si="30"/>
        <v>-3</v>
      </c>
      <c r="V706" s="93" t="str">
        <f t="shared" si="29"/>
        <v/>
      </c>
      <c r="W706" s="97" t="str">
        <f t="shared" si="32"/>
        <v/>
      </c>
      <c r="X706" s="94"/>
      <c r="Z706" s="5"/>
      <c r="AA706"/>
      <c r="AC706" s="377"/>
      <c r="AD706" s="55">
        <v>0.48402777777786699</v>
      </c>
    </row>
    <row r="707" spans="2:30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5"/>
      <c r="T707" s="94">
        <f t="shared" si="31"/>
        <v>0</v>
      </c>
      <c r="U707" s="97">
        <f t="shared" si="30"/>
        <v>-3</v>
      </c>
      <c r="V707" s="93" t="str">
        <f t="shared" si="29"/>
        <v/>
      </c>
      <c r="W707" s="97" t="str">
        <f t="shared" si="32"/>
        <v/>
      </c>
      <c r="X707" s="94"/>
      <c r="Z707" s="5"/>
      <c r="AA707"/>
      <c r="AC707" s="377"/>
      <c r="AD707" s="55">
        <v>0.48472222222231198</v>
      </c>
    </row>
    <row r="708" spans="2:30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5"/>
      <c r="T708" s="94">
        <f t="shared" si="31"/>
        <v>0</v>
      </c>
      <c r="U708" s="97">
        <f t="shared" si="30"/>
        <v>-3</v>
      </c>
      <c r="V708" s="93" t="str">
        <f t="shared" si="29"/>
        <v/>
      </c>
      <c r="W708" s="97" t="str">
        <f t="shared" si="32"/>
        <v/>
      </c>
      <c r="X708" s="94"/>
      <c r="Z708" s="5"/>
      <c r="AA708"/>
      <c r="AC708" s="377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5"/>
      <c r="T709" s="94">
        <f t="shared" si="31"/>
        <v>0</v>
      </c>
      <c r="U709" s="97">
        <f t="shared" si="30"/>
        <v>-3</v>
      </c>
      <c r="V709" s="93" t="str">
        <f t="shared" si="29"/>
        <v/>
      </c>
      <c r="W709" s="97" t="str">
        <f t="shared" si="32"/>
        <v/>
      </c>
      <c r="X709" s="94"/>
      <c r="Z709" s="5"/>
      <c r="AA709"/>
      <c r="AC709" s="377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5"/>
      <c r="T710" s="94">
        <f t="shared" si="31"/>
        <v>0</v>
      </c>
      <c r="U710" s="97">
        <f t="shared" si="30"/>
        <v>-3</v>
      </c>
      <c r="V710" s="93" t="str">
        <f t="shared" si="29"/>
        <v/>
      </c>
      <c r="W710" s="97" t="str">
        <f t="shared" si="32"/>
        <v/>
      </c>
      <c r="X710" s="94"/>
      <c r="Z710" s="5"/>
      <c r="AA710"/>
      <c r="AC710" s="377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5"/>
      <c r="T711" s="94">
        <f t="shared" si="31"/>
        <v>0</v>
      </c>
      <c r="U711" s="97">
        <f t="shared" si="30"/>
        <v>-3</v>
      </c>
      <c r="V711" s="93" t="str">
        <f t="shared" si="29"/>
        <v/>
      </c>
      <c r="W711" s="97" t="str">
        <f t="shared" si="32"/>
        <v/>
      </c>
      <c r="X711" s="94"/>
      <c r="Z711" s="5"/>
      <c r="AA711"/>
      <c r="AC711" s="377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5"/>
      <c r="T712" s="94">
        <f t="shared" si="31"/>
        <v>0</v>
      </c>
      <c r="U712" s="97">
        <f t="shared" si="30"/>
        <v>-3</v>
      </c>
      <c r="V712" s="93" t="str">
        <f t="shared" si="29"/>
        <v/>
      </c>
      <c r="W712" s="97" t="str">
        <f t="shared" si="32"/>
        <v/>
      </c>
      <c r="X712" s="94"/>
      <c r="Z712" s="5"/>
      <c r="AA712"/>
      <c r="AC712" s="377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5"/>
      <c r="T713" s="94">
        <f t="shared" si="31"/>
        <v>0</v>
      </c>
      <c r="U713" s="97">
        <f t="shared" si="30"/>
        <v>-3</v>
      </c>
      <c r="V713" s="93" t="str">
        <f t="shared" si="29"/>
        <v/>
      </c>
      <c r="W713" s="97" t="str">
        <f t="shared" si="32"/>
        <v/>
      </c>
      <c r="X713" s="94"/>
      <c r="Z713" s="5"/>
      <c r="AA713"/>
      <c r="AC713" s="377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4">
        <f t="shared" si="31"/>
        <v>0</v>
      </c>
      <c r="U714" s="97">
        <f t="shared" si="30"/>
        <v>-3</v>
      </c>
      <c r="V714" s="93" t="str">
        <f t="shared" si="29"/>
        <v/>
      </c>
      <c r="W714" s="97" t="str">
        <f t="shared" si="32"/>
        <v/>
      </c>
      <c r="X714" s="94"/>
      <c r="Z714" s="5"/>
      <c r="AA714"/>
      <c r="AC714" s="377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4">
        <f t="shared" si="31"/>
        <v>0</v>
      </c>
      <c r="U715" s="97">
        <f t="shared" si="30"/>
        <v>-3</v>
      </c>
      <c r="V715" s="93" t="str">
        <f t="shared" ref="V715:V778" si="33">IF($K715&gt;0,1,"")</f>
        <v/>
      </c>
      <c r="W715" s="97" t="str">
        <f t="shared" si="32"/>
        <v/>
      </c>
      <c r="X715" s="94"/>
      <c r="Z715" s="5"/>
      <c r="AA715"/>
      <c r="AC715" s="377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4">
        <f t="shared" si="31"/>
        <v>0</v>
      </c>
      <c r="U716" s="97">
        <f t="shared" si="30"/>
        <v>-3</v>
      </c>
      <c r="V716" s="93" t="str">
        <f t="shared" si="33"/>
        <v/>
      </c>
      <c r="W716" s="97" t="str">
        <f t="shared" si="32"/>
        <v/>
      </c>
      <c r="X716" s="94"/>
      <c r="Z716" s="5"/>
      <c r="AA716"/>
      <c r="AC716" s="377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4">
        <f t="shared" si="31"/>
        <v>0</v>
      </c>
      <c r="U717" s="97">
        <f t="shared" si="30"/>
        <v>-3</v>
      </c>
      <c r="V717" s="93" t="str">
        <f t="shared" si="33"/>
        <v/>
      </c>
      <c r="W717" s="97" t="str">
        <f t="shared" si="32"/>
        <v/>
      </c>
      <c r="X717" s="94"/>
      <c r="Z717" s="5"/>
      <c r="AA717"/>
      <c r="AC717" s="377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4">
        <f t="shared" si="31"/>
        <v>0</v>
      </c>
      <c r="U718" s="97">
        <f t="shared" si="30"/>
        <v>-3</v>
      </c>
      <c r="V718" s="93" t="str">
        <f t="shared" si="33"/>
        <v/>
      </c>
      <c r="W718" s="97" t="str">
        <f t="shared" si="32"/>
        <v/>
      </c>
      <c r="X718" s="94"/>
      <c r="Z718" s="5"/>
      <c r="AA718"/>
      <c r="AC718" s="377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4">
        <f t="shared" si="31"/>
        <v>0</v>
      </c>
      <c r="U719" s="97">
        <f t="shared" si="30"/>
        <v>-3</v>
      </c>
      <c r="V719" s="93" t="str">
        <f t="shared" si="33"/>
        <v/>
      </c>
      <c r="W719" s="97" t="str">
        <f t="shared" si="32"/>
        <v/>
      </c>
      <c r="X719" s="94"/>
      <c r="Z719" s="5"/>
      <c r="AA719"/>
      <c r="AC719" s="377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4">
        <f t="shared" si="31"/>
        <v>0</v>
      </c>
      <c r="U720" s="97">
        <f t="shared" ref="U720:U783" si="34">(T720-B720)-3</f>
        <v>-3</v>
      </c>
      <c r="V720" s="93" t="str">
        <f t="shared" si="33"/>
        <v/>
      </c>
      <c r="W720" s="97" t="str">
        <f t="shared" si="32"/>
        <v/>
      </c>
      <c r="X720" s="94"/>
      <c r="Z720" s="5"/>
      <c r="AA720"/>
      <c r="AC720" s="377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4">
        <f t="shared" si="31"/>
        <v>0</v>
      </c>
      <c r="U721" s="97">
        <f t="shared" si="34"/>
        <v>-3</v>
      </c>
      <c r="V721" s="93" t="str">
        <f t="shared" si="33"/>
        <v/>
      </c>
      <c r="W721" s="97" t="str">
        <f t="shared" si="32"/>
        <v/>
      </c>
      <c r="X721" s="94"/>
      <c r="Z721" s="5"/>
      <c r="AA721"/>
      <c r="AC721" s="377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4">
        <f t="shared" si="31"/>
        <v>0</v>
      </c>
      <c r="U722" s="97">
        <f t="shared" si="34"/>
        <v>-3</v>
      </c>
      <c r="V722" s="93" t="str">
        <f t="shared" si="33"/>
        <v/>
      </c>
      <c r="W722" s="97" t="str">
        <f t="shared" si="32"/>
        <v/>
      </c>
      <c r="X722" s="94"/>
      <c r="Z722" s="5"/>
      <c r="AA722"/>
      <c r="AC722" s="377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4">
        <f t="shared" si="31"/>
        <v>0</v>
      </c>
      <c r="U723" s="97">
        <f t="shared" si="34"/>
        <v>-3</v>
      </c>
      <c r="V723" s="93" t="str">
        <f t="shared" si="33"/>
        <v/>
      </c>
      <c r="W723" s="97" t="str">
        <f t="shared" si="32"/>
        <v/>
      </c>
      <c r="X723" s="94"/>
      <c r="Z723" s="5"/>
      <c r="AA723"/>
      <c r="AC723" s="377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4">
        <f t="shared" si="31"/>
        <v>0</v>
      </c>
      <c r="U724" s="97">
        <f t="shared" si="34"/>
        <v>-3</v>
      </c>
      <c r="V724" s="93" t="str">
        <f t="shared" si="33"/>
        <v/>
      </c>
      <c r="W724" s="97" t="str">
        <f t="shared" si="32"/>
        <v/>
      </c>
      <c r="X724" s="94"/>
      <c r="Z724" s="5"/>
      <c r="AA724"/>
      <c r="AC724" s="377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4">
        <f t="shared" si="31"/>
        <v>0</v>
      </c>
      <c r="U725" s="97">
        <f t="shared" si="34"/>
        <v>-3</v>
      </c>
      <c r="V725" s="93" t="str">
        <f t="shared" si="33"/>
        <v/>
      </c>
      <c r="W725" s="97" t="str">
        <f t="shared" si="32"/>
        <v/>
      </c>
      <c r="X725" s="94"/>
      <c r="Z725" s="5"/>
      <c r="AA725"/>
      <c r="AC725" s="377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4">
        <f t="shared" si="31"/>
        <v>0</v>
      </c>
      <c r="U726" s="97">
        <f t="shared" si="34"/>
        <v>-3</v>
      </c>
      <c r="V726" s="93" t="str">
        <f t="shared" si="33"/>
        <v/>
      </c>
      <c r="W726" s="97" t="str">
        <f t="shared" si="32"/>
        <v/>
      </c>
      <c r="X726" s="94"/>
      <c r="Z726" s="5"/>
      <c r="AA726"/>
      <c r="AC726" s="377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4">
        <f t="shared" si="31"/>
        <v>0</v>
      </c>
      <c r="U727" s="97">
        <f t="shared" si="34"/>
        <v>-3</v>
      </c>
      <c r="V727" s="93" t="str">
        <f t="shared" si="33"/>
        <v/>
      </c>
      <c r="W727" s="97" t="str">
        <f t="shared" si="32"/>
        <v/>
      </c>
      <c r="X727" s="94"/>
      <c r="Z727" s="5"/>
      <c r="AA727"/>
      <c r="AC727" s="377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4">
        <f t="shared" si="31"/>
        <v>0</v>
      </c>
      <c r="U728" s="97">
        <f t="shared" si="34"/>
        <v>-3</v>
      </c>
      <c r="V728" s="93" t="str">
        <f t="shared" si="33"/>
        <v/>
      </c>
      <c r="W728" s="97" t="str">
        <f t="shared" si="32"/>
        <v/>
      </c>
      <c r="X728" s="94"/>
      <c r="Z728" s="5"/>
      <c r="AA728"/>
      <c r="AC728" s="377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4">
        <f t="shared" si="31"/>
        <v>0</v>
      </c>
      <c r="U729" s="97">
        <f t="shared" si="34"/>
        <v>-3</v>
      </c>
      <c r="V729" s="93" t="str">
        <f t="shared" si="33"/>
        <v/>
      </c>
      <c r="W729" s="97" t="str">
        <f t="shared" si="32"/>
        <v/>
      </c>
      <c r="X729" s="94"/>
      <c r="Z729" s="5"/>
      <c r="AA729"/>
      <c r="AC729" s="377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4">
        <f t="shared" si="31"/>
        <v>0</v>
      </c>
      <c r="U730" s="97">
        <f t="shared" si="34"/>
        <v>-3</v>
      </c>
      <c r="V730" s="93" t="str">
        <f t="shared" si="33"/>
        <v/>
      </c>
      <c r="W730" s="97" t="str">
        <f t="shared" si="32"/>
        <v/>
      </c>
      <c r="X730" s="94"/>
      <c r="Z730" s="5"/>
      <c r="AA730"/>
      <c r="AC730" s="377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4">
        <f t="shared" si="31"/>
        <v>0</v>
      </c>
      <c r="U731" s="97">
        <f t="shared" si="34"/>
        <v>-3</v>
      </c>
      <c r="V731" s="93" t="str">
        <f t="shared" si="33"/>
        <v/>
      </c>
      <c r="W731" s="97" t="str">
        <f t="shared" si="32"/>
        <v/>
      </c>
      <c r="X731" s="94"/>
      <c r="Z731" s="5"/>
      <c r="AA731"/>
      <c r="AC731" s="377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4">
        <f t="shared" si="31"/>
        <v>0</v>
      </c>
      <c r="U732" s="97">
        <f t="shared" si="34"/>
        <v>-3</v>
      </c>
      <c r="V732" s="93" t="str">
        <f t="shared" si="33"/>
        <v/>
      </c>
      <c r="W732" s="97" t="str">
        <f t="shared" si="32"/>
        <v/>
      </c>
      <c r="X732" s="94"/>
      <c r="Z732" s="5"/>
      <c r="AA732"/>
      <c r="AC732" s="377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4">
        <f t="shared" si="31"/>
        <v>0</v>
      </c>
      <c r="U733" s="97">
        <f t="shared" si="34"/>
        <v>-3</v>
      </c>
      <c r="V733" s="93" t="str">
        <f t="shared" si="33"/>
        <v/>
      </c>
      <c r="W733" s="97" t="str">
        <f t="shared" si="32"/>
        <v/>
      </c>
      <c r="X733" s="94"/>
      <c r="Z733" s="5"/>
      <c r="AA733"/>
      <c r="AC733" s="377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4">
        <f t="shared" si="31"/>
        <v>0</v>
      </c>
      <c r="U734" s="97">
        <f t="shared" si="34"/>
        <v>-3</v>
      </c>
      <c r="V734" s="93" t="str">
        <f t="shared" si="33"/>
        <v/>
      </c>
      <c r="W734" s="97" t="str">
        <f t="shared" si="32"/>
        <v/>
      </c>
      <c r="X734" s="94"/>
      <c r="Z734" s="5"/>
      <c r="AA734"/>
      <c r="AC734" s="377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4">
        <f t="shared" si="31"/>
        <v>0</v>
      </c>
      <c r="U735" s="97">
        <f t="shared" si="34"/>
        <v>-3</v>
      </c>
      <c r="V735" s="93" t="str">
        <f t="shared" si="33"/>
        <v/>
      </c>
      <c r="W735" s="97" t="str">
        <f t="shared" si="32"/>
        <v/>
      </c>
      <c r="X735" s="94"/>
      <c r="Z735" s="5"/>
      <c r="AA735"/>
      <c r="AC735" s="377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4">
        <f t="shared" si="31"/>
        <v>0</v>
      </c>
      <c r="U736" s="97">
        <f t="shared" si="34"/>
        <v>-3</v>
      </c>
      <c r="V736" s="93" t="str">
        <f t="shared" si="33"/>
        <v/>
      </c>
      <c r="W736" s="97" t="str">
        <f t="shared" si="32"/>
        <v/>
      </c>
      <c r="X736" s="94"/>
      <c r="Z736" s="5"/>
      <c r="AA736"/>
      <c r="AC736" s="377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4">
        <f t="shared" si="31"/>
        <v>0</v>
      </c>
      <c r="U737" s="97">
        <f t="shared" si="34"/>
        <v>-3</v>
      </c>
      <c r="V737" s="93" t="str">
        <f t="shared" si="33"/>
        <v/>
      </c>
      <c r="W737" s="97" t="str">
        <f t="shared" si="32"/>
        <v/>
      </c>
      <c r="X737" s="94"/>
      <c r="Z737" s="5"/>
      <c r="AA737"/>
      <c r="AC737" s="377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4">
        <f t="shared" si="31"/>
        <v>0</v>
      </c>
      <c r="U738" s="97">
        <f t="shared" si="34"/>
        <v>-3</v>
      </c>
      <c r="V738" s="93" t="str">
        <f t="shared" si="33"/>
        <v/>
      </c>
      <c r="W738" s="97" t="str">
        <f t="shared" si="32"/>
        <v/>
      </c>
      <c r="X738" s="94"/>
      <c r="Z738" s="5"/>
      <c r="AA738"/>
      <c r="AC738" s="377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4">
        <f t="shared" si="31"/>
        <v>0</v>
      </c>
      <c r="U739" s="97">
        <f t="shared" si="34"/>
        <v>-3</v>
      </c>
      <c r="V739" s="93" t="str">
        <f t="shared" si="33"/>
        <v/>
      </c>
      <c r="W739" s="97" t="str">
        <f t="shared" si="32"/>
        <v/>
      </c>
      <c r="X739" s="94"/>
      <c r="Z739" s="5"/>
      <c r="AA739"/>
      <c r="AC739" s="377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4">
        <f t="shared" si="31"/>
        <v>0</v>
      </c>
      <c r="U740" s="97">
        <f t="shared" si="34"/>
        <v>-3</v>
      </c>
      <c r="V740" s="93" t="str">
        <f t="shared" si="33"/>
        <v/>
      </c>
      <c r="W740" s="97" t="str">
        <f t="shared" si="32"/>
        <v/>
      </c>
      <c r="X740" s="94"/>
      <c r="Z740" s="5"/>
      <c r="AA740"/>
      <c r="AC740" s="377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4">
        <f t="shared" si="31"/>
        <v>0</v>
      </c>
      <c r="U741" s="97">
        <f t="shared" si="34"/>
        <v>-3</v>
      </c>
      <c r="V741" s="93" t="str">
        <f t="shared" si="33"/>
        <v/>
      </c>
      <c r="W741" s="97" t="str">
        <f t="shared" si="32"/>
        <v/>
      </c>
      <c r="X741" s="94"/>
      <c r="Z741" s="5"/>
      <c r="AA741"/>
      <c r="AC741" s="377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4">
        <f t="shared" si="31"/>
        <v>0</v>
      </c>
      <c r="U742" s="97">
        <f t="shared" si="34"/>
        <v>-3</v>
      </c>
      <c r="V742" s="93" t="str">
        <f t="shared" si="33"/>
        <v/>
      </c>
      <c r="W742" s="97" t="str">
        <f t="shared" si="32"/>
        <v/>
      </c>
      <c r="X742" s="94"/>
      <c r="Z742" s="5"/>
      <c r="AA742"/>
      <c r="AC742" s="377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4">
        <f t="shared" si="31"/>
        <v>0</v>
      </c>
      <c r="U743" s="97">
        <f t="shared" si="34"/>
        <v>-3</v>
      </c>
      <c r="V743" s="93" t="str">
        <f t="shared" si="33"/>
        <v/>
      </c>
      <c r="W743" s="97" t="str">
        <f t="shared" si="32"/>
        <v/>
      </c>
      <c r="X743" s="94"/>
      <c r="Z743" s="5"/>
      <c r="AA743"/>
      <c r="AC743" s="377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4">
        <f t="shared" si="31"/>
        <v>0</v>
      </c>
      <c r="U744" s="97">
        <f t="shared" si="34"/>
        <v>-3</v>
      </c>
      <c r="V744" s="93" t="str">
        <f t="shared" si="33"/>
        <v/>
      </c>
      <c r="W744" s="97" t="str">
        <f t="shared" si="32"/>
        <v/>
      </c>
      <c r="X744" s="94"/>
      <c r="Z744" s="5"/>
      <c r="AA744"/>
      <c r="AC744" s="377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4">
        <f t="shared" si="31"/>
        <v>0</v>
      </c>
      <c r="U745" s="97">
        <f t="shared" si="34"/>
        <v>-3</v>
      </c>
      <c r="V745" s="93" t="str">
        <f t="shared" si="33"/>
        <v/>
      </c>
      <c r="W745" s="97" t="str">
        <f t="shared" si="32"/>
        <v/>
      </c>
      <c r="X745" s="94"/>
      <c r="Z745" s="5"/>
      <c r="AA745"/>
      <c r="AC745" s="377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4">
        <f t="shared" si="31"/>
        <v>0</v>
      </c>
      <c r="U746" s="97">
        <f t="shared" si="34"/>
        <v>-3</v>
      </c>
      <c r="V746" s="93" t="str">
        <f t="shared" si="33"/>
        <v/>
      </c>
      <c r="W746" s="97" t="str">
        <f t="shared" si="32"/>
        <v/>
      </c>
      <c r="X746" s="94"/>
      <c r="Z746" s="5"/>
      <c r="AA746"/>
      <c r="AC746" s="377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4">
        <f t="shared" si="31"/>
        <v>0</v>
      </c>
      <c r="U747" s="97">
        <f t="shared" si="34"/>
        <v>-3</v>
      </c>
      <c r="V747" s="93" t="str">
        <f t="shared" si="33"/>
        <v/>
      </c>
      <c r="W747" s="97" t="str">
        <f t="shared" si="32"/>
        <v/>
      </c>
      <c r="X747" s="94"/>
      <c r="Z747" s="5"/>
      <c r="AA747"/>
      <c r="AC747" s="377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4">
        <f t="shared" si="31"/>
        <v>0</v>
      </c>
      <c r="U748" s="97">
        <f t="shared" si="34"/>
        <v>-3</v>
      </c>
      <c r="V748" s="93" t="str">
        <f t="shared" si="33"/>
        <v/>
      </c>
      <c r="W748" s="97" t="str">
        <f t="shared" si="32"/>
        <v/>
      </c>
      <c r="X748" s="94"/>
      <c r="Z748" s="5"/>
      <c r="AA748"/>
      <c r="AC748" s="377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4">
        <f t="shared" si="31"/>
        <v>0</v>
      </c>
      <c r="U749" s="97">
        <f t="shared" si="34"/>
        <v>-3</v>
      </c>
      <c r="V749" s="93" t="str">
        <f t="shared" si="33"/>
        <v/>
      </c>
      <c r="W749" s="97" t="str">
        <f t="shared" si="32"/>
        <v/>
      </c>
      <c r="X749" s="94"/>
      <c r="Z749" s="5"/>
      <c r="AA749"/>
      <c r="AC749" s="377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4">
        <f t="shared" si="31"/>
        <v>0</v>
      </c>
      <c r="U750" s="97">
        <f t="shared" si="34"/>
        <v>-3</v>
      </c>
      <c r="V750" s="93" t="str">
        <f t="shared" si="33"/>
        <v/>
      </c>
      <c r="W750" s="97" t="str">
        <f t="shared" si="32"/>
        <v/>
      </c>
      <c r="X750" s="94"/>
      <c r="Z750" s="5"/>
      <c r="AA750"/>
      <c r="AC750" s="377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4">
        <f t="shared" si="31"/>
        <v>0</v>
      </c>
      <c r="U751" s="97">
        <f t="shared" si="34"/>
        <v>-3</v>
      </c>
      <c r="V751" s="93" t="str">
        <f t="shared" si="33"/>
        <v/>
      </c>
      <c r="W751" s="97" t="str">
        <f t="shared" si="32"/>
        <v/>
      </c>
      <c r="X751" s="94"/>
      <c r="Z751" s="5"/>
      <c r="AA751"/>
      <c r="AC751" s="377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4">
        <f t="shared" si="31"/>
        <v>0</v>
      </c>
      <c r="U752" s="97">
        <f t="shared" si="34"/>
        <v>-3</v>
      </c>
      <c r="V752" s="93" t="str">
        <f t="shared" si="33"/>
        <v/>
      </c>
      <c r="W752" s="97" t="str">
        <f t="shared" si="32"/>
        <v/>
      </c>
      <c r="X752" s="94"/>
      <c r="Z752" s="5"/>
      <c r="AA752"/>
      <c r="AC752" s="377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4">
        <f t="shared" si="31"/>
        <v>0</v>
      </c>
      <c r="U753" s="97">
        <f t="shared" si="34"/>
        <v>-3</v>
      </c>
      <c r="V753" s="93" t="str">
        <f t="shared" si="33"/>
        <v/>
      </c>
      <c r="W753" s="97" t="str">
        <f t="shared" si="32"/>
        <v/>
      </c>
      <c r="X753" s="94"/>
      <c r="Z753" s="5"/>
      <c r="AA753"/>
      <c r="AC753" s="377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4">
        <f t="shared" ref="T754:T817" si="35">MAX($P754,$Q754)</f>
        <v>0</v>
      </c>
      <c r="U754" s="97">
        <f t="shared" si="34"/>
        <v>-3</v>
      </c>
      <c r="V754" s="93" t="str">
        <f t="shared" si="33"/>
        <v/>
      </c>
      <c r="W754" s="97" t="str">
        <f t="shared" ref="W754:W817" si="36">IF($T754&gt;$B754+2,1,"")</f>
        <v/>
      </c>
      <c r="X754" s="94"/>
      <c r="Z754" s="5"/>
      <c r="AA754"/>
      <c r="AC754" s="377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4">
        <f t="shared" si="35"/>
        <v>0</v>
      </c>
      <c r="U755" s="97">
        <f t="shared" si="34"/>
        <v>-3</v>
      </c>
      <c r="V755" s="93" t="str">
        <f t="shared" si="33"/>
        <v/>
      </c>
      <c r="W755" s="97" t="str">
        <f t="shared" si="36"/>
        <v/>
      </c>
      <c r="X755" s="94"/>
      <c r="Z755" s="5"/>
      <c r="AA755"/>
      <c r="AC755" s="377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4">
        <f t="shared" si="35"/>
        <v>0</v>
      </c>
      <c r="U756" s="97">
        <f t="shared" si="34"/>
        <v>-3</v>
      </c>
      <c r="V756" s="93" t="str">
        <f t="shared" si="33"/>
        <v/>
      </c>
      <c r="W756" s="97" t="str">
        <f t="shared" si="36"/>
        <v/>
      </c>
      <c r="X756" s="94"/>
      <c r="Z756" s="5"/>
      <c r="AA756"/>
      <c r="AC756" s="377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4">
        <f t="shared" si="35"/>
        <v>0</v>
      </c>
      <c r="U757" s="97">
        <f t="shared" si="34"/>
        <v>-3</v>
      </c>
      <c r="V757" s="93" t="str">
        <f t="shared" si="33"/>
        <v/>
      </c>
      <c r="W757" s="97" t="str">
        <f t="shared" si="36"/>
        <v/>
      </c>
      <c r="X757" s="94"/>
      <c r="Z757" s="5"/>
      <c r="AA757"/>
      <c r="AC757" s="377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4">
        <f t="shared" si="35"/>
        <v>0</v>
      </c>
      <c r="U758" s="97">
        <f t="shared" si="34"/>
        <v>-3</v>
      </c>
      <c r="V758" s="93" t="str">
        <f t="shared" si="33"/>
        <v/>
      </c>
      <c r="W758" s="97" t="str">
        <f t="shared" si="36"/>
        <v/>
      </c>
      <c r="X758" s="94"/>
      <c r="Z758" s="5"/>
      <c r="AA758"/>
      <c r="AC758" s="377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4">
        <f t="shared" si="35"/>
        <v>0</v>
      </c>
      <c r="U759" s="97">
        <f t="shared" si="34"/>
        <v>-3</v>
      </c>
      <c r="V759" s="93" t="str">
        <f t="shared" si="33"/>
        <v/>
      </c>
      <c r="W759" s="97" t="str">
        <f t="shared" si="36"/>
        <v/>
      </c>
      <c r="X759" s="94"/>
      <c r="Z759" s="5"/>
      <c r="AA759"/>
      <c r="AC759" s="377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4">
        <f t="shared" si="35"/>
        <v>0</v>
      </c>
      <c r="U760" s="97">
        <f t="shared" si="34"/>
        <v>-3</v>
      </c>
      <c r="V760" s="93" t="str">
        <f t="shared" si="33"/>
        <v/>
      </c>
      <c r="W760" s="97" t="str">
        <f t="shared" si="36"/>
        <v/>
      </c>
      <c r="X760" s="94"/>
      <c r="Z760" s="5"/>
      <c r="AA760"/>
      <c r="AC760" s="377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4">
        <f t="shared" si="35"/>
        <v>0</v>
      </c>
      <c r="U761" s="97">
        <f t="shared" si="34"/>
        <v>-3</v>
      </c>
      <c r="V761" s="93" t="str">
        <f t="shared" si="33"/>
        <v/>
      </c>
      <c r="W761" s="97" t="str">
        <f t="shared" si="36"/>
        <v/>
      </c>
      <c r="X761" s="94"/>
      <c r="Z761" s="5"/>
      <c r="AA761"/>
      <c r="AC761" s="377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4">
        <f t="shared" si="35"/>
        <v>0</v>
      </c>
      <c r="U762" s="97">
        <f t="shared" si="34"/>
        <v>-3</v>
      </c>
      <c r="V762" s="93" t="str">
        <f t="shared" si="33"/>
        <v/>
      </c>
      <c r="W762" s="97" t="str">
        <f t="shared" si="36"/>
        <v/>
      </c>
      <c r="X762" s="94"/>
      <c r="Z762" s="5"/>
      <c r="AA762"/>
      <c r="AC762" s="377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4">
        <f t="shared" si="35"/>
        <v>0</v>
      </c>
      <c r="U763" s="97">
        <f t="shared" si="34"/>
        <v>-3</v>
      </c>
      <c r="V763" s="93" t="str">
        <f t="shared" si="33"/>
        <v/>
      </c>
      <c r="W763" s="97" t="str">
        <f t="shared" si="36"/>
        <v/>
      </c>
      <c r="X763" s="94"/>
      <c r="Z763" s="5"/>
      <c r="AA763"/>
      <c r="AC763" s="377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4">
        <f t="shared" si="35"/>
        <v>0</v>
      </c>
      <c r="U764" s="97">
        <f t="shared" si="34"/>
        <v>-3</v>
      </c>
      <c r="V764" s="93" t="str">
        <f t="shared" si="33"/>
        <v/>
      </c>
      <c r="W764" s="97" t="str">
        <f t="shared" si="36"/>
        <v/>
      </c>
      <c r="X764" s="94"/>
      <c r="Z764" s="5"/>
      <c r="AA764"/>
      <c r="AC764" s="377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4">
        <f t="shared" si="35"/>
        <v>0</v>
      </c>
      <c r="U765" s="97">
        <f t="shared" si="34"/>
        <v>-3</v>
      </c>
      <c r="V765" s="93" t="str">
        <f t="shared" si="33"/>
        <v/>
      </c>
      <c r="W765" s="97" t="str">
        <f t="shared" si="36"/>
        <v/>
      </c>
      <c r="X765" s="94"/>
      <c r="Z765" s="5"/>
      <c r="AA765"/>
      <c r="AC765" s="377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4">
        <f t="shared" si="35"/>
        <v>0</v>
      </c>
      <c r="U766" s="97">
        <f t="shared" si="34"/>
        <v>-3</v>
      </c>
      <c r="V766" s="93" t="str">
        <f t="shared" si="33"/>
        <v/>
      </c>
      <c r="W766" s="97" t="str">
        <f t="shared" si="36"/>
        <v/>
      </c>
      <c r="X766" s="94"/>
      <c r="Z766" s="5"/>
      <c r="AA766"/>
      <c r="AC766" s="377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4">
        <f t="shared" si="35"/>
        <v>0</v>
      </c>
      <c r="U767" s="97">
        <f t="shared" si="34"/>
        <v>-3</v>
      </c>
      <c r="V767" s="93" t="str">
        <f t="shared" si="33"/>
        <v/>
      </c>
      <c r="W767" s="97" t="str">
        <f t="shared" si="36"/>
        <v/>
      </c>
      <c r="X767" s="94"/>
      <c r="Z767" s="5"/>
      <c r="AA767"/>
      <c r="AC767" s="377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4">
        <f t="shared" si="35"/>
        <v>0</v>
      </c>
      <c r="U768" s="97">
        <f t="shared" si="34"/>
        <v>-3</v>
      </c>
      <c r="V768" s="93" t="str">
        <f t="shared" si="33"/>
        <v/>
      </c>
      <c r="W768" s="97" t="str">
        <f t="shared" si="36"/>
        <v/>
      </c>
      <c r="X768" s="94"/>
      <c r="Z768" s="5"/>
      <c r="AA768"/>
      <c r="AC768" s="377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4">
        <f t="shared" si="35"/>
        <v>0</v>
      </c>
      <c r="U769" s="97">
        <f t="shared" si="34"/>
        <v>-3</v>
      </c>
      <c r="V769" s="93" t="str">
        <f t="shared" si="33"/>
        <v/>
      </c>
      <c r="W769" s="97" t="str">
        <f t="shared" si="36"/>
        <v/>
      </c>
      <c r="X769" s="94"/>
      <c r="Z769" s="5"/>
      <c r="AA769"/>
      <c r="AC769" s="377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4">
        <f t="shared" si="35"/>
        <v>0</v>
      </c>
      <c r="U770" s="97">
        <f t="shared" si="34"/>
        <v>-3</v>
      </c>
      <c r="V770" s="93" t="str">
        <f t="shared" si="33"/>
        <v/>
      </c>
      <c r="W770" s="97" t="str">
        <f t="shared" si="36"/>
        <v/>
      </c>
      <c r="X770" s="94"/>
      <c r="Z770" s="5"/>
      <c r="AA770"/>
      <c r="AC770" s="377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4">
        <f t="shared" si="35"/>
        <v>0</v>
      </c>
      <c r="U771" s="97">
        <f t="shared" si="34"/>
        <v>-3</v>
      </c>
      <c r="V771" s="93" t="str">
        <f t="shared" si="33"/>
        <v/>
      </c>
      <c r="W771" s="97" t="str">
        <f t="shared" si="36"/>
        <v/>
      </c>
      <c r="X771" s="94"/>
      <c r="Z771" s="5"/>
      <c r="AA771"/>
      <c r="AC771" s="377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4">
        <f t="shared" si="35"/>
        <v>0</v>
      </c>
      <c r="U772" s="97">
        <f t="shared" si="34"/>
        <v>-3</v>
      </c>
      <c r="V772" s="93" t="str">
        <f t="shared" si="33"/>
        <v/>
      </c>
      <c r="W772" s="97" t="str">
        <f t="shared" si="36"/>
        <v/>
      </c>
      <c r="X772" s="94"/>
      <c r="Z772" s="5"/>
      <c r="AA772"/>
      <c r="AC772" s="377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4">
        <f t="shared" si="35"/>
        <v>0</v>
      </c>
      <c r="U773" s="97">
        <f t="shared" si="34"/>
        <v>-3</v>
      </c>
      <c r="V773" s="93" t="str">
        <f t="shared" si="33"/>
        <v/>
      </c>
      <c r="W773" s="97" t="str">
        <f t="shared" si="36"/>
        <v/>
      </c>
      <c r="X773" s="94"/>
      <c r="Z773" s="5"/>
      <c r="AA773"/>
      <c r="AC773" s="377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4">
        <f t="shared" si="35"/>
        <v>0</v>
      </c>
      <c r="U774" s="97">
        <f t="shared" si="34"/>
        <v>-3</v>
      </c>
      <c r="V774" s="93" t="str">
        <f t="shared" si="33"/>
        <v/>
      </c>
      <c r="W774" s="97" t="str">
        <f t="shared" si="36"/>
        <v/>
      </c>
      <c r="X774" s="94"/>
      <c r="Z774" s="5"/>
      <c r="AA774"/>
      <c r="AC774" s="377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4">
        <f t="shared" si="35"/>
        <v>0</v>
      </c>
      <c r="U775" s="97">
        <f t="shared" si="34"/>
        <v>-3</v>
      </c>
      <c r="V775" s="93" t="str">
        <f t="shared" si="33"/>
        <v/>
      </c>
      <c r="W775" s="97" t="str">
        <f t="shared" si="36"/>
        <v/>
      </c>
      <c r="X775" s="94"/>
      <c r="Z775" s="5"/>
      <c r="AA775"/>
      <c r="AC775" s="377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4">
        <f t="shared" si="35"/>
        <v>0</v>
      </c>
      <c r="U776" s="97">
        <f t="shared" si="34"/>
        <v>-3</v>
      </c>
      <c r="V776" s="93" t="str">
        <f t="shared" si="33"/>
        <v/>
      </c>
      <c r="W776" s="97" t="str">
        <f t="shared" si="36"/>
        <v/>
      </c>
      <c r="X776" s="94"/>
      <c r="Z776" s="5"/>
      <c r="AA776"/>
      <c r="AC776" s="377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4">
        <f t="shared" si="35"/>
        <v>0</v>
      </c>
      <c r="U777" s="97">
        <f t="shared" si="34"/>
        <v>-3</v>
      </c>
      <c r="V777" s="93" t="str">
        <f t="shared" si="33"/>
        <v/>
      </c>
      <c r="W777" s="97" t="str">
        <f t="shared" si="36"/>
        <v/>
      </c>
      <c r="X777" s="94"/>
      <c r="Z777" s="5"/>
      <c r="AA777"/>
      <c r="AC777" s="377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4">
        <f t="shared" si="35"/>
        <v>0</v>
      </c>
      <c r="U778" s="97">
        <f t="shared" si="34"/>
        <v>-3</v>
      </c>
      <c r="V778" s="93" t="str">
        <f t="shared" si="33"/>
        <v/>
      </c>
      <c r="W778" s="97" t="str">
        <f t="shared" si="36"/>
        <v/>
      </c>
      <c r="X778" s="94"/>
      <c r="Z778" s="5"/>
      <c r="AA778"/>
      <c r="AC778" s="377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4">
        <f t="shared" si="35"/>
        <v>0</v>
      </c>
      <c r="U779" s="97">
        <f t="shared" si="34"/>
        <v>-3</v>
      </c>
      <c r="V779" s="93" t="str">
        <f t="shared" ref="V779:V842" si="37">IF($K779&gt;0,1,"")</f>
        <v/>
      </c>
      <c r="W779" s="97" t="str">
        <f t="shared" si="36"/>
        <v/>
      </c>
      <c r="X779" s="94"/>
      <c r="Z779" s="5"/>
      <c r="AA779"/>
      <c r="AC779" s="377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4">
        <f t="shared" si="35"/>
        <v>0</v>
      </c>
      <c r="U780" s="97">
        <f t="shared" si="34"/>
        <v>-3</v>
      </c>
      <c r="V780" s="93" t="str">
        <f t="shared" si="37"/>
        <v/>
      </c>
      <c r="W780" s="97" t="str">
        <f t="shared" si="36"/>
        <v/>
      </c>
      <c r="X780" s="94"/>
      <c r="Z780" s="5"/>
      <c r="AA780"/>
      <c r="AC780" s="377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4">
        <f t="shared" si="35"/>
        <v>0</v>
      </c>
      <c r="U781" s="97">
        <f t="shared" si="34"/>
        <v>-3</v>
      </c>
      <c r="V781" s="93" t="str">
        <f t="shared" si="37"/>
        <v/>
      </c>
      <c r="W781" s="97" t="str">
        <f t="shared" si="36"/>
        <v/>
      </c>
      <c r="X781" s="94"/>
      <c r="Z781" s="5"/>
      <c r="AA781"/>
      <c r="AC781" s="377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4">
        <f t="shared" si="35"/>
        <v>0</v>
      </c>
      <c r="U782" s="97">
        <f t="shared" si="34"/>
        <v>-3</v>
      </c>
      <c r="V782" s="93" t="str">
        <f t="shared" si="37"/>
        <v/>
      </c>
      <c r="W782" s="97" t="str">
        <f t="shared" si="36"/>
        <v/>
      </c>
      <c r="X782" s="94"/>
      <c r="Z782" s="5"/>
      <c r="AA782"/>
      <c r="AC782" s="377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4">
        <f t="shared" si="35"/>
        <v>0</v>
      </c>
      <c r="U783" s="97">
        <f t="shared" si="34"/>
        <v>-3</v>
      </c>
      <c r="V783" s="93" t="str">
        <f t="shared" si="37"/>
        <v/>
      </c>
      <c r="W783" s="97" t="str">
        <f t="shared" si="36"/>
        <v/>
      </c>
      <c r="X783" s="94"/>
      <c r="Z783" s="5"/>
      <c r="AA783"/>
      <c r="AC783" s="377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4">
        <f t="shared" si="35"/>
        <v>0</v>
      </c>
      <c r="U784" s="97">
        <f t="shared" ref="U784:U847" si="38">(T784-B784)-3</f>
        <v>-3</v>
      </c>
      <c r="V784" s="93" t="str">
        <f t="shared" si="37"/>
        <v/>
      </c>
      <c r="W784" s="97" t="str">
        <f t="shared" si="36"/>
        <v/>
      </c>
      <c r="X784" s="94"/>
      <c r="Z784" s="5"/>
      <c r="AA784"/>
      <c r="AC784" s="377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4">
        <f t="shared" si="35"/>
        <v>0</v>
      </c>
      <c r="U785" s="97">
        <f t="shared" si="38"/>
        <v>-3</v>
      </c>
      <c r="V785" s="93" t="str">
        <f t="shared" si="37"/>
        <v/>
      </c>
      <c r="W785" s="97" t="str">
        <f t="shared" si="36"/>
        <v/>
      </c>
      <c r="X785" s="94"/>
      <c r="Z785" s="5"/>
      <c r="AA785"/>
      <c r="AC785" s="377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4">
        <f t="shared" si="35"/>
        <v>0</v>
      </c>
      <c r="U786" s="97">
        <f t="shared" si="38"/>
        <v>-3</v>
      </c>
      <c r="V786" s="93" t="str">
        <f t="shared" si="37"/>
        <v/>
      </c>
      <c r="W786" s="97" t="str">
        <f t="shared" si="36"/>
        <v/>
      </c>
      <c r="X786" s="94"/>
      <c r="Z786" s="5"/>
      <c r="AA786"/>
      <c r="AC786" s="377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4">
        <f t="shared" si="35"/>
        <v>0</v>
      </c>
      <c r="U787" s="97">
        <f t="shared" si="38"/>
        <v>-3</v>
      </c>
      <c r="V787" s="93"/>
      <c r="W787" s="97" t="str">
        <f t="shared" si="36"/>
        <v/>
      </c>
      <c r="X787" s="94"/>
      <c r="Z787" s="5"/>
      <c r="AA787"/>
      <c r="AC787" s="377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4">
        <f t="shared" si="35"/>
        <v>0</v>
      </c>
      <c r="U788" s="97">
        <f t="shared" si="38"/>
        <v>-3</v>
      </c>
      <c r="V788" s="93" t="str">
        <f t="shared" si="37"/>
        <v/>
      </c>
      <c r="W788" s="97" t="str">
        <f t="shared" si="36"/>
        <v/>
      </c>
      <c r="X788" s="94"/>
      <c r="Z788" s="5"/>
      <c r="AA788"/>
      <c r="AC788" s="377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4">
        <f t="shared" si="35"/>
        <v>0</v>
      </c>
      <c r="U789" s="97">
        <f t="shared" si="38"/>
        <v>-3</v>
      </c>
      <c r="V789" s="93" t="str">
        <f t="shared" si="37"/>
        <v/>
      </c>
      <c r="W789" s="97" t="str">
        <f t="shared" si="36"/>
        <v/>
      </c>
      <c r="X789" s="94"/>
      <c r="Z789" s="5"/>
      <c r="AA789"/>
      <c r="AC789" s="377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4">
        <f t="shared" si="35"/>
        <v>0</v>
      </c>
      <c r="U790" s="97">
        <f t="shared" si="38"/>
        <v>-3</v>
      </c>
      <c r="V790" s="93" t="str">
        <f t="shared" si="37"/>
        <v/>
      </c>
      <c r="W790" s="97" t="str">
        <f t="shared" si="36"/>
        <v/>
      </c>
      <c r="X790" s="94"/>
      <c r="Z790" s="5"/>
      <c r="AA790"/>
      <c r="AC790" s="377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4">
        <f t="shared" si="35"/>
        <v>0</v>
      </c>
      <c r="U791" s="97">
        <f t="shared" si="38"/>
        <v>-3</v>
      </c>
      <c r="V791" s="93" t="str">
        <f t="shared" si="37"/>
        <v/>
      </c>
      <c r="W791" s="97" t="str">
        <f t="shared" si="36"/>
        <v/>
      </c>
      <c r="X791" s="94"/>
      <c r="Z791" s="5"/>
      <c r="AA791"/>
      <c r="AC791" s="377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4">
        <f t="shared" si="35"/>
        <v>0</v>
      </c>
      <c r="U792" s="97">
        <f t="shared" si="38"/>
        <v>-3</v>
      </c>
      <c r="V792" s="93" t="str">
        <f t="shared" si="37"/>
        <v/>
      </c>
      <c r="W792" s="97" t="str">
        <f t="shared" si="36"/>
        <v/>
      </c>
      <c r="X792" s="94"/>
      <c r="Z792" s="5"/>
      <c r="AA792"/>
      <c r="AC792" s="377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4">
        <f t="shared" si="35"/>
        <v>0</v>
      </c>
      <c r="U793" s="97">
        <f t="shared" si="38"/>
        <v>-3</v>
      </c>
      <c r="V793" s="93" t="str">
        <f t="shared" si="37"/>
        <v/>
      </c>
      <c r="W793" s="97" t="str">
        <f t="shared" si="36"/>
        <v/>
      </c>
      <c r="X793" s="94"/>
      <c r="Z793" s="5"/>
      <c r="AA793"/>
      <c r="AC793" s="377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4">
        <f t="shared" si="35"/>
        <v>0</v>
      </c>
      <c r="U794" s="97">
        <f t="shared" si="38"/>
        <v>-3</v>
      </c>
      <c r="V794" s="93" t="str">
        <f t="shared" si="37"/>
        <v/>
      </c>
      <c r="W794" s="97" t="str">
        <f t="shared" si="36"/>
        <v/>
      </c>
      <c r="X794" s="94"/>
      <c r="Z794" s="5"/>
      <c r="AA794"/>
      <c r="AC794" s="377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4">
        <f t="shared" si="35"/>
        <v>0</v>
      </c>
      <c r="U795" s="97">
        <f t="shared" si="38"/>
        <v>-3</v>
      </c>
      <c r="V795" s="93" t="str">
        <f t="shared" si="37"/>
        <v/>
      </c>
      <c r="W795" s="97" t="str">
        <f t="shared" si="36"/>
        <v/>
      </c>
      <c r="X795" s="94"/>
      <c r="Z795" s="5"/>
      <c r="AA795"/>
      <c r="AC795" s="377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4">
        <f t="shared" si="35"/>
        <v>0</v>
      </c>
      <c r="U796" s="97">
        <f t="shared" si="38"/>
        <v>-3</v>
      </c>
      <c r="V796" s="93" t="str">
        <f t="shared" si="37"/>
        <v/>
      </c>
      <c r="W796" s="97" t="str">
        <f t="shared" si="36"/>
        <v/>
      </c>
      <c r="X796" s="94"/>
      <c r="Z796" s="5"/>
      <c r="AA796"/>
      <c r="AC796" s="377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4">
        <f t="shared" si="35"/>
        <v>0</v>
      </c>
      <c r="U797" s="97">
        <f t="shared" si="38"/>
        <v>-3</v>
      </c>
      <c r="V797" s="93" t="str">
        <f t="shared" si="37"/>
        <v/>
      </c>
      <c r="W797" s="97" t="str">
        <f t="shared" si="36"/>
        <v/>
      </c>
      <c r="X797" s="94"/>
      <c r="Z797" s="5"/>
      <c r="AA797"/>
      <c r="AC797" s="377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4">
        <f t="shared" si="35"/>
        <v>0</v>
      </c>
      <c r="U798" s="97">
        <f t="shared" si="38"/>
        <v>-3</v>
      </c>
      <c r="V798" s="93" t="str">
        <f t="shared" si="37"/>
        <v/>
      </c>
      <c r="W798" s="97" t="str">
        <f t="shared" si="36"/>
        <v/>
      </c>
      <c r="X798" s="94"/>
      <c r="Z798" s="5"/>
      <c r="AA798"/>
      <c r="AC798" s="377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4">
        <f t="shared" si="35"/>
        <v>0</v>
      </c>
      <c r="U799" s="97">
        <f t="shared" si="38"/>
        <v>-3</v>
      </c>
      <c r="V799" s="93" t="str">
        <f t="shared" si="37"/>
        <v/>
      </c>
      <c r="W799" s="97" t="str">
        <f t="shared" si="36"/>
        <v/>
      </c>
      <c r="X799" s="94"/>
      <c r="Z799" s="5"/>
      <c r="AA799"/>
      <c r="AC799" s="377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4">
        <f t="shared" si="35"/>
        <v>0</v>
      </c>
      <c r="U800" s="97">
        <f t="shared" si="38"/>
        <v>-3</v>
      </c>
      <c r="V800" s="93" t="str">
        <f t="shared" si="37"/>
        <v/>
      </c>
      <c r="W800" s="97" t="str">
        <f t="shared" si="36"/>
        <v/>
      </c>
      <c r="X800" s="94"/>
      <c r="Z800" s="5"/>
      <c r="AA800"/>
      <c r="AC800" s="377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4">
        <f t="shared" si="35"/>
        <v>0</v>
      </c>
      <c r="U801" s="97">
        <f t="shared" si="38"/>
        <v>-3</v>
      </c>
      <c r="V801" s="93" t="str">
        <f t="shared" si="37"/>
        <v/>
      </c>
      <c r="W801" s="97" t="str">
        <f t="shared" si="36"/>
        <v/>
      </c>
      <c r="X801" s="94"/>
      <c r="Z801" s="5"/>
      <c r="AA801"/>
      <c r="AC801" s="377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4">
        <f t="shared" si="35"/>
        <v>0</v>
      </c>
      <c r="U802" s="97">
        <f t="shared" si="38"/>
        <v>-3</v>
      </c>
      <c r="V802" s="93" t="str">
        <f t="shared" si="37"/>
        <v/>
      </c>
      <c r="W802" s="97" t="str">
        <f t="shared" si="36"/>
        <v/>
      </c>
      <c r="X802" s="94"/>
      <c r="Z802" s="5"/>
      <c r="AA802"/>
      <c r="AC802" s="377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4">
        <f t="shared" si="35"/>
        <v>0</v>
      </c>
      <c r="U803" s="97">
        <f t="shared" si="38"/>
        <v>-3</v>
      </c>
      <c r="V803" s="93" t="str">
        <f t="shared" si="37"/>
        <v/>
      </c>
      <c r="W803" s="97" t="str">
        <f t="shared" si="36"/>
        <v/>
      </c>
      <c r="X803" s="94"/>
      <c r="Z803" s="5"/>
      <c r="AA803"/>
      <c r="AC803" s="377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4">
        <f t="shared" si="35"/>
        <v>0</v>
      </c>
      <c r="U804" s="97">
        <f t="shared" si="38"/>
        <v>-3</v>
      </c>
      <c r="V804" s="93" t="str">
        <f t="shared" si="37"/>
        <v/>
      </c>
      <c r="W804" s="97" t="str">
        <f t="shared" si="36"/>
        <v/>
      </c>
      <c r="X804" s="94"/>
      <c r="Z804" s="5"/>
      <c r="AA804"/>
      <c r="AC804" s="377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4">
        <f t="shared" si="35"/>
        <v>0</v>
      </c>
      <c r="U805" s="97">
        <f t="shared" si="38"/>
        <v>-3</v>
      </c>
      <c r="V805" s="93" t="str">
        <f t="shared" si="37"/>
        <v/>
      </c>
      <c r="W805" s="97" t="str">
        <f t="shared" si="36"/>
        <v/>
      </c>
      <c r="X805" s="94"/>
      <c r="Z805" s="5"/>
      <c r="AA805"/>
      <c r="AC805" s="377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4">
        <f t="shared" si="35"/>
        <v>0</v>
      </c>
      <c r="U806" s="97">
        <f t="shared" si="38"/>
        <v>-3</v>
      </c>
      <c r="V806" s="93" t="str">
        <f t="shared" si="37"/>
        <v/>
      </c>
      <c r="W806" s="97" t="str">
        <f t="shared" si="36"/>
        <v/>
      </c>
      <c r="X806" s="94"/>
      <c r="Z806" s="5"/>
      <c r="AA806"/>
      <c r="AC806" s="377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4">
        <f t="shared" si="35"/>
        <v>0</v>
      </c>
      <c r="U807" s="97">
        <f t="shared" si="38"/>
        <v>-3</v>
      </c>
      <c r="V807" s="93" t="str">
        <f t="shared" si="37"/>
        <v/>
      </c>
      <c r="W807" s="97" t="str">
        <f t="shared" si="36"/>
        <v/>
      </c>
      <c r="X807" s="94"/>
      <c r="Z807" s="5"/>
      <c r="AA807"/>
      <c r="AC807" s="377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4">
        <f t="shared" si="35"/>
        <v>0</v>
      </c>
      <c r="U808" s="97">
        <f t="shared" si="38"/>
        <v>-3</v>
      </c>
      <c r="V808" s="93" t="str">
        <f t="shared" si="37"/>
        <v/>
      </c>
      <c r="W808" s="97" t="str">
        <f t="shared" si="36"/>
        <v/>
      </c>
      <c r="X808" s="94"/>
      <c r="Z808" s="5"/>
      <c r="AA808"/>
      <c r="AC808" s="377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4">
        <f t="shared" si="35"/>
        <v>0</v>
      </c>
      <c r="U809" s="97">
        <f t="shared" si="38"/>
        <v>-3</v>
      </c>
      <c r="V809" s="93" t="str">
        <f t="shared" si="37"/>
        <v/>
      </c>
      <c r="W809" s="97" t="str">
        <f t="shared" si="36"/>
        <v/>
      </c>
      <c r="X809" s="94"/>
      <c r="Z809" s="5"/>
      <c r="AA809"/>
      <c r="AC809" s="377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4">
        <f t="shared" si="35"/>
        <v>0</v>
      </c>
      <c r="U810" s="97">
        <f t="shared" si="38"/>
        <v>-3</v>
      </c>
      <c r="V810" s="93" t="str">
        <f t="shared" si="37"/>
        <v/>
      </c>
      <c r="W810" s="97" t="str">
        <f t="shared" si="36"/>
        <v/>
      </c>
      <c r="X810" s="94"/>
      <c r="Z810" s="5"/>
      <c r="AA810"/>
      <c r="AC810" s="377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4">
        <f t="shared" si="35"/>
        <v>0</v>
      </c>
      <c r="U811" s="97">
        <f t="shared" si="38"/>
        <v>-3</v>
      </c>
      <c r="V811" s="93" t="str">
        <f t="shared" si="37"/>
        <v/>
      </c>
      <c r="W811" s="97" t="str">
        <f t="shared" si="36"/>
        <v/>
      </c>
      <c r="X811" s="94"/>
      <c r="Z811" s="5"/>
      <c r="AA811"/>
      <c r="AC811" s="377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4">
        <f t="shared" si="35"/>
        <v>0</v>
      </c>
      <c r="U812" s="97">
        <f t="shared" si="38"/>
        <v>-3</v>
      </c>
      <c r="V812" s="93" t="str">
        <f t="shared" si="37"/>
        <v/>
      </c>
      <c r="W812" s="97" t="str">
        <f t="shared" si="36"/>
        <v/>
      </c>
      <c r="X812" s="94"/>
      <c r="Z812" s="5"/>
      <c r="AA812"/>
      <c r="AC812" s="377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4">
        <f t="shared" si="35"/>
        <v>0</v>
      </c>
      <c r="U813" s="97">
        <f t="shared" si="38"/>
        <v>-3</v>
      </c>
      <c r="V813" s="93" t="str">
        <f t="shared" si="37"/>
        <v/>
      </c>
      <c r="W813" s="97" t="str">
        <f t="shared" si="36"/>
        <v/>
      </c>
      <c r="X813" s="94"/>
      <c r="Z813" s="5"/>
      <c r="AA813"/>
      <c r="AC813" s="377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4">
        <f t="shared" si="35"/>
        <v>0</v>
      </c>
      <c r="U814" s="97">
        <f t="shared" si="38"/>
        <v>-3</v>
      </c>
      <c r="V814" s="93" t="str">
        <f t="shared" si="37"/>
        <v/>
      </c>
      <c r="W814" s="97" t="str">
        <f t="shared" si="36"/>
        <v/>
      </c>
      <c r="X814" s="94"/>
      <c r="Z814" s="5"/>
      <c r="AA814"/>
      <c r="AC814" s="377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4">
        <f t="shared" si="35"/>
        <v>0</v>
      </c>
      <c r="U815" s="97">
        <f t="shared" si="38"/>
        <v>-3</v>
      </c>
      <c r="V815" s="93" t="str">
        <f t="shared" si="37"/>
        <v/>
      </c>
      <c r="W815" s="97" t="str">
        <f t="shared" si="36"/>
        <v/>
      </c>
      <c r="X815" s="94"/>
      <c r="Z815" s="5"/>
      <c r="AA815"/>
      <c r="AC815" s="377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4">
        <f t="shared" si="35"/>
        <v>0</v>
      </c>
      <c r="U816" s="97">
        <f t="shared" si="38"/>
        <v>-3</v>
      </c>
      <c r="V816" s="93" t="str">
        <f t="shared" si="37"/>
        <v/>
      </c>
      <c r="W816" s="97" t="str">
        <f t="shared" si="36"/>
        <v/>
      </c>
      <c r="X816" s="94"/>
      <c r="Z816" s="5"/>
      <c r="AA816"/>
      <c r="AC816" s="377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4">
        <f t="shared" si="35"/>
        <v>0</v>
      </c>
      <c r="U817" s="97">
        <f t="shared" si="38"/>
        <v>-3</v>
      </c>
      <c r="V817" s="93" t="str">
        <f t="shared" si="37"/>
        <v/>
      </c>
      <c r="W817" s="97" t="str">
        <f t="shared" si="36"/>
        <v/>
      </c>
      <c r="X817" s="94"/>
      <c r="Z817" s="5"/>
      <c r="AA817"/>
      <c r="AC817" s="377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4">
        <f t="shared" ref="T818:T881" si="39">MAX($P818,$Q818)</f>
        <v>0</v>
      </c>
      <c r="U818" s="97">
        <f t="shared" si="38"/>
        <v>-3</v>
      </c>
      <c r="V818" s="93" t="str">
        <f t="shared" si="37"/>
        <v/>
      </c>
      <c r="W818" s="97" t="str">
        <f t="shared" ref="W818:W881" si="40">IF($T818&gt;$B818+2,1,"")</f>
        <v/>
      </c>
      <c r="X818" s="94"/>
      <c r="Z818" s="5"/>
      <c r="AA818"/>
      <c r="AC818" s="377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4">
        <f t="shared" si="39"/>
        <v>0</v>
      </c>
      <c r="U819" s="97">
        <f t="shared" si="38"/>
        <v>-3</v>
      </c>
      <c r="V819" s="93" t="str">
        <f t="shared" si="37"/>
        <v/>
      </c>
      <c r="W819" s="97" t="str">
        <f t="shared" si="40"/>
        <v/>
      </c>
      <c r="X819" s="94"/>
      <c r="Z819" s="5"/>
      <c r="AA819"/>
      <c r="AC819" s="377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4">
        <f t="shared" si="39"/>
        <v>0</v>
      </c>
      <c r="U820" s="97">
        <f t="shared" si="38"/>
        <v>-3</v>
      </c>
      <c r="V820" s="93" t="str">
        <f t="shared" si="37"/>
        <v/>
      </c>
      <c r="W820" s="97" t="str">
        <f t="shared" si="40"/>
        <v/>
      </c>
      <c r="X820" s="94"/>
      <c r="Z820" s="5"/>
      <c r="AA820"/>
      <c r="AC820" s="377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4">
        <f t="shared" si="39"/>
        <v>0</v>
      </c>
      <c r="U821" s="97">
        <f t="shared" si="38"/>
        <v>-3</v>
      </c>
      <c r="V821" s="93" t="str">
        <f t="shared" si="37"/>
        <v/>
      </c>
      <c r="W821" s="97" t="str">
        <f t="shared" si="40"/>
        <v/>
      </c>
      <c r="X821" s="94"/>
      <c r="Z821" s="5"/>
      <c r="AA821"/>
      <c r="AC821" s="377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4">
        <f t="shared" si="39"/>
        <v>0</v>
      </c>
      <c r="U822" s="97">
        <f t="shared" si="38"/>
        <v>-3</v>
      </c>
      <c r="V822" s="93" t="str">
        <f t="shared" si="37"/>
        <v/>
      </c>
      <c r="W822" s="97" t="str">
        <f t="shared" si="40"/>
        <v/>
      </c>
      <c r="X822" s="94"/>
      <c r="Z822" s="5"/>
      <c r="AA822"/>
      <c r="AC822" s="377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4">
        <f t="shared" si="39"/>
        <v>0</v>
      </c>
      <c r="U823" s="97">
        <f t="shared" si="38"/>
        <v>-3</v>
      </c>
      <c r="V823" s="93" t="str">
        <f t="shared" si="37"/>
        <v/>
      </c>
      <c r="W823" s="97" t="str">
        <f t="shared" si="40"/>
        <v/>
      </c>
      <c r="X823" s="94"/>
      <c r="Z823" s="5"/>
      <c r="AA823"/>
      <c r="AC823" s="377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4">
        <f t="shared" si="39"/>
        <v>0</v>
      </c>
      <c r="U824" s="97">
        <f t="shared" si="38"/>
        <v>-3</v>
      </c>
      <c r="V824" s="93" t="str">
        <f t="shared" si="37"/>
        <v/>
      </c>
      <c r="W824" s="97" t="str">
        <f t="shared" si="40"/>
        <v/>
      </c>
      <c r="X824" s="94"/>
      <c r="Z824" s="5"/>
      <c r="AA824"/>
      <c r="AC824" s="377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4">
        <f t="shared" si="39"/>
        <v>0</v>
      </c>
      <c r="U825" s="97">
        <f t="shared" si="38"/>
        <v>-3</v>
      </c>
      <c r="V825" s="93" t="str">
        <f t="shared" si="37"/>
        <v/>
      </c>
      <c r="W825" s="97" t="str">
        <f t="shared" si="40"/>
        <v/>
      </c>
      <c r="X825" s="94"/>
      <c r="Z825" s="5"/>
      <c r="AA825"/>
      <c r="AC825" s="377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4">
        <f t="shared" si="39"/>
        <v>0</v>
      </c>
      <c r="U826" s="97">
        <f t="shared" si="38"/>
        <v>-3</v>
      </c>
      <c r="V826" s="93" t="str">
        <f t="shared" si="37"/>
        <v/>
      </c>
      <c r="W826" s="97" t="str">
        <f t="shared" si="40"/>
        <v/>
      </c>
      <c r="X826" s="94"/>
      <c r="Z826" s="5"/>
      <c r="AA826"/>
      <c r="AC826" s="377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4">
        <f t="shared" si="39"/>
        <v>0</v>
      </c>
      <c r="U827" s="97">
        <f t="shared" si="38"/>
        <v>-3</v>
      </c>
      <c r="V827" s="93" t="str">
        <f t="shared" si="37"/>
        <v/>
      </c>
      <c r="W827" s="97" t="str">
        <f t="shared" si="40"/>
        <v/>
      </c>
      <c r="X827" s="94"/>
      <c r="Z827" s="5"/>
      <c r="AA827"/>
      <c r="AC827" s="377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4">
        <f t="shared" si="39"/>
        <v>0</v>
      </c>
      <c r="U828" s="97">
        <f t="shared" si="38"/>
        <v>-3</v>
      </c>
      <c r="V828" s="93" t="str">
        <f t="shared" si="37"/>
        <v/>
      </c>
      <c r="W828" s="97" t="str">
        <f t="shared" si="40"/>
        <v/>
      </c>
      <c r="X828" s="94"/>
      <c r="Z828" s="5"/>
      <c r="AA828"/>
      <c r="AC828" s="377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4">
        <f t="shared" si="39"/>
        <v>0</v>
      </c>
      <c r="U829" s="97">
        <f t="shared" si="38"/>
        <v>-3</v>
      </c>
      <c r="V829" s="93" t="str">
        <f t="shared" si="37"/>
        <v/>
      </c>
      <c r="W829" s="97" t="str">
        <f t="shared" si="40"/>
        <v/>
      </c>
      <c r="X829" s="94"/>
      <c r="Z829" s="5"/>
      <c r="AA829"/>
      <c r="AC829" s="377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4">
        <f t="shared" si="39"/>
        <v>0</v>
      </c>
      <c r="U830" s="97">
        <f t="shared" si="38"/>
        <v>-3</v>
      </c>
      <c r="V830" s="93" t="str">
        <f t="shared" si="37"/>
        <v/>
      </c>
      <c r="W830" s="97" t="str">
        <f t="shared" si="40"/>
        <v/>
      </c>
      <c r="X830" s="94"/>
      <c r="Z830" s="5"/>
      <c r="AA830"/>
      <c r="AC830" s="377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4">
        <f t="shared" si="39"/>
        <v>0</v>
      </c>
      <c r="U831" s="97">
        <f t="shared" si="38"/>
        <v>-3</v>
      </c>
      <c r="V831" s="93" t="str">
        <f t="shared" si="37"/>
        <v/>
      </c>
      <c r="W831" s="97" t="str">
        <f t="shared" si="40"/>
        <v/>
      </c>
      <c r="X831" s="94"/>
      <c r="Z831" s="5"/>
      <c r="AA831"/>
      <c r="AC831" s="377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4">
        <f t="shared" si="39"/>
        <v>0</v>
      </c>
      <c r="U832" s="97">
        <f t="shared" si="38"/>
        <v>-3</v>
      </c>
      <c r="V832" s="93" t="str">
        <f t="shared" si="37"/>
        <v/>
      </c>
      <c r="W832" s="97" t="str">
        <f t="shared" si="40"/>
        <v/>
      </c>
      <c r="X832" s="94"/>
      <c r="Z832" s="5"/>
      <c r="AA832"/>
      <c r="AC832" s="377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4">
        <f t="shared" si="39"/>
        <v>0</v>
      </c>
      <c r="U833" s="97">
        <f t="shared" si="38"/>
        <v>-3</v>
      </c>
      <c r="V833" s="93" t="str">
        <f t="shared" si="37"/>
        <v/>
      </c>
      <c r="W833" s="97" t="str">
        <f t="shared" si="40"/>
        <v/>
      </c>
      <c r="X833" s="94"/>
      <c r="Z833" s="5"/>
      <c r="AA833"/>
      <c r="AC833" s="377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4">
        <f t="shared" si="39"/>
        <v>0</v>
      </c>
      <c r="U834" s="97">
        <f t="shared" si="38"/>
        <v>-3</v>
      </c>
      <c r="V834" s="93" t="str">
        <f t="shared" si="37"/>
        <v/>
      </c>
      <c r="W834" s="97" t="str">
        <f t="shared" si="40"/>
        <v/>
      </c>
      <c r="X834" s="94"/>
      <c r="Z834" s="5"/>
      <c r="AA834"/>
      <c r="AC834" s="377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4">
        <f t="shared" si="39"/>
        <v>0</v>
      </c>
      <c r="U835" s="97">
        <f t="shared" si="38"/>
        <v>-3</v>
      </c>
      <c r="V835" s="93" t="str">
        <f t="shared" si="37"/>
        <v/>
      </c>
      <c r="W835" s="97" t="str">
        <f t="shared" si="40"/>
        <v/>
      </c>
      <c r="X835" s="94"/>
      <c r="Z835" s="5"/>
      <c r="AA835"/>
      <c r="AC835" s="377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4">
        <f t="shared" si="39"/>
        <v>0</v>
      </c>
      <c r="U836" s="97">
        <f t="shared" si="38"/>
        <v>-3</v>
      </c>
      <c r="V836" s="93" t="str">
        <f t="shared" si="37"/>
        <v/>
      </c>
      <c r="W836" s="97" t="str">
        <f t="shared" si="40"/>
        <v/>
      </c>
      <c r="X836" s="94"/>
      <c r="Z836" s="5"/>
      <c r="AA836"/>
      <c r="AC836" s="377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4">
        <f t="shared" si="39"/>
        <v>0</v>
      </c>
      <c r="U837" s="97">
        <f t="shared" si="38"/>
        <v>-3</v>
      </c>
      <c r="V837" s="93" t="str">
        <f t="shared" si="37"/>
        <v/>
      </c>
      <c r="W837" s="97" t="str">
        <f t="shared" si="40"/>
        <v/>
      </c>
      <c r="X837" s="94"/>
      <c r="Z837" s="5"/>
      <c r="AA837"/>
      <c r="AC837" s="377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4">
        <f t="shared" si="39"/>
        <v>0</v>
      </c>
      <c r="U838" s="97">
        <f t="shared" si="38"/>
        <v>-3</v>
      </c>
      <c r="V838" s="93" t="str">
        <f t="shared" si="37"/>
        <v/>
      </c>
      <c r="W838" s="97" t="str">
        <f t="shared" si="40"/>
        <v/>
      </c>
      <c r="X838" s="94"/>
      <c r="Z838" s="5"/>
      <c r="AA838"/>
      <c r="AC838" s="377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4">
        <f t="shared" si="39"/>
        <v>0</v>
      </c>
      <c r="U839" s="97">
        <f t="shared" si="38"/>
        <v>-3</v>
      </c>
      <c r="V839" s="93" t="str">
        <f t="shared" si="37"/>
        <v/>
      </c>
      <c r="W839" s="97" t="str">
        <f t="shared" si="40"/>
        <v/>
      </c>
      <c r="X839" s="94"/>
      <c r="Z839" s="5"/>
      <c r="AA839"/>
      <c r="AC839" s="377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4">
        <f t="shared" si="39"/>
        <v>0</v>
      </c>
      <c r="U840" s="97">
        <f t="shared" si="38"/>
        <v>-3</v>
      </c>
      <c r="V840" s="93" t="str">
        <f t="shared" si="37"/>
        <v/>
      </c>
      <c r="W840" s="97" t="str">
        <f t="shared" si="40"/>
        <v/>
      </c>
      <c r="X840" s="94"/>
      <c r="Z840" s="5"/>
      <c r="AA840"/>
      <c r="AC840" s="377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4">
        <f t="shared" si="39"/>
        <v>0</v>
      </c>
      <c r="U841" s="97">
        <f t="shared" si="38"/>
        <v>-3</v>
      </c>
      <c r="V841" s="93" t="str">
        <f t="shared" si="37"/>
        <v/>
      </c>
      <c r="W841" s="97" t="str">
        <f t="shared" si="40"/>
        <v/>
      </c>
      <c r="X841" s="94"/>
      <c r="Z841" s="5"/>
      <c r="AA841"/>
      <c r="AC841" s="377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4">
        <f t="shared" si="39"/>
        <v>0</v>
      </c>
      <c r="U842" s="97">
        <f t="shared" si="38"/>
        <v>-3</v>
      </c>
      <c r="V842" s="93" t="str">
        <f t="shared" si="37"/>
        <v/>
      </c>
      <c r="W842" s="97" t="str">
        <f t="shared" si="40"/>
        <v/>
      </c>
      <c r="X842" s="94"/>
      <c r="Z842" s="5"/>
      <c r="AA842"/>
      <c r="AC842" s="377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4">
        <f t="shared" si="39"/>
        <v>0</v>
      </c>
      <c r="U843" s="97">
        <f t="shared" si="38"/>
        <v>-3</v>
      </c>
      <c r="V843" s="93" t="str">
        <f t="shared" ref="V843:V906" si="41">IF($K843&gt;0,1,"")</f>
        <v/>
      </c>
      <c r="W843" s="97" t="str">
        <f t="shared" si="40"/>
        <v/>
      </c>
      <c r="X843" s="94"/>
      <c r="Z843" s="5"/>
      <c r="AA843"/>
      <c r="AC843" s="377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4">
        <f t="shared" si="39"/>
        <v>0</v>
      </c>
      <c r="U844" s="97">
        <f t="shared" si="38"/>
        <v>-3</v>
      </c>
      <c r="V844" s="93" t="str">
        <f t="shared" si="41"/>
        <v/>
      </c>
      <c r="W844" s="97" t="str">
        <f t="shared" si="40"/>
        <v/>
      </c>
      <c r="X844" s="94"/>
      <c r="Z844" s="5"/>
      <c r="AA844"/>
      <c r="AC844" s="377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4">
        <f t="shared" si="39"/>
        <v>0</v>
      </c>
      <c r="U845" s="97">
        <f t="shared" si="38"/>
        <v>-3</v>
      </c>
      <c r="V845" s="93" t="str">
        <f t="shared" si="41"/>
        <v/>
      </c>
      <c r="W845" s="97" t="str">
        <f t="shared" si="40"/>
        <v/>
      </c>
      <c r="X845" s="94"/>
      <c r="Z845" s="5"/>
      <c r="AA845"/>
      <c r="AC845" s="377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4">
        <f t="shared" si="39"/>
        <v>0</v>
      </c>
      <c r="U846" s="97">
        <f t="shared" si="38"/>
        <v>-3</v>
      </c>
      <c r="V846" s="93" t="str">
        <f t="shared" si="41"/>
        <v/>
      </c>
      <c r="W846" s="97" t="str">
        <f t="shared" si="40"/>
        <v/>
      </c>
      <c r="X846" s="94"/>
      <c r="Z846" s="5"/>
      <c r="AA846"/>
      <c r="AC846" s="377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4">
        <f t="shared" si="39"/>
        <v>0</v>
      </c>
      <c r="U847" s="97">
        <f t="shared" si="38"/>
        <v>-3</v>
      </c>
      <c r="V847" s="93" t="str">
        <f t="shared" si="41"/>
        <v/>
      </c>
      <c r="W847" s="97" t="str">
        <f t="shared" si="40"/>
        <v/>
      </c>
      <c r="X847" s="94"/>
      <c r="Z847" s="5"/>
      <c r="AA847"/>
      <c r="AC847" s="377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4">
        <f t="shared" si="39"/>
        <v>0</v>
      </c>
      <c r="U848" s="97">
        <f t="shared" ref="U848:U911" si="42">(T848-B848)-3</f>
        <v>-3</v>
      </c>
      <c r="V848" s="93" t="str">
        <f t="shared" si="41"/>
        <v/>
      </c>
      <c r="W848" s="97" t="str">
        <f t="shared" si="40"/>
        <v/>
      </c>
      <c r="X848" s="94"/>
      <c r="Z848" s="5"/>
      <c r="AA848"/>
      <c r="AC848" s="377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4">
        <f t="shared" si="39"/>
        <v>0</v>
      </c>
      <c r="U849" s="97">
        <f t="shared" si="42"/>
        <v>-3</v>
      </c>
      <c r="V849" s="93" t="str">
        <f t="shared" si="41"/>
        <v/>
      </c>
      <c r="W849" s="97" t="str">
        <f t="shared" si="40"/>
        <v/>
      </c>
      <c r="X849" s="94"/>
      <c r="Z849" s="5"/>
      <c r="AA849"/>
      <c r="AC849" s="377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4">
        <f t="shared" si="39"/>
        <v>0</v>
      </c>
      <c r="U850" s="97">
        <f t="shared" si="42"/>
        <v>-3</v>
      </c>
      <c r="V850" s="93" t="str">
        <f t="shared" si="41"/>
        <v/>
      </c>
      <c r="W850" s="97" t="str">
        <f t="shared" si="40"/>
        <v/>
      </c>
      <c r="X850" s="94"/>
      <c r="Z850" s="5"/>
      <c r="AA850"/>
      <c r="AC850" s="377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4">
        <f t="shared" si="39"/>
        <v>0</v>
      </c>
      <c r="U851" s="97">
        <f t="shared" si="42"/>
        <v>-3</v>
      </c>
      <c r="V851" s="93" t="str">
        <f t="shared" si="41"/>
        <v/>
      </c>
      <c r="W851" s="97" t="str">
        <f t="shared" si="40"/>
        <v/>
      </c>
      <c r="X851" s="94"/>
      <c r="Z851" s="5"/>
      <c r="AA851"/>
      <c r="AC851" s="377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4">
        <f t="shared" si="39"/>
        <v>0</v>
      </c>
      <c r="U852" s="97">
        <f t="shared" si="42"/>
        <v>-3</v>
      </c>
      <c r="V852" s="93" t="str">
        <f t="shared" si="41"/>
        <v/>
      </c>
      <c r="W852" s="97" t="str">
        <f t="shared" si="40"/>
        <v/>
      </c>
      <c r="X852" s="94"/>
      <c r="Z852" s="5"/>
      <c r="AA852"/>
      <c r="AC852" s="377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4">
        <f t="shared" si="39"/>
        <v>0</v>
      </c>
      <c r="U853" s="97">
        <f t="shared" si="42"/>
        <v>-3</v>
      </c>
      <c r="V853" s="93" t="str">
        <f t="shared" si="41"/>
        <v/>
      </c>
      <c r="W853" s="97" t="str">
        <f t="shared" si="40"/>
        <v/>
      </c>
      <c r="X853" s="94"/>
      <c r="Z853" s="5"/>
      <c r="AA853"/>
      <c r="AC853" s="377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4">
        <f t="shared" si="39"/>
        <v>0</v>
      </c>
      <c r="U854" s="97">
        <f t="shared" si="42"/>
        <v>-3</v>
      </c>
      <c r="V854" s="93" t="str">
        <f t="shared" si="41"/>
        <v/>
      </c>
      <c r="W854" s="97" t="str">
        <f t="shared" si="40"/>
        <v/>
      </c>
      <c r="X854" s="94"/>
      <c r="Z854" s="5"/>
      <c r="AA854"/>
      <c r="AC854" s="377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4">
        <f t="shared" si="39"/>
        <v>0</v>
      </c>
      <c r="U855" s="97">
        <f t="shared" si="42"/>
        <v>-3</v>
      </c>
      <c r="V855" s="93" t="str">
        <f t="shared" si="41"/>
        <v/>
      </c>
      <c r="W855" s="97" t="str">
        <f t="shared" si="40"/>
        <v/>
      </c>
      <c r="X855" s="94"/>
      <c r="Z855" s="5"/>
      <c r="AA855"/>
      <c r="AC855" s="377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4">
        <f t="shared" si="39"/>
        <v>0</v>
      </c>
      <c r="U856" s="97">
        <f t="shared" si="42"/>
        <v>-3</v>
      </c>
      <c r="V856" s="93" t="str">
        <f t="shared" si="41"/>
        <v/>
      </c>
      <c r="W856" s="97" t="str">
        <f t="shared" si="40"/>
        <v/>
      </c>
      <c r="X856" s="94"/>
      <c r="Z856" s="5"/>
      <c r="AA856"/>
      <c r="AC856" s="377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4">
        <f t="shared" si="39"/>
        <v>0</v>
      </c>
      <c r="U857" s="97">
        <f t="shared" si="42"/>
        <v>-3</v>
      </c>
      <c r="V857" s="93" t="str">
        <f t="shared" si="41"/>
        <v/>
      </c>
      <c r="W857" s="97" t="str">
        <f t="shared" si="40"/>
        <v/>
      </c>
      <c r="X857" s="94"/>
      <c r="Z857" s="5"/>
      <c r="AA857"/>
      <c r="AC857" s="377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4">
        <f t="shared" si="39"/>
        <v>0</v>
      </c>
      <c r="U858" s="97">
        <f t="shared" si="42"/>
        <v>-3</v>
      </c>
      <c r="V858" s="93" t="str">
        <f t="shared" si="41"/>
        <v/>
      </c>
      <c r="W858" s="97" t="str">
        <f t="shared" si="40"/>
        <v/>
      </c>
      <c r="X858" s="94"/>
      <c r="Z858" s="5"/>
      <c r="AA858"/>
      <c r="AC858" s="377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4">
        <f t="shared" si="39"/>
        <v>0</v>
      </c>
      <c r="U859" s="97">
        <f t="shared" si="42"/>
        <v>-3</v>
      </c>
      <c r="V859" s="93" t="str">
        <f t="shared" si="41"/>
        <v/>
      </c>
      <c r="W859" s="97" t="str">
        <f t="shared" si="40"/>
        <v/>
      </c>
      <c r="X859" s="94"/>
      <c r="Z859" s="5"/>
      <c r="AA859"/>
      <c r="AC859" s="377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4">
        <f t="shared" si="39"/>
        <v>0</v>
      </c>
      <c r="U860" s="97">
        <f t="shared" si="42"/>
        <v>-3</v>
      </c>
      <c r="V860" s="93" t="str">
        <f t="shared" si="41"/>
        <v/>
      </c>
      <c r="W860" s="97" t="str">
        <f t="shared" si="40"/>
        <v/>
      </c>
      <c r="X860" s="94"/>
      <c r="Z860" s="5"/>
      <c r="AA860"/>
      <c r="AC860" s="377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4">
        <f t="shared" si="39"/>
        <v>0</v>
      </c>
      <c r="U861" s="97">
        <f t="shared" si="42"/>
        <v>-3</v>
      </c>
      <c r="V861" s="93" t="str">
        <f t="shared" si="41"/>
        <v/>
      </c>
      <c r="W861" s="97" t="str">
        <f t="shared" si="40"/>
        <v/>
      </c>
      <c r="X861" s="94"/>
      <c r="Z861" s="5"/>
      <c r="AA861"/>
      <c r="AC861" s="377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4">
        <f t="shared" si="39"/>
        <v>0</v>
      </c>
      <c r="U862" s="97">
        <f t="shared" si="42"/>
        <v>-3</v>
      </c>
      <c r="V862" s="93" t="str">
        <f t="shared" si="41"/>
        <v/>
      </c>
      <c r="W862" s="97" t="str">
        <f t="shared" si="40"/>
        <v/>
      </c>
      <c r="X862" s="94"/>
      <c r="Z862" s="5"/>
      <c r="AA862"/>
      <c r="AC862" s="377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4">
        <f t="shared" si="39"/>
        <v>0</v>
      </c>
      <c r="U863" s="97">
        <f t="shared" si="42"/>
        <v>-3</v>
      </c>
      <c r="V863" s="93" t="str">
        <f t="shared" si="41"/>
        <v/>
      </c>
      <c r="W863" s="97" t="str">
        <f t="shared" si="40"/>
        <v/>
      </c>
      <c r="X863" s="94"/>
      <c r="Z863" s="5"/>
      <c r="AA863"/>
      <c r="AC863" s="377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4">
        <f t="shared" si="39"/>
        <v>0</v>
      </c>
      <c r="U864" s="97">
        <f t="shared" si="42"/>
        <v>-3</v>
      </c>
      <c r="V864" s="93" t="str">
        <f t="shared" si="41"/>
        <v/>
      </c>
      <c r="W864" s="97" t="str">
        <f t="shared" si="40"/>
        <v/>
      </c>
      <c r="X864" s="94"/>
      <c r="Z864" s="5"/>
      <c r="AA864"/>
      <c r="AC864" s="377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4">
        <f t="shared" si="39"/>
        <v>0</v>
      </c>
      <c r="U865" s="97">
        <f t="shared" si="42"/>
        <v>-3</v>
      </c>
      <c r="V865" s="93" t="str">
        <f t="shared" si="41"/>
        <v/>
      </c>
      <c r="W865" s="97" t="str">
        <f t="shared" si="40"/>
        <v/>
      </c>
      <c r="X865" s="94"/>
      <c r="Z865" s="5"/>
      <c r="AA865"/>
      <c r="AC865" s="377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4">
        <f t="shared" si="39"/>
        <v>0</v>
      </c>
      <c r="U866" s="97">
        <f t="shared" si="42"/>
        <v>-3</v>
      </c>
      <c r="V866" s="93" t="str">
        <f t="shared" si="41"/>
        <v/>
      </c>
      <c r="W866" s="97" t="str">
        <f t="shared" si="40"/>
        <v/>
      </c>
      <c r="X866" s="94"/>
      <c r="Z866" s="5"/>
      <c r="AA866"/>
      <c r="AC866" s="377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4">
        <f t="shared" si="39"/>
        <v>0</v>
      </c>
      <c r="U867" s="97">
        <f t="shared" si="42"/>
        <v>-3</v>
      </c>
      <c r="V867" s="93" t="str">
        <f t="shared" si="41"/>
        <v/>
      </c>
      <c r="W867" s="97" t="str">
        <f t="shared" si="40"/>
        <v/>
      </c>
      <c r="X867" s="94"/>
      <c r="Z867" s="5"/>
      <c r="AA867"/>
      <c r="AC867" s="377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4">
        <f t="shared" si="39"/>
        <v>0</v>
      </c>
      <c r="U868" s="97">
        <f t="shared" si="42"/>
        <v>-3</v>
      </c>
      <c r="V868" s="93" t="str">
        <f t="shared" si="41"/>
        <v/>
      </c>
      <c r="W868" s="97" t="str">
        <f t="shared" si="40"/>
        <v/>
      </c>
      <c r="X868" s="94"/>
      <c r="Z868" s="5"/>
      <c r="AA868"/>
      <c r="AC868" s="377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4">
        <f t="shared" si="39"/>
        <v>0</v>
      </c>
      <c r="U869" s="97">
        <f t="shared" si="42"/>
        <v>-3</v>
      </c>
      <c r="V869" s="93" t="str">
        <f t="shared" si="41"/>
        <v/>
      </c>
      <c r="W869" s="97" t="str">
        <f t="shared" si="40"/>
        <v/>
      </c>
      <c r="X869" s="94"/>
      <c r="Z869" s="5"/>
      <c r="AA869"/>
      <c r="AC869" s="377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4">
        <f t="shared" si="39"/>
        <v>0</v>
      </c>
      <c r="U870" s="97">
        <f t="shared" si="42"/>
        <v>-3</v>
      </c>
      <c r="V870" s="93" t="str">
        <f t="shared" si="41"/>
        <v/>
      </c>
      <c r="W870" s="97" t="str">
        <f t="shared" si="40"/>
        <v/>
      </c>
      <c r="X870" s="94"/>
      <c r="Z870" s="5"/>
      <c r="AA870"/>
      <c r="AC870" s="377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4">
        <f t="shared" si="39"/>
        <v>0</v>
      </c>
      <c r="U871" s="97">
        <f t="shared" si="42"/>
        <v>-3</v>
      </c>
      <c r="V871" s="93" t="str">
        <f t="shared" si="41"/>
        <v/>
      </c>
      <c r="W871" s="97" t="str">
        <f t="shared" si="40"/>
        <v/>
      </c>
      <c r="X871" s="94"/>
      <c r="Z871" s="5"/>
      <c r="AA871"/>
      <c r="AC871" s="377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4">
        <f t="shared" si="39"/>
        <v>0</v>
      </c>
      <c r="U872" s="97">
        <f t="shared" si="42"/>
        <v>-3</v>
      </c>
      <c r="V872" s="93" t="str">
        <f t="shared" si="41"/>
        <v/>
      </c>
      <c r="W872" s="97" t="str">
        <f t="shared" si="40"/>
        <v/>
      </c>
      <c r="X872" s="94"/>
      <c r="Z872" s="5"/>
      <c r="AA872"/>
      <c r="AC872" s="377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4">
        <f t="shared" si="39"/>
        <v>0</v>
      </c>
      <c r="U873" s="97">
        <f t="shared" si="42"/>
        <v>-3</v>
      </c>
      <c r="V873" s="93" t="str">
        <f t="shared" si="41"/>
        <v/>
      </c>
      <c r="W873" s="97" t="str">
        <f t="shared" si="40"/>
        <v/>
      </c>
      <c r="X873" s="94"/>
      <c r="Z873" s="5"/>
      <c r="AA873"/>
      <c r="AC873" s="377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4">
        <f t="shared" si="39"/>
        <v>0</v>
      </c>
      <c r="U874" s="97">
        <f t="shared" si="42"/>
        <v>-3</v>
      </c>
      <c r="V874" s="93" t="str">
        <f t="shared" si="41"/>
        <v/>
      </c>
      <c r="W874" s="97" t="str">
        <f t="shared" si="40"/>
        <v/>
      </c>
      <c r="X874" s="94"/>
      <c r="Z874" s="5"/>
      <c r="AA874"/>
      <c r="AC874" s="377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4">
        <f t="shared" si="39"/>
        <v>0</v>
      </c>
      <c r="U875" s="97">
        <f t="shared" si="42"/>
        <v>-3</v>
      </c>
      <c r="V875" s="93" t="str">
        <f t="shared" si="41"/>
        <v/>
      </c>
      <c r="W875" s="97" t="str">
        <f t="shared" si="40"/>
        <v/>
      </c>
      <c r="X875" s="94"/>
      <c r="Z875" s="5"/>
      <c r="AA875"/>
      <c r="AC875" s="377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4">
        <f t="shared" si="39"/>
        <v>0</v>
      </c>
      <c r="U876" s="97">
        <f t="shared" si="42"/>
        <v>-3</v>
      </c>
      <c r="V876" s="93" t="str">
        <f t="shared" si="41"/>
        <v/>
      </c>
      <c r="W876" s="97" t="str">
        <f t="shared" si="40"/>
        <v/>
      </c>
      <c r="X876" s="94"/>
      <c r="Z876" s="5"/>
      <c r="AA876"/>
      <c r="AC876" s="377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4">
        <f t="shared" si="39"/>
        <v>0</v>
      </c>
      <c r="U877" s="97">
        <f t="shared" si="42"/>
        <v>-3</v>
      </c>
      <c r="V877" s="93" t="str">
        <f t="shared" si="41"/>
        <v/>
      </c>
      <c r="W877" s="97" t="str">
        <f t="shared" si="40"/>
        <v/>
      </c>
      <c r="X877" s="94"/>
      <c r="Z877" s="5"/>
      <c r="AA877"/>
      <c r="AC877" s="377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4">
        <f t="shared" si="39"/>
        <v>0</v>
      </c>
      <c r="U878" s="97">
        <f t="shared" si="42"/>
        <v>-3</v>
      </c>
      <c r="V878" s="93" t="str">
        <f t="shared" si="41"/>
        <v/>
      </c>
      <c r="W878" s="97" t="str">
        <f t="shared" si="40"/>
        <v/>
      </c>
      <c r="X878" s="94"/>
      <c r="Z878" s="5"/>
      <c r="AA878"/>
      <c r="AC878" s="377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4">
        <f t="shared" si="39"/>
        <v>0</v>
      </c>
      <c r="U879" s="97">
        <f t="shared" si="42"/>
        <v>-3</v>
      </c>
      <c r="V879" s="93" t="str">
        <f t="shared" si="41"/>
        <v/>
      </c>
      <c r="W879" s="97" t="str">
        <f t="shared" si="40"/>
        <v/>
      </c>
      <c r="X879" s="94"/>
      <c r="Z879" s="5"/>
      <c r="AA879"/>
      <c r="AC879" s="377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4">
        <f t="shared" si="39"/>
        <v>0</v>
      </c>
      <c r="U880" s="97">
        <f t="shared" si="42"/>
        <v>-3</v>
      </c>
      <c r="V880" s="93" t="str">
        <f t="shared" si="41"/>
        <v/>
      </c>
      <c r="W880" s="97" t="str">
        <f t="shared" si="40"/>
        <v/>
      </c>
      <c r="X880" s="94"/>
      <c r="Z880" s="5"/>
      <c r="AA880"/>
      <c r="AC880" s="377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4">
        <f t="shared" si="39"/>
        <v>0</v>
      </c>
      <c r="U881" s="97">
        <f t="shared" si="42"/>
        <v>-3</v>
      </c>
      <c r="V881" s="93" t="str">
        <f t="shared" si="41"/>
        <v/>
      </c>
      <c r="W881" s="97" t="str">
        <f t="shared" si="40"/>
        <v/>
      </c>
      <c r="X881" s="94"/>
      <c r="Z881" s="5"/>
      <c r="AA881"/>
      <c r="AC881" s="377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4">
        <f t="shared" ref="T882:T945" si="43">MAX($P882,$Q882)</f>
        <v>0</v>
      </c>
      <c r="U882" s="97">
        <f t="shared" si="42"/>
        <v>-3</v>
      </c>
      <c r="V882" s="93" t="str">
        <f t="shared" si="41"/>
        <v/>
      </c>
      <c r="W882" s="97" t="str">
        <f t="shared" ref="W882:W945" si="44">IF($T882&gt;$B882+2,1,"")</f>
        <v/>
      </c>
      <c r="X882" s="94"/>
      <c r="Z882" s="5"/>
      <c r="AA882"/>
      <c r="AC882" s="377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4">
        <f t="shared" si="43"/>
        <v>0</v>
      </c>
      <c r="U883" s="97">
        <f t="shared" si="42"/>
        <v>-3</v>
      </c>
      <c r="V883" s="93" t="str">
        <f t="shared" si="41"/>
        <v/>
      </c>
      <c r="W883" s="97" t="str">
        <f t="shared" si="44"/>
        <v/>
      </c>
      <c r="X883" s="94"/>
      <c r="Z883" s="5"/>
      <c r="AA883"/>
      <c r="AC883" s="377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4">
        <f t="shared" si="43"/>
        <v>0</v>
      </c>
      <c r="U884" s="97">
        <f t="shared" si="42"/>
        <v>-3</v>
      </c>
      <c r="V884" s="93" t="str">
        <f t="shared" si="41"/>
        <v/>
      </c>
      <c r="W884" s="97" t="str">
        <f t="shared" si="44"/>
        <v/>
      </c>
      <c r="X884" s="94"/>
      <c r="Z884" s="5"/>
      <c r="AA884"/>
      <c r="AC884" s="377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4">
        <f t="shared" si="43"/>
        <v>0</v>
      </c>
      <c r="U885" s="97">
        <f t="shared" si="42"/>
        <v>-3</v>
      </c>
      <c r="V885" s="93" t="str">
        <f t="shared" si="41"/>
        <v/>
      </c>
      <c r="W885" s="97" t="str">
        <f t="shared" si="44"/>
        <v/>
      </c>
      <c r="X885" s="94"/>
      <c r="Z885" s="5"/>
      <c r="AA885"/>
      <c r="AC885" s="377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4">
        <f t="shared" si="43"/>
        <v>0</v>
      </c>
      <c r="U886" s="97">
        <f t="shared" si="42"/>
        <v>-3</v>
      </c>
      <c r="V886" s="93" t="str">
        <f t="shared" si="41"/>
        <v/>
      </c>
      <c r="W886" s="97" t="str">
        <f t="shared" si="44"/>
        <v/>
      </c>
      <c r="X886" s="94"/>
      <c r="Z886" s="5"/>
      <c r="AA886"/>
      <c r="AC886" s="377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4">
        <f t="shared" si="43"/>
        <v>0</v>
      </c>
      <c r="U887" s="97">
        <f t="shared" si="42"/>
        <v>-3</v>
      </c>
      <c r="V887" s="93" t="str">
        <f t="shared" si="41"/>
        <v/>
      </c>
      <c r="W887" s="97" t="str">
        <f t="shared" si="44"/>
        <v/>
      </c>
      <c r="X887" s="94"/>
      <c r="Z887" s="5"/>
      <c r="AA887"/>
      <c r="AC887" s="377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4">
        <f t="shared" si="43"/>
        <v>0</v>
      </c>
      <c r="U888" s="97">
        <f t="shared" si="42"/>
        <v>-3</v>
      </c>
      <c r="V888" s="93" t="str">
        <f t="shared" si="41"/>
        <v/>
      </c>
      <c r="W888" s="97" t="str">
        <f t="shared" si="44"/>
        <v/>
      </c>
      <c r="X888" s="94"/>
      <c r="Z888" s="5"/>
      <c r="AA888"/>
      <c r="AC888" s="377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4">
        <f t="shared" si="43"/>
        <v>0</v>
      </c>
      <c r="U889" s="97">
        <f t="shared" si="42"/>
        <v>-3</v>
      </c>
      <c r="V889" s="93" t="str">
        <f t="shared" si="41"/>
        <v/>
      </c>
      <c r="W889" s="97" t="str">
        <f t="shared" si="44"/>
        <v/>
      </c>
      <c r="X889" s="94"/>
      <c r="Z889" s="5"/>
      <c r="AA889"/>
      <c r="AC889" s="377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4">
        <f t="shared" si="43"/>
        <v>0</v>
      </c>
      <c r="U890" s="97">
        <f t="shared" si="42"/>
        <v>-3</v>
      </c>
      <c r="V890" s="93" t="str">
        <f t="shared" si="41"/>
        <v/>
      </c>
      <c r="W890" s="97" t="str">
        <f t="shared" si="44"/>
        <v/>
      </c>
      <c r="X890" s="94"/>
      <c r="Z890" s="5"/>
      <c r="AA890"/>
      <c r="AC890" s="377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4">
        <f t="shared" si="43"/>
        <v>0</v>
      </c>
      <c r="U891" s="97">
        <f t="shared" si="42"/>
        <v>-3</v>
      </c>
      <c r="V891" s="93" t="str">
        <f t="shared" si="41"/>
        <v/>
      </c>
      <c r="W891" s="97" t="str">
        <f t="shared" si="44"/>
        <v/>
      </c>
      <c r="X891" s="94"/>
      <c r="Z891" s="5"/>
      <c r="AA891"/>
      <c r="AC891" s="377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4">
        <f t="shared" si="43"/>
        <v>0</v>
      </c>
      <c r="U892" s="97">
        <f t="shared" si="42"/>
        <v>-3</v>
      </c>
      <c r="V892" s="93" t="str">
        <f t="shared" si="41"/>
        <v/>
      </c>
      <c r="W892" s="97" t="str">
        <f t="shared" si="44"/>
        <v/>
      </c>
      <c r="X892" s="94"/>
      <c r="Z892" s="5"/>
      <c r="AA892"/>
      <c r="AC892" s="377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4">
        <f t="shared" si="43"/>
        <v>0</v>
      </c>
      <c r="U893" s="97">
        <f t="shared" si="42"/>
        <v>-3</v>
      </c>
      <c r="V893" s="93" t="str">
        <f t="shared" si="41"/>
        <v/>
      </c>
      <c r="W893" s="97" t="str">
        <f t="shared" si="44"/>
        <v/>
      </c>
      <c r="X893" s="94"/>
      <c r="Z893" s="5"/>
      <c r="AA893"/>
      <c r="AC893" s="377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4">
        <f t="shared" si="43"/>
        <v>0</v>
      </c>
      <c r="U894" s="97">
        <f t="shared" si="42"/>
        <v>-3</v>
      </c>
      <c r="V894" s="93" t="str">
        <f t="shared" si="41"/>
        <v/>
      </c>
      <c r="W894" s="97" t="str">
        <f t="shared" si="44"/>
        <v/>
      </c>
      <c r="X894" s="94"/>
      <c r="Z894" s="5"/>
      <c r="AA894"/>
      <c r="AC894" s="377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4">
        <f t="shared" si="43"/>
        <v>0</v>
      </c>
      <c r="U895" s="97">
        <f t="shared" si="42"/>
        <v>-3</v>
      </c>
      <c r="V895" s="93" t="str">
        <f t="shared" si="41"/>
        <v/>
      </c>
      <c r="W895" s="97" t="str">
        <f t="shared" si="44"/>
        <v/>
      </c>
      <c r="X895" s="94"/>
      <c r="Z895" s="5"/>
      <c r="AA895"/>
      <c r="AC895" s="377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4">
        <f t="shared" si="43"/>
        <v>0</v>
      </c>
      <c r="U896" s="97">
        <f t="shared" si="42"/>
        <v>-3</v>
      </c>
      <c r="V896" s="93" t="str">
        <f t="shared" si="41"/>
        <v/>
      </c>
      <c r="W896" s="97" t="str">
        <f t="shared" si="44"/>
        <v/>
      </c>
      <c r="X896" s="94"/>
      <c r="Z896" s="5"/>
      <c r="AA896"/>
      <c r="AC896" s="377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4">
        <f t="shared" si="43"/>
        <v>0</v>
      </c>
      <c r="U897" s="97">
        <f t="shared" si="42"/>
        <v>-3</v>
      </c>
      <c r="V897" s="93" t="str">
        <f t="shared" si="41"/>
        <v/>
      </c>
      <c r="W897" s="97" t="str">
        <f t="shared" si="44"/>
        <v/>
      </c>
      <c r="X897" s="94"/>
      <c r="Z897" s="5"/>
      <c r="AA897"/>
      <c r="AC897" s="377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4">
        <f t="shared" si="43"/>
        <v>0</v>
      </c>
      <c r="U898" s="97">
        <f t="shared" si="42"/>
        <v>-3</v>
      </c>
      <c r="V898" s="93" t="str">
        <f t="shared" si="41"/>
        <v/>
      </c>
      <c r="W898" s="97" t="str">
        <f t="shared" si="44"/>
        <v/>
      </c>
      <c r="X898" s="94"/>
      <c r="Z898" s="5"/>
      <c r="AA898"/>
      <c r="AC898" s="377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4">
        <f t="shared" si="43"/>
        <v>0</v>
      </c>
      <c r="U899" s="97">
        <f t="shared" si="42"/>
        <v>-3</v>
      </c>
      <c r="V899" s="93" t="str">
        <f t="shared" si="41"/>
        <v/>
      </c>
      <c r="W899" s="97" t="str">
        <f t="shared" si="44"/>
        <v/>
      </c>
      <c r="X899" s="94"/>
      <c r="Z899" s="5"/>
      <c r="AA899"/>
      <c r="AC899" s="377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4">
        <f t="shared" si="43"/>
        <v>0</v>
      </c>
      <c r="U900" s="97">
        <f t="shared" si="42"/>
        <v>-3</v>
      </c>
      <c r="V900" s="93" t="str">
        <f t="shared" si="41"/>
        <v/>
      </c>
      <c r="W900" s="97" t="str">
        <f t="shared" si="44"/>
        <v/>
      </c>
      <c r="X900" s="94"/>
      <c r="Z900" s="5"/>
      <c r="AA900"/>
      <c r="AC900" s="377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4">
        <f t="shared" si="43"/>
        <v>0</v>
      </c>
      <c r="U901" s="97">
        <f t="shared" si="42"/>
        <v>-3</v>
      </c>
      <c r="V901" s="93" t="str">
        <f t="shared" si="41"/>
        <v/>
      </c>
      <c r="W901" s="97" t="str">
        <f t="shared" si="44"/>
        <v/>
      </c>
      <c r="X901" s="94"/>
      <c r="Z901" s="5"/>
      <c r="AA901"/>
      <c r="AC901" s="377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4">
        <f t="shared" si="43"/>
        <v>0</v>
      </c>
      <c r="U902" s="97">
        <f t="shared" si="42"/>
        <v>-3</v>
      </c>
      <c r="V902" s="93" t="str">
        <f t="shared" si="41"/>
        <v/>
      </c>
      <c r="W902" s="97" t="str">
        <f t="shared" si="44"/>
        <v/>
      </c>
      <c r="X902" s="94"/>
      <c r="Z902" s="5"/>
      <c r="AA902"/>
      <c r="AC902" s="377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4">
        <f t="shared" si="43"/>
        <v>0</v>
      </c>
      <c r="U903" s="97">
        <f t="shared" si="42"/>
        <v>-3</v>
      </c>
      <c r="V903" s="93" t="str">
        <f t="shared" si="41"/>
        <v/>
      </c>
      <c r="W903" s="97" t="str">
        <f t="shared" si="44"/>
        <v/>
      </c>
      <c r="X903" s="94"/>
      <c r="Z903" s="5"/>
      <c r="AA903"/>
      <c r="AC903" s="377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4">
        <f t="shared" si="43"/>
        <v>0</v>
      </c>
      <c r="U904" s="97">
        <f t="shared" si="42"/>
        <v>-3</v>
      </c>
      <c r="V904" s="93" t="str">
        <f t="shared" si="41"/>
        <v/>
      </c>
      <c r="W904" s="97" t="str">
        <f t="shared" si="44"/>
        <v/>
      </c>
      <c r="X904" s="94"/>
      <c r="Z904" s="5"/>
      <c r="AA904"/>
      <c r="AC904" s="377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4">
        <f t="shared" si="43"/>
        <v>0</v>
      </c>
      <c r="U905" s="97">
        <f t="shared" si="42"/>
        <v>-3</v>
      </c>
      <c r="V905" s="93" t="str">
        <f t="shared" si="41"/>
        <v/>
      </c>
      <c r="W905" s="97" t="str">
        <f t="shared" si="44"/>
        <v/>
      </c>
      <c r="X905" s="94"/>
      <c r="Z905" s="5"/>
      <c r="AA905"/>
      <c r="AC905" s="377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4">
        <f t="shared" si="43"/>
        <v>0</v>
      </c>
      <c r="U906" s="97">
        <f t="shared" si="42"/>
        <v>-3</v>
      </c>
      <c r="V906" s="93" t="str">
        <f t="shared" si="41"/>
        <v/>
      </c>
      <c r="W906" s="97" t="str">
        <f t="shared" si="44"/>
        <v/>
      </c>
      <c r="X906" s="94"/>
      <c r="Z906" s="5"/>
      <c r="AA906"/>
      <c r="AC906" s="377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4">
        <f t="shared" si="43"/>
        <v>0</v>
      </c>
      <c r="U907" s="97">
        <f t="shared" si="42"/>
        <v>-3</v>
      </c>
      <c r="V907" s="93" t="str">
        <f t="shared" ref="V907:V970" si="45">IF($K907&gt;0,1,"")</f>
        <v/>
      </c>
      <c r="W907" s="97" t="str">
        <f t="shared" si="44"/>
        <v/>
      </c>
      <c r="X907" s="94"/>
      <c r="Z907" s="5"/>
      <c r="AA907"/>
      <c r="AC907" s="377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4">
        <f t="shared" si="43"/>
        <v>0</v>
      </c>
      <c r="U908" s="97">
        <f t="shared" si="42"/>
        <v>-3</v>
      </c>
      <c r="V908" s="93" t="str">
        <f t="shared" si="45"/>
        <v/>
      </c>
      <c r="W908" s="97" t="str">
        <f t="shared" si="44"/>
        <v/>
      </c>
      <c r="X908" s="94"/>
      <c r="Z908" s="5"/>
      <c r="AA908"/>
      <c r="AC908" s="377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4">
        <f t="shared" si="43"/>
        <v>0</v>
      </c>
      <c r="U909" s="97">
        <f t="shared" si="42"/>
        <v>-3</v>
      </c>
      <c r="V909" s="93" t="str">
        <f t="shared" si="45"/>
        <v/>
      </c>
      <c r="W909" s="97" t="str">
        <f t="shared" si="44"/>
        <v/>
      </c>
      <c r="X909" s="94"/>
      <c r="Z909" s="5"/>
      <c r="AA909"/>
      <c r="AC909" s="377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4">
        <f t="shared" si="43"/>
        <v>0</v>
      </c>
      <c r="U910" s="97">
        <f t="shared" si="42"/>
        <v>-3</v>
      </c>
      <c r="V910" s="93" t="str">
        <f t="shared" si="45"/>
        <v/>
      </c>
      <c r="W910" s="97" t="str">
        <f t="shared" si="44"/>
        <v/>
      </c>
      <c r="X910" s="94"/>
      <c r="Z910" s="5"/>
      <c r="AA910"/>
      <c r="AC910" s="377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4">
        <f t="shared" si="43"/>
        <v>0</v>
      </c>
      <c r="U911" s="97">
        <f t="shared" si="42"/>
        <v>-3</v>
      </c>
      <c r="V911" s="93" t="str">
        <f t="shared" si="45"/>
        <v/>
      </c>
      <c r="W911" s="97" t="str">
        <f t="shared" si="44"/>
        <v/>
      </c>
      <c r="X911" s="94"/>
      <c r="Z911" s="5"/>
      <c r="AA911"/>
      <c r="AC911" s="377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4">
        <f t="shared" si="43"/>
        <v>0</v>
      </c>
      <c r="U912" s="97">
        <f t="shared" ref="U912:U975" si="46">(T912-B912)-3</f>
        <v>-3</v>
      </c>
      <c r="V912" s="93" t="str">
        <f t="shared" si="45"/>
        <v/>
      </c>
      <c r="W912" s="97" t="str">
        <f t="shared" si="44"/>
        <v/>
      </c>
      <c r="X912" s="94"/>
      <c r="Z912" s="5"/>
      <c r="AA912"/>
      <c r="AC912" s="377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4">
        <f t="shared" si="43"/>
        <v>0</v>
      </c>
      <c r="U913" s="97">
        <f t="shared" si="46"/>
        <v>-3</v>
      </c>
      <c r="V913" s="93" t="str">
        <f t="shared" si="45"/>
        <v/>
      </c>
      <c r="W913" s="97" t="str">
        <f t="shared" si="44"/>
        <v/>
      </c>
      <c r="X913" s="94"/>
      <c r="Z913" s="5"/>
      <c r="AA913"/>
      <c r="AC913" s="377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4">
        <f t="shared" si="43"/>
        <v>0</v>
      </c>
      <c r="U914" s="97">
        <f t="shared" si="46"/>
        <v>-3</v>
      </c>
      <c r="V914" s="93" t="str">
        <f t="shared" si="45"/>
        <v/>
      </c>
      <c r="W914" s="97" t="str">
        <f t="shared" si="44"/>
        <v/>
      </c>
      <c r="X914" s="94"/>
      <c r="Z914" s="5"/>
      <c r="AA914"/>
      <c r="AC914" s="377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4">
        <f t="shared" si="43"/>
        <v>0</v>
      </c>
      <c r="U915" s="97">
        <f t="shared" si="46"/>
        <v>-3</v>
      </c>
      <c r="V915" s="93" t="str">
        <f t="shared" si="45"/>
        <v/>
      </c>
      <c r="W915" s="97" t="str">
        <f t="shared" si="44"/>
        <v/>
      </c>
      <c r="X915" s="94"/>
      <c r="Z915" s="5"/>
      <c r="AA915"/>
      <c r="AC915" s="377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4">
        <f t="shared" si="43"/>
        <v>0</v>
      </c>
      <c r="U916" s="97">
        <f t="shared" si="46"/>
        <v>-3</v>
      </c>
      <c r="V916" s="93" t="str">
        <f t="shared" si="45"/>
        <v/>
      </c>
      <c r="W916" s="97" t="str">
        <f t="shared" si="44"/>
        <v/>
      </c>
      <c r="X916" s="94"/>
      <c r="Z916" s="5"/>
      <c r="AA916"/>
      <c r="AC916" s="377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4">
        <f t="shared" si="43"/>
        <v>0</v>
      </c>
      <c r="U917" s="97">
        <f t="shared" si="46"/>
        <v>-3</v>
      </c>
      <c r="V917" s="93" t="str">
        <f t="shared" si="45"/>
        <v/>
      </c>
      <c r="W917" s="97" t="str">
        <f t="shared" si="44"/>
        <v/>
      </c>
      <c r="X917" s="94"/>
      <c r="Z917" s="5"/>
      <c r="AA917"/>
      <c r="AC917" s="377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4">
        <f t="shared" si="43"/>
        <v>0</v>
      </c>
      <c r="U918" s="97">
        <f t="shared" si="46"/>
        <v>-3</v>
      </c>
      <c r="V918" s="93" t="str">
        <f t="shared" si="45"/>
        <v/>
      </c>
      <c r="W918" s="97" t="str">
        <f t="shared" si="44"/>
        <v/>
      </c>
      <c r="X918" s="94"/>
      <c r="Z918" s="5"/>
      <c r="AA918"/>
      <c r="AC918" s="377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4">
        <f t="shared" si="43"/>
        <v>0</v>
      </c>
      <c r="U919" s="97">
        <f t="shared" si="46"/>
        <v>-3</v>
      </c>
      <c r="V919" s="93" t="str">
        <f t="shared" si="45"/>
        <v/>
      </c>
      <c r="W919" s="97" t="str">
        <f t="shared" si="44"/>
        <v/>
      </c>
      <c r="X919" s="94"/>
      <c r="Z919" s="5"/>
      <c r="AA919"/>
      <c r="AC919" s="377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4">
        <f t="shared" si="43"/>
        <v>0</v>
      </c>
      <c r="U920" s="97">
        <f t="shared" si="46"/>
        <v>-3</v>
      </c>
      <c r="V920" s="93" t="str">
        <f t="shared" si="45"/>
        <v/>
      </c>
      <c r="W920" s="97" t="str">
        <f t="shared" si="44"/>
        <v/>
      </c>
      <c r="X920" s="94"/>
      <c r="Z920" s="5"/>
      <c r="AA920"/>
      <c r="AC920" s="377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4">
        <f t="shared" si="43"/>
        <v>0</v>
      </c>
      <c r="U921" s="97">
        <f t="shared" si="46"/>
        <v>-3</v>
      </c>
      <c r="V921" s="93" t="str">
        <f t="shared" si="45"/>
        <v/>
      </c>
      <c r="W921" s="97" t="str">
        <f t="shared" si="44"/>
        <v/>
      </c>
      <c r="X921" s="94"/>
      <c r="Z921" s="5"/>
      <c r="AA921"/>
      <c r="AC921" s="377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4">
        <f t="shared" si="43"/>
        <v>0</v>
      </c>
      <c r="U922" s="97">
        <f t="shared" si="46"/>
        <v>-3</v>
      </c>
      <c r="V922" s="93" t="str">
        <f t="shared" si="45"/>
        <v/>
      </c>
      <c r="W922" s="97" t="str">
        <f t="shared" si="44"/>
        <v/>
      </c>
      <c r="X922" s="94"/>
      <c r="Z922" s="5"/>
      <c r="AA922"/>
      <c r="AC922" s="377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4">
        <f t="shared" si="43"/>
        <v>0</v>
      </c>
      <c r="U923" s="97">
        <f t="shared" si="46"/>
        <v>-3</v>
      </c>
      <c r="V923" s="93" t="str">
        <f t="shared" si="45"/>
        <v/>
      </c>
      <c r="W923" s="97" t="str">
        <f t="shared" si="44"/>
        <v/>
      </c>
      <c r="X923" s="94"/>
      <c r="Z923" s="5"/>
      <c r="AA923"/>
      <c r="AC923" s="377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4">
        <f t="shared" si="43"/>
        <v>0</v>
      </c>
      <c r="U924" s="97">
        <f t="shared" si="46"/>
        <v>-3</v>
      </c>
      <c r="V924" s="93" t="str">
        <f t="shared" si="45"/>
        <v/>
      </c>
      <c r="W924" s="97" t="str">
        <f t="shared" si="44"/>
        <v/>
      </c>
      <c r="X924" s="94"/>
      <c r="Z924" s="5"/>
      <c r="AA924"/>
      <c r="AC924" s="377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4">
        <f t="shared" si="43"/>
        <v>0</v>
      </c>
      <c r="U925" s="97">
        <f t="shared" si="46"/>
        <v>-3</v>
      </c>
      <c r="V925" s="93" t="str">
        <f t="shared" si="45"/>
        <v/>
      </c>
      <c r="W925" s="97" t="str">
        <f t="shared" si="44"/>
        <v/>
      </c>
      <c r="X925" s="94"/>
      <c r="Z925" s="5"/>
      <c r="AA925"/>
      <c r="AC925" s="377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4">
        <f t="shared" si="43"/>
        <v>0</v>
      </c>
      <c r="U926" s="97">
        <f t="shared" si="46"/>
        <v>-3</v>
      </c>
      <c r="V926" s="93" t="str">
        <f t="shared" si="45"/>
        <v/>
      </c>
      <c r="W926" s="97" t="str">
        <f t="shared" si="44"/>
        <v/>
      </c>
      <c r="X926" s="94"/>
      <c r="Z926" s="5"/>
      <c r="AA926"/>
      <c r="AC926" s="377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4">
        <f t="shared" si="43"/>
        <v>0</v>
      </c>
      <c r="U927" s="97">
        <f t="shared" si="46"/>
        <v>-3</v>
      </c>
      <c r="V927" s="93" t="str">
        <f t="shared" si="45"/>
        <v/>
      </c>
      <c r="W927" s="97" t="str">
        <f t="shared" si="44"/>
        <v/>
      </c>
      <c r="X927" s="94"/>
      <c r="Z927" s="5"/>
      <c r="AA927"/>
      <c r="AC927" s="377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4">
        <f t="shared" si="43"/>
        <v>0</v>
      </c>
      <c r="U928" s="97">
        <f t="shared" si="46"/>
        <v>-3</v>
      </c>
      <c r="V928" s="93" t="str">
        <f t="shared" si="45"/>
        <v/>
      </c>
      <c r="W928" s="97" t="str">
        <f t="shared" si="44"/>
        <v/>
      </c>
      <c r="X928" s="94"/>
      <c r="Z928" s="5"/>
      <c r="AA928"/>
      <c r="AC928" s="377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4">
        <f t="shared" si="43"/>
        <v>0</v>
      </c>
      <c r="U929" s="97">
        <f t="shared" si="46"/>
        <v>-3</v>
      </c>
      <c r="V929" s="93" t="str">
        <f t="shared" si="45"/>
        <v/>
      </c>
      <c r="W929" s="97" t="str">
        <f t="shared" si="44"/>
        <v/>
      </c>
      <c r="X929" s="94"/>
      <c r="Z929" s="5"/>
      <c r="AA929"/>
      <c r="AC929" s="377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4">
        <f t="shared" si="43"/>
        <v>0</v>
      </c>
      <c r="U930" s="97">
        <f t="shared" si="46"/>
        <v>-3</v>
      </c>
      <c r="V930" s="93" t="str">
        <f t="shared" si="45"/>
        <v/>
      </c>
      <c r="W930" s="97" t="str">
        <f t="shared" si="44"/>
        <v/>
      </c>
      <c r="X930" s="94"/>
      <c r="Z930" s="5"/>
      <c r="AA930"/>
      <c r="AC930" s="377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4">
        <f t="shared" si="43"/>
        <v>0</v>
      </c>
      <c r="U931" s="97">
        <f t="shared" si="46"/>
        <v>-3</v>
      </c>
      <c r="V931" s="93" t="str">
        <f t="shared" si="45"/>
        <v/>
      </c>
      <c r="W931" s="97" t="str">
        <f t="shared" si="44"/>
        <v/>
      </c>
      <c r="X931" s="94"/>
      <c r="Z931" s="5"/>
      <c r="AA931"/>
      <c r="AC931" s="377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4">
        <f t="shared" si="43"/>
        <v>0</v>
      </c>
      <c r="U932" s="97">
        <f t="shared" si="46"/>
        <v>-3</v>
      </c>
      <c r="V932" s="93" t="str">
        <f t="shared" si="45"/>
        <v/>
      </c>
      <c r="W932" s="97" t="str">
        <f t="shared" si="44"/>
        <v/>
      </c>
      <c r="X932" s="94"/>
      <c r="Z932" s="5"/>
      <c r="AA932"/>
      <c r="AC932" s="377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4">
        <f t="shared" si="43"/>
        <v>0</v>
      </c>
      <c r="U933" s="97">
        <f t="shared" si="46"/>
        <v>-3</v>
      </c>
      <c r="V933" s="93" t="str">
        <f t="shared" si="45"/>
        <v/>
      </c>
      <c r="W933" s="97" t="str">
        <f t="shared" si="44"/>
        <v/>
      </c>
      <c r="X933" s="94"/>
      <c r="Z933" s="5"/>
      <c r="AA933"/>
      <c r="AC933" s="377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4">
        <f t="shared" si="43"/>
        <v>0</v>
      </c>
      <c r="U934" s="97">
        <f t="shared" si="46"/>
        <v>-3</v>
      </c>
      <c r="V934" s="93" t="str">
        <f t="shared" si="45"/>
        <v/>
      </c>
      <c r="W934" s="97" t="str">
        <f t="shared" si="44"/>
        <v/>
      </c>
      <c r="X934" s="94"/>
      <c r="Z934" s="5"/>
      <c r="AA934"/>
      <c r="AC934" s="377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4">
        <f t="shared" si="43"/>
        <v>0</v>
      </c>
      <c r="U935" s="97">
        <f t="shared" si="46"/>
        <v>-3</v>
      </c>
      <c r="V935" s="93" t="str">
        <f t="shared" si="45"/>
        <v/>
      </c>
      <c r="W935" s="97" t="str">
        <f t="shared" si="44"/>
        <v/>
      </c>
      <c r="X935" s="94"/>
      <c r="Z935" s="5"/>
      <c r="AA935"/>
      <c r="AC935" s="377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4">
        <f t="shared" si="43"/>
        <v>0</v>
      </c>
      <c r="U936" s="97">
        <f t="shared" si="46"/>
        <v>-3</v>
      </c>
      <c r="V936" s="93" t="str">
        <f t="shared" si="45"/>
        <v/>
      </c>
      <c r="W936" s="97" t="str">
        <f t="shared" si="44"/>
        <v/>
      </c>
      <c r="X936" s="94"/>
      <c r="Z936" s="5"/>
      <c r="AA936"/>
      <c r="AC936" s="377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4">
        <f t="shared" si="43"/>
        <v>0</v>
      </c>
      <c r="U937" s="97">
        <f t="shared" si="46"/>
        <v>-3</v>
      </c>
      <c r="V937" s="93" t="str">
        <f t="shared" si="45"/>
        <v/>
      </c>
      <c r="W937" s="97" t="str">
        <f t="shared" si="44"/>
        <v/>
      </c>
      <c r="X937" s="94"/>
      <c r="Z937" s="5"/>
      <c r="AA937"/>
      <c r="AC937" s="377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4">
        <f t="shared" si="43"/>
        <v>0</v>
      </c>
      <c r="U938" s="97">
        <f t="shared" si="46"/>
        <v>-3</v>
      </c>
      <c r="V938" s="93" t="str">
        <f t="shared" si="45"/>
        <v/>
      </c>
      <c r="W938" s="97" t="str">
        <f t="shared" si="44"/>
        <v/>
      </c>
      <c r="X938" s="94"/>
      <c r="Z938" s="5"/>
      <c r="AA938"/>
      <c r="AC938" s="377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4">
        <f t="shared" si="43"/>
        <v>0</v>
      </c>
      <c r="U939" s="97">
        <f t="shared" si="46"/>
        <v>-3</v>
      </c>
      <c r="V939" s="93" t="str">
        <f t="shared" si="45"/>
        <v/>
      </c>
      <c r="W939" s="97" t="str">
        <f t="shared" si="44"/>
        <v/>
      </c>
      <c r="X939" s="94"/>
      <c r="Z939" s="5"/>
      <c r="AA939"/>
      <c r="AC939" s="377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4">
        <f t="shared" si="43"/>
        <v>0</v>
      </c>
      <c r="U940" s="97">
        <f t="shared" si="46"/>
        <v>-3</v>
      </c>
      <c r="V940" s="93" t="str">
        <f t="shared" si="45"/>
        <v/>
      </c>
      <c r="W940" s="97" t="str">
        <f t="shared" si="44"/>
        <v/>
      </c>
      <c r="X940" s="94"/>
      <c r="Z940" s="5"/>
      <c r="AA940"/>
      <c r="AC940" s="377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4">
        <f t="shared" si="43"/>
        <v>0</v>
      </c>
      <c r="U941" s="97">
        <f t="shared" si="46"/>
        <v>-3</v>
      </c>
      <c r="V941" s="93" t="str">
        <f t="shared" si="45"/>
        <v/>
      </c>
      <c r="W941" s="97" t="str">
        <f t="shared" si="44"/>
        <v/>
      </c>
      <c r="X941" s="94"/>
      <c r="Z941" s="5"/>
      <c r="AA941"/>
      <c r="AC941" s="377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4">
        <f t="shared" si="43"/>
        <v>0</v>
      </c>
      <c r="U942" s="97">
        <f t="shared" si="46"/>
        <v>-3</v>
      </c>
      <c r="V942" s="93" t="str">
        <f t="shared" si="45"/>
        <v/>
      </c>
      <c r="W942" s="97" t="str">
        <f t="shared" si="44"/>
        <v/>
      </c>
      <c r="X942" s="94"/>
      <c r="Z942" s="5"/>
      <c r="AA942"/>
      <c r="AC942" s="377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4">
        <f t="shared" si="43"/>
        <v>0</v>
      </c>
      <c r="U943" s="97">
        <f t="shared" si="46"/>
        <v>-3</v>
      </c>
      <c r="V943" s="93" t="str">
        <f t="shared" si="45"/>
        <v/>
      </c>
      <c r="W943" s="97" t="str">
        <f t="shared" si="44"/>
        <v/>
      </c>
      <c r="X943" s="94"/>
      <c r="Z943" s="5"/>
      <c r="AA943"/>
      <c r="AC943" s="377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4">
        <f t="shared" si="43"/>
        <v>0</v>
      </c>
      <c r="U944" s="97">
        <f t="shared" si="46"/>
        <v>-3</v>
      </c>
      <c r="V944" s="93" t="str">
        <f t="shared" si="45"/>
        <v/>
      </c>
      <c r="W944" s="97" t="str">
        <f t="shared" si="44"/>
        <v/>
      </c>
      <c r="X944" s="94"/>
      <c r="Z944" s="5"/>
      <c r="AA944"/>
      <c r="AC944" s="377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4">
        <f t="shared" si="43"/>
        <v>0</v>
      </c>
      <c r="U945" s="97">
        <f t="shared" si="46"/>
        <v>-3</v>
      </c>
      <c r="V945" s="93" t="str">
        <f t="shared" si="45"/>
        <v/>
      </c>
      <c r="W945" s="97" t="str">
        <f t="shared" si="44"/>
        <v/>
      </c>
      <c r="X945" s="94"/>
      <c r="Z945" s="5"/>
      <c r="AA945"/>
      <c r="AC945" s="377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4">
        <f t="shared" ref="T946:T1009" si="47">MAX($P946,$Q946)</f>
        <v>0</v>
      </c>
      <c r="U946" s="97">
        <f t="shared" si="46"/>
        <v>-3</v>
      </c>
      <c r="V946" s="93" t="str">
        <f t="shared" si="45"/>
        <v/>
      </c>
      <c r="W946" s="97" t="str">
        <f t="shared" ref="W946:W1009" si="48">IF($T946&gt;$B946+2,1,"")</f>
        <v/>
      </c>
      <c r="X946" s="94"/>
      <c r="Z946" s="5"/>
      <c r="AA946"/>
      <c r="AC946" s="377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4">
        <f t="shared" si="47"/>
        <v>0</v>
      </c>
      <c r="U947" s="97">
        <f t="shared" si="46"/>
        <v>-3</v>
      </c>
      <c r="V947" s="93" t="str">
        <f t="shared" si="45"/>
        <v/>
      </c>
      <c r="W947" s="97" t="str">
        <f t="shared" si="48"/>
        <v/>
      </c>
      <c r="X947" s="94"/>
      <c r="Z947" s="5"/>
      <c r="AA947"/>
      <c r="AC947" s="377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4">
        <f t="shared" si="47"/>
        <v>0</v>
      </c>
      <c r="U948" s="97">
        <f t="shared" si="46"/>
        <v>-3</v>
      </c>
      <c r="V948" s="93" t="str">
        <f t="shared" si="45"/>
        <v/>
      </c>
      <c r="W948" s="97" t="str">
        <f t="shared" si="48"/>
        <v/>
      </c>
      <c r="X948" s="94"/>
      <c r="Z948" s="5"/>
      <c r="AA948"/>
      <c r="AC948" s="377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4">
        <f t="shared" si="47"/>
        <v>0</v>
      </c>
      <c r="U949" s="97">
        <f t="shared" si="46"/>
        <v>-3</v>
      </c>
      <c r="V949" s="93" t="str">
        <f t="shared" si="45"/>
        <v/>
      </c>
      <c r="W949" s="97" t="str">
        <f t="shared" si="48"/>
        <v/>
      </c>
      <c r="X949" s="94"/>
      <c r="Z949" s="5"/>
      <c r="AA949"/>
      <c r="AC949" s="377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4">
        <f t="shared" si="47"/>
        <v>0</v>
      </c>
      <c r="U950" s="97">
        <f t="shared" si="46"/>
        <v>-3</v>
      </c>
      <c r="V950" s="93" t="str">
        <f t="shared" si="45"/>
        <v/>
      </c>
      <c r="W950" s="97" t="str">
        <f t="shared" si="48"/>
        <v/>
      </c>
      <c r="X950" s="94"/>
      <c r="Z950" s="5"/>
      <c r="AA950"/>
      <c r="AC950" s="377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4">
        <f t="shared" si="47"/>
        <v>0</v>
      </c>
      <c r="U951" s="97">
        <f t="shared" si="46"/>
        <v>-3</v>
      </c>
      <c r="V951" s="93" t="str">
        <f t="shared" si="45"/>
        <v/>
      </c>
      <c r="W951" s="97" t="str">
        <f t="shared" si="48"/>
        <v/>
      </c>
      <c r="X951" s="94"/>
      <c r="Z951" s="5"/>
      <c r="AA951"/>
      <c r="AC951" s="377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4">
        <f t="shared" si="47"/>
        <v>0</v>
      </c>
      <c r="U952" s="97">
        <f t="shared" si="46"/>
        <v>-3</v>
      </c>
      <c r="V952" s="93" t="str">
        <f t="shared" si="45"/>
        <v/>
      </c>
      <c r="W952" s="97" t="str">
        <f t="shared" si="48"/>
        <v/>
      </c>
      <c r="X952" s="94"/>
      <c r="Z952" s="5"/>
      <c r="AA952"/>
      <c r="AC952" s="377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4">
        <f t="shared" si="47"/>
        <v>0</v>
      </c>
      <c r="U953" s="97">
        <f t="shared" si="46"/>
        <v>-3</v>
      </c>
      <c r="V953" s="93" t="str">
        <f t="shared" si="45"/>
        <v/>
      </c>
      <c r="W953" s="97" t="str">
        <f t="shared" si="48"/>
        <v/>
      </c>
      <c r="X953" s="94"/>
      <c r="Z953" s="5"/>
      <c r="AA953"/>
      <c r="AC953" s="377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4">
        <f t="shared" si="47"/>
        <v>0</v>
      </c>
      <c r="U954" s="97">
        <f t="shared" si="46"/>
        <v>-3</v>
      </c>
      <c r="V954" s="93" t="str">
        <f t="shared" si="45"/>
        <v/>
      </c>
      <c r="W954" s="97" t="str">
        <f t="shared" si="48"/>
        <v/>
      </c>
      <c r="X954" s="94"/>
      <c r="Z954" s="5"/>
      <c r="AA954"/>
      <c r="AC954" s="377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4">
        <f t="shared" si="47"/>
        <v>0</v>
      </c>
      <c r="U955" s="97">
        <f t="shared" si="46"/>
        <v>-3</v>
      </c>
      <c r="V955" s="93" t="str">
        <f t="shared" si="45"/>
        <v/>
      </c>
      <c r="W955" s="97" t="str">
        <f t="shared" si="48"/>
        <v/>
      </c>
      <c r="X955" s="94"/>
      <c r="Z955" s="5"/>
      <c r="AA955"/>
      <c r="AC955" s="377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4">
        <f t="shared" si="47"/>
        <v>0</v>
      </c>
      <c r="U956" s="97">
        <f t="shared" si="46"/>
        <v>-3</v>
      </c>
      <c r="V956" s="93" t="str">
        <f t="shared" si="45"/>
        <v/>
      </c>
      <c r="W956" s="97" t="str">
        <f t="shared" si="48"/>
        <v/>
      </c>
      <c r="X956" s="94"/>
      <c r="Z956" s="5"/>
      <c r="AA956"/>
      <c r="AC956" s="377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4">
        <f t="shared" si="47"/>
        <v>0</v>
      </c>
      <c r="U957" s="97">
        <f t="shared" si="46"/>
        <v>-3</v>
      </c>
      <c r="V957" s="93" t="str">
        <f t="shared" si="45"/>
        <v/>
      </c>
      <c r="W957" s="97" t="str">
        <f t="shared" si="48"/>
        <v/>
      </c>
      <c r="X957" s="94"/>
      <c r="Z957" s="5"/>
      <c r="AA957"/>
      <c r="AC957" s="377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4">
        <f t="shared" si="47"/>
        <v>0</v>
      </c>
      <c r="U958" s="97">
        <f t="shared" si="46"/>
        <v>-3</v>
      </c>
      <c r="V958" s="93" t="str">
        <f t="shared" si="45"/>
        <v/>
      </c>
      <c r="W958" s="97" t="str">
        <f t="shared" si="48"/>
        <v/>
      </c>
      <c r="X958" s="94"/>
      <c r="Z958" s="5"/>
      <c r="AA958"/>
      <c r="AC958" s="377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4">
        <f t="shared" si="47"/>
        <v>0</v>
      </c>
      <c r="U959" s="97">
        <f t="shared" si="46"/>
        <v>-3</v>
      </c>
      <c r="V959" s="93" t="str">
        <f t="shared" si="45"/>
        <v/>
      </c>
      <c r="W959" s="97" t="str">
        <f t="shared" si="48"/>
        <v/>
      </c>
      <c r="X959" s="94"/>
      <c r="Z959" s="5"/>
      <c r="AA959"/>
      <c r="AC959" s="377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4">
        <f t="shared" si="47"/>
        <v>0</v>
      </c>
      <c r="U960" s="97">
        <f t="shared" si="46"/>
        <v>-3</v>
      </c>
      <c r="V960" s="93" t="str">
        <f t="shared" si="45"/>
        <v/>
      </c>
      <c r="W960" s="97" t="str">
        <f t="shared" si="48"/>
        <v/>
      </c>
      <c r="X960" s="94"/>
      <c r="Z960" s="5"/>
      <c r="AA960"/>
      <c r="AC960" s="377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4">
        <f t="shared" si="47"/>
        <v>0</v>
      </c>
      <c r="U961" s="97">
        <f t="shared" si="46"/>
        <v>-3</v>
      </c>
      <c r="V961" s="93" t="str">
        <f t="shared" si="45"/>
        <v/>
      </c>
      <c r="W961" s="97" t="str">
        <f t="shared" si="48"/>
        <v/>
      </c>
      <c r="X961" s="94"/>
      <c r="Z961" s="5"/>
      <c r="AA961"/>
      <c r="AC961" s="377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4">
        <f t="shared" si="47"/>
        <v>0</v>
      </c>
      <c r="U962" s="97">
        <f t="shared" si="46"/>
        <v>-3</v>
      </c>
      <c r="V962" s="93" t="str">
        <f t="shared" si="45"/>
        <v/>
      </c>
      <c r="W962" s="97" t="str">
        <f t="shared" si="48"/>
        <v/>
      </c>
      <c r="X962" s="94"/>
      <c r="Z962" s="5"/>
      <c r="AA962"/>
      <c r="AC962" s="377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4">
        <f t="shared" si="47"/>
        <v>0</v>
      </c>
      <c r="U963" s="97">
        <f t="shared" si="46"/>
        <v>-3</v>
      </c>
      <c r="V963" s="93" t="str">
        <f t="shared" si="45"/>
        <v/>
      </c>
      <c r="W963" s="97" t="str">
        <f t="shared" si="48"/>
        <v/>
      </c>
      <c r="X963" s="94"/>
      <c r="Z963" s="5"/>
      <c r="AA963"/>
      <c r="AC963" s="377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4">
        <f t="shared" si="47"/>
        <v>0</v>
      </c>
      <c r="U964" s="97">
        <f t="shared" si="46"/>
        <v>-3</v>
      </c>
      <c r="V964" s="93" t="str">
        <f t="shared" si="45"/>
        <v/>
      </c>
      <c r="W964" s="97" t="str">
        <f t="shared" si="48"/>
        <v/>
      </c>
      <c r="X964" s="94"/>
      <c r="Z964" s="5"/>
      <c r="AA964"/>
      <c r="AC964" s="377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4">
        <f t="shared" si="47"/>
        <v>0</v>
      </c>
      <c r="U965" s="97">
        <f t="shared" si="46"/>
        <v>-3</v>
      </c>
      <c r="V965" s="93" t="str">
        <f t="shared" si="45"/>
        <v/>
      </c>
      <c r="W965" s="97" t="str">
        <f t="shared" si="48"/>
        <v/>
      </c>
      <c r="X965" s="94"/>
      <c r="Z965" s="5"/>
      <c r="AA965"/>
      <c r="AC965" s="377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4">
        <f t="shared" si="47"/>
        <v>0</v>
      </c>
      <c r="U966" s="97">
        <f t="shared" si="46"/>
        <v>-3</v>
      </c>
      <c r="V966" s="93" t="str">
        <f t="shared" si="45"/>
        <v/>
      </c>
      <c r="W966" s="97" t="str">
        <f t="shared" si="48"/>
        <v/>
      </c>
      <c r="X966" s="94"/>
      <c r="Z966" s="5"/>
      <c r="AA966"/>
      <c r="AC966" s="377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4">
        <f t="shared" si="47"/>
        <v>0</v>
      </c>
      <c r="U967" s="97">
        <f t="shared" si="46"/>
        <v>-3</v>
      </c>
      <c r="V967" s="93" t="str">
        <f t="shared" si="45"/>
        <v/>
      </c>
      <c r="W967" s="97" t="str">
        <f t="shared" si="48"/>
        <v/>
      </c>
      <c r="X967" s="94"/>
      <c r="Z967" s="5"/>
      <c r="AA967"/>
      <c r="AC967" s="377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4">
        <f t="shared" si="47"/>
        <v>0</v>
      </c>
      <c r="U968" s="97">
        <f t="shared" si="46"/>
        <v>-3</v>
      </c>
      <c r="V968" s="93" t="str">
        <f t="shared" si="45"/>
        <v/>
      </c>
      <c r="W968" s="97" t="str">
        <f t="shared" si="48"/>
        <v/>
      </c>
      <c r="X968" s="94"/>
      <c r="Z968" s="5"/>
      <c r="AA968"/>
      <c r="AC968" s="377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4">
        <f t="shared" si="47"/>
        <v>0</v>
      </c>
      <c r="U969" s="97">
        <f t="shared" si="46"/>
        <v>-3</v>
      </c>
      <c r="V969" s="93" t="str">
        <f t="shared" si="45"/>
        <v/>
      </c>
      <c r="W969" s="97" t="str">
        <f t="shared" si="48"/>
        <v/>
      </c>
      <c r="X969" s="94"/>
      <c r="Z969" s="5"/>
      <c r="AA969"/>
      <c r="AC969" s="377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4">
        <f t="shared" si="47"/>
        <v>0</v>
      </c>
      <c r="U970" s="97">
        <f t="shared" si="46"/>
        <v>-3</v>
      </c>
      <c r="V970" s="93" t="str">
        <f t="shared" si="45"/>
        <v/>
      </c>
      <c r="W970" s="97" t="str">
        <f t="shared" si="48"/>
        <v/>
      </c>
      <c r="X970" s="94"/>
      <c r="Z970" s="5"/>
      <c r="AA970"/>
      <c r="AC970" s="377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4">
        <f t="shared" si="47"/>
        <v>0</v>
      </c>
      <c r="U971" s="97">
        <f t="shared" si="46"/>
        <v>-3</v>
      </c>
      <c r="V971" s="93" t="str">
        <f t="shared" ref="V971:V1034" si="49">IF($K971&gt;0,1,"")</f>
        <v/>
      </c>
      <c r="W971" s="97" t="str">
        <f t="shared" si="48"/>
        <v/>
      </c>
      <c r="X971" s="94"/>
      <c r="Z971" s="5"/>
      <c r="AA971"/>
      <c r="AC971" s="377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4">
        <f t="shared" si="47"/>
        <v>0</v>
      </c>
      <c r="U972" s="97">
        <f t="shared" si="46"/>
        <v>-3</v>
      </c>
      <c r="V972" s="93" t="str">
        <f t="shared" si="49"/>
        <v/>
      </c>
      <c r="W972" s="97" t="str">
        <f t="shared" si="48"/>
        <v/>
      </c>
      <c r="X972" s="94"/>
      <c r="Z972" s="5"/>
      <c r="AA972"/>
      <c r="AC972" s="377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4">
        <f t="shared" si="47"/>
        <v>0</v>
      </c>
      <c r="U973" s="97">
        <f t="shared" si="46"/>
        <v>-3</v>
      </c>
      <c r="V973" s="93" t="str">
        <f t="shared" si="49"/>
        <v/>
      </c>
      <c r="W973" s="97" t="str">
        <f t="shared" si="48"/>
        <v/>
      </c>
      <c r="X973" s="94"/>
      <c r="Z973" s="5"/>
      <c r="AA973"/>
      <c r="AC973" s="377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4">
        <f t="shared" si="47"/>
        <v>0</v>
      </c>
      <c r="U974" s="97">
        <f t="shared" si="46"/>
        <v>-3</v>
      </c>
      <c r="V974" s="93" t="str">
        <f t="shared" si="49"/>
        <v/>
      </c>
      <c r="W974" s="97" t="str">
        <f t="shared" si="48"/>
        <v/>
      </c>
      <c r="X974" s="94"/>
      <c r="Z974" s="5"/>
      <c r="AA974"/>
      <c r="AC974" s="377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4">
        <f t="shared" si="47"/>
        <v>0</v>
      </c>
      <c r="U975" s="97">
        <f t="shared" si="46"/>
        <v>-3</v>
      </c>
      <c r="V975" s="93" t="str">
        <f t="shared" si="49"/>
        <v/>
      </c>
      <c r="W975" s="97" t="str">
        <f t="shared" si="48"/>
        <v/>
      </c>
      <c r="X975" s="94"/>
      <c r="Z975" s="5"/>
      <c r="AA975"/>
      <c r="AC975" s="377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4">
        <f t="shared" si="47"/>
        <v>0</v>
      </c>
      <c r="U976" s="97">
        <f t="shared" ref="U976:U1039" si="50">(T976-B976)-3</f>
        <v>-3</v>
      </c>
      <c r="V976" s="93" t="str">
        <f t="shared" si="49"/>
        <v/>
      </c>
      <c r="W976" s="97" t="str">
        <f t="shared" si="48"/>
        <v/>
      </c>
      <c r="X976" s="94"/>
      <c r="Z976" s="5"/>
      <c r="AA976"/>
      <c r="AC976" s="377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4">
        <f t="shared" si="47"/>
        <v>0</v>
      </c>
      <c r="U977" s="97">
        <f t="shared" si="50"/>
        <v>-3</v>
      </c>
      <c r="V977" s="93" t="str">
        <f t="shared" si="49"/>
        <v/>
      </c>
      <c r="W977" s="97" t="str">
        <f t="shared" si="48"/>
        <v/>
      </c>
      <c r="X977" s="94"/>
      <c r="Z977" s="5"/>
      <c r="AA977"/>
      <c r="AC977" s="377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4">
        <f t="shared" si="47"/>
        <v>0</v>
      </c>
      <c r="U978" s="97">
        <f t="shared" si="50"/>
        <v>-3</v>
      </c>
      <c r="V978" s="93" t="str">
        <f t="shared" si="49"/>
        <v/>
      </c>
      <c r="W978" s="97" t="str">
        <f t="shared" si="48"/>
        <v/>
      </c>
      <c r="X978" s="94"/>
      <c r="Z978" s="5"/>
      <c r="AA978"/>
      <c r="AC978" s="377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4">
        <f t="shared" si="47"/>
        <v>0</v>
      </c>
      <c r="U979" s="97">
        <f t="shared" si="50"/>
        <v>-3</v>
      </c>
      <c r="V979" s="93" t="str">
        <f t="shared" si="49"/>
        <v/>
      </c>
      <c r="W979" s="97" t="str">
        <f t="shared" si="48"/>
        <v/>
      </c>
      <c r="X979" s="94"/>
      <c r="Z979" s="5"/>
      <c r="AA979"/>
      <c r="AC979" s="377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4">
        <f t="shared" si="47"/>
        <v>0</v>
      </c>
      <c r="U980" s="97">
        <f t="shared" si="50"/>
        <v>-3</v>
      </c>
      <c r="V980" s="93" t="str">
        <f t="shared" si="49"/>
        <v/>
      </c>
      <c r="W980" s="97" t="str">
        <f t="shared" si="48"/>
        <v/>
      </c>
      <c r="X980" s="94"/>
      <c r="Z980" s="5"/>
      <c r="AA980"/>
      <c r="AC980" s="377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4">
        <f t="shared" si="47"/>
        <v>0</v>
      </c>
      <c r="U981" s="97">
        <f t="shared" si="50"/>
        <v>-3</v>
      </c>
      <c r="V981" s="93" t="str">
        <f t="shared" si="49"/>
        <v/>
      </c>
      <c r="W981" s="97" t="str">
        <f t="shared" si="48"/>
        <v/>
      </c>
      <c r="X981" s="94"/>
      <c r="Z981" s="5"/>
      <c r="AA981"/>
      <c r="AC981" s="377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4">
        <f t="shared" si="47"/>
        <v>0</v>
      </c>
      <c r="U982" s="97">
        <f t="shared" si="50"/>
        <v>-3</v>
      </c>
      <c r="V982" s="93" t="str">
        <f t="shared" si="49"/>
        <v/>
      </c>
      <c r="W982" s="97" t="str">
        <f t="shared" si="48"/>
        <v/>
      </c>
      <c r="X982" s="94"/>
      <c r="Z982" s="5"/>
      <c r="AA982"/>
      <c r="AC982" s="377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4">
        <f t="shared" si="47"/>
        <v>0</v>
      </c>
      <c r="U983" s="97">
        <f t="shared" si="50"/>
        <v>-3</v>
      </c>
      <c r="V983" s="93" t="str">
        <f t="shared" si="49"/>
        <v/>
      </c>
      <c r="W983" s="97" t="str">
        <f t="shared" si="48"/>
        <v/>
      </c>
      <c r="X983" s="94"/>
      <c r="Z983" s="5"/>
      <c r="AA983"/>
      <c r="AC983" s="377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4">
        <f t="shared" si="47"/>
        <v>0</v>
      </c>
      <c r="U984" s="97">
        <f t="shared" si="50"/>
        <v>-3</v>
      </c>
      <c r="V984" s="93" t="str">
        <f t="shared" si="49"/>
        <v/>
      </c>
      <c r="W984" s="97" t="str">
        <f t="shared" si="48"/>
        <v/>
      </c>
      <c r="X984" s="94"/>
      <c r="Z984" s="5"/>
      <c r="AA984"/>
      <c r="AC984" s="377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4">
        <f t="shared" si="47"/>
        <v>0</v>
      </c>
      <c r="U985" s="97">
        <f t="shared" si="50"/>
        <v>-3</v>
      </c>
      <c r="V985" s="93" t="str">
        <f t="shared" si="49"/>
        <v/>
      </c>
      <c r="W985" s="97" t="str">
        <f t="shared" si="48"/>
        <v/>
      </c>
      <c r="X985" s="94"/>
      <c r="Z985" s="5"/>
      <c r="AA985"/>
      <c r="AC985" s="377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4">
        <f t="shared" si="47"/>
        <v>0</v>
      </c>
      <c r="U986" s="97">
        <f t="shared" si="50"/>
        <v>-3</v>
      </c>
      <c r="V986" s="93" t="str">
        <f t="shared" si="49"/>
        <v/>
      </c>
      <c r="W986" s="97" t="str">
        <f t="shared" si="48"/>
        <v/>
      </c>
      <c r="X986" s="94"/>
      <c r="Z986" s="5"/>
      <c r="AA986"/>
      <c r="AC986" s="377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4">
        <f t="shared" si="47"/>
        <v>0</v>
      </c>
      <c r="U987" s="97">
        <f t="shared" si="50"/>
        <v>-3</v>
      </c>
      <c r="V987" s="93" t="str">
        <f t="shared" si="49"/>
        <v/>
      </c>
      <c r="W987" s="97" t="str">
        <f t="shared" si="48"/>
        <v/>
      </c>
      <c r="X987" s="94"/>
      <c r="Z987" s="5"/>
      <c r="AA987"/>
      <c r="AC987" s="377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4">
        <f t="shared" si="47"/>
        <v>0</v>
      </c>
      <c r="U988" s="97">
        <f t="shared" si="50"/>
        <v>-3</v>
      </c>
      <c r="V988" s="93" t="str">
        <f t="shared" si="49"/>
        <v/>
      </c>
      <c r="W988" s="97" t="str">
        <f t="shared" si="48"/>
        <v/>
      </c>
      <c r="X988" s="94"/>
      <c r="Z988" s="5"/>
      <c r="AA988"/>
      <c r="AC988" s="377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4">
        <f t="shared" si="47"/>
        <v>0</v>
      </c>
      <c r="U989" s="97">
        <f t="shared" si="50"/>
        <v>-3</v>
      </c>
      <c r="V989" s="93" t="str">
        <f t="shared" si="49"/>
        <v/>
      </c>
      <c r="W989" s="97" t="str">
        <f t="shared" si="48"/>
        <v/>
      </c>
      <c r="X989" s="94"/>
      <c r="Z989" s="5"/>
      <c r="AA989"/>
      <c r="AC989" s="377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4">
        <f t="shared" si="47"/>
        <v>0</v>
      </c>
      <c r="U990" s="97">
        <f t="shared" si="50"/>
        <v>-3</v>
      </c>
      <c r="V990" s="93" t="str">
        <f t="shared" si="49"/>
        <v/>
      </c>
      <c r="W990" s="97" t="str">
        <f t="shared" si="48"/>
        <v/>
      </c>
      <c r="X990" s="94"/>
      <c r="Z990" s="5"/>
      <c r="AA990"/>
      <c r="AC990" s="377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4">
        <f t="shared" si="47"/>
        <v>0</v>
      </c>
      <c r="U991" s="97">
        <f t="shared" si="50"/>
        <v>-3</v>
      </c>
      <c r="V991" s="93" t="str">
        <f t="shared" si="49"/>
        <v/>
      </c>
      <c r="W991" s="97" t="str">
        <f t="shared" si="48"/>
        <v/>
      </c>
      <c r="X991" s="94"/>
      <c r="Z991" s="5"/>
      <c r="AA991"/>
      <c r="AC991" s="377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4">
        <f t="shared" si="47"/>
        <v>0</v>
      </c>
      <c r="U992" s="97">
        <f t="shared" si="50"/>
        <v>-3</v>
      </c>
      <c r="V992" s="93" t="str">
        <f t="shared" si="49"/>
        <v/>
      </c>
      <c r="W992" s="97" t="str">
        <f t="shared" si="48"/>
        <v/>
      </c>
      <c r="X992" s="94"/>
      <c r="Z992" s="5"/>
      <c r="AA992"/>
      <c r="AC992" s="377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4">
        <f t="shared" si="47"/>
        <v>0</v>
      </c>
      <c r="U993" s="97">
        <f t="shared" si="50"/>
        <v>-3</v>
      </c>
      <c r="V993" s="93" t="str">
        <f t="shared" si="49"/>
        <v/>
      </c>
      <c r="W993" s="97" t="str">
        <f t="shared" si="48"/>
        <v/>
      </c>
      <c r="X993" s="94"/>
      <c r="Z993" s="5"/>
      <c r="AA993"/>
      <c r="AC993" s="377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7"/>
        <v>0</v>
      </c>
      <c r="U994" s="97">
        <f t="shared" si="50"/>
        <v>-3</v>
      </c>
      <c r="V994" s="93" t="str">
        <f t="shared" si="49"/>
        <v/>
      </c>
      <c r="W994" s="97" t="str">
        <f t="shared" si="48"/>
        <v/>
      </c>
      <c r="X994" s="94"/>
      <c r="Z994" s="5"/>
      <c r="AA994"/>
      <c r="AC994" s="377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7"/>
        <v>0</v>
      </c>
      <c r="U995" s="97">
        <f t="shared" si="50"/>
        <v>-3</v>
      </c>
      <c r="V995" s="93" t="str">
        <f t="shared" si="49"/>
        <v/>
      </c>
      <c r="W995" s="97" t="str">
        <f t="shared" si="48"/>
        <v/>
      </c>
      <c r="X995" s="94"/>
      <c r="Z995" s="5"/>
      <c r="AA995"/>
      <c r="AC995" s="377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7"/>
        <v>0</v>
      </c>
      <c r="U996" s="97">
        <f t="shared" si="50"/>
        <v>-3</v>
      </c>
      <c r="V996" s="93" t="str">
        <f t="shared" si="49"/>
        <v/>
      </c>
      <c r="W996" s="97" t="str">
        <f t="shared" si="48"/>
        <v/>
      </c>
      <c r="X996" s="94"/>
      <c r="Z996" s="5"/>
      <c r="AA996"/>
      <c r="AC996" s="377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7"/>
        <v>0</v>
      </c>
      <c r="U997" s="97">
        <f t="shared" si="50"/>
        <v>-3</v>
      </c>
      <c r="V997" s="93" t="str">
        <f t="shared" si="49"/>
        <v/>
      </c>
      <c r="W997" s="97" t="str">
        <f t="shared" si="48"/>
        <v/>
      </c>
      <c r="X997" s="94"/>
      <c r="Z997" s="5"/>
      <c r="AA997"/>
      <c r="AC997" s="377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7"/>
        <v>0</v>
      </c>
      <c r="U998" s="97">
        <f t="shared" si="50"/>
        <v>-3</v>
      </c>
      <c r="V998" s="93" t="str">
        <f t="shared" si="49"/>
        <v/>
      </c>
      <c r="W998" s="97" t="str">
        <f t="shared" si="48"/>
        <v/>
      </c>
      <c r="X998" s="94"/>
      <c r="Z998" s="5"/>
      <c r="AA998"/>
      <c r="AC998" s="377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7"/>
        <v>0</v>
      </c>
      <c r="U999" s="97">
        <f t="shared" si="50"/>
        <v>-3</v>
      </c>
      <c r="V999" s="93" t="str">
        <f t="shared" si="49"/>
        <v/>
      </c>
      <c r="W999" s="97" t="str">
        <f t="shared" si="48"/>
        <v/>
      </c>
      <c r="X999" s="94"/>
      <c r="Z999" s="5"/>
      <c r="AA999"/>
      <c r="AC999" s="377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7"/>
        <v>0</v>
      </c>
      <c r="U1000" s="97">
        <f t="shared" si="50"/>
        <v>-3</v>
      </c>
      <c r="V1000" s="93" t="str">
        <f t="shared" si="49"/>
        <v/>
      </c>
      <c r="W1000" s="97" t="str">
        <f t="shared" si="48"/>
        <v/>
      </c>
      <c r="X1000" s="94"/>
      <c r="Z1000" s="5"/>
      <c r="AA1000"/>
      <c r="AC1000" s="377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7"/>
        <v>0</v>
      </c>
      <c r="U1001" s="97">
        <f t="shared" si="50"/>
        <v>-3</v>
      </c>
      <c r="V1001" s="93" t="str">
        <f t="shared" si="49"/>
        <v/>
      </c>
      <c r="W1001" s="97" t="str">
        <f t="shared" si="48"/>
        <v/>
      </c>
      <c r="X1001" s="94"/>
      <c r="Z1001" s="5"/>
      <c r="AA1001"/>
      <c r="AC1001" s="377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7"/>
        <v>0</v>
      </c>
      <c r="U1002" s="97">
        <f t="shared" si="50"/>
        <v>-3</v>
      </c>
      <c r="V1002" s="93" t="str">
        <f t="shared" si="49"/>
        <v/>
      </c>
      <c r="W1002" s="97" t="str">
        <f t="shared" si="48"/>
        <v/>
      </c>
      <c r="X1002" s="94"/>
      <c r="Z1002" s="5"/>
      <c r="AA1002"/>
      <c r="AC1002" s="377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7"/>
        <v>0</v>
      </c>
      <c r="U1003" s="97">
        <f t="shared" si="50"/>
        <v>-3</v>
      </c>
      <c r="V1003" s="93" t="str">
        <f t="shared" si="49"/>
        <v/>
      </c>
      <c r="W1003" s="97" t="str">
        <f t="shared" si="48"/>
        <v/>
      </c>
      <c r="X1003" s="94"/>
      <c r="Z1003" s="5"/>
      <c r="AA1003"/>
      <c r="AC1003" s="377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7"/>
        <v>0</v>
      </c>
      <c r="U1004" s="97">
        <f t="shared" si="50"/>
        <v>-3</v>
      </c>
      <c r="V1004" s="93" t="str">
        <f t="shared" si="49"/>
        <v/>
      </c>
      <c r="W1004" s="97" t="str">
        <f t="shared" si="48"/>
        <v/>
      </c>
      <c r="X1004" s="94"/>
      <c r="Z1004" s="5"/>
      <c r="AA1004"/>
      <c r="AC1004" s="377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7"/>
        <v>0</v>
      </c>
      <c r="U1005" s="97">
        <f t="shared" si="50"/>
        <v>-3</v>
      </c>
      <c r="V1005" s="93" t="str">
        <f t="shared" si="49"/>
        <v/>
      </c>
      <c r="W1005" s="97" t="str">
        <f t="shared" si="48"/>
        <v/>
      </c>
      <c r="X1005" s="94"/>
      <c r="Z1005" s="5"/>
      <c r="AA1005"/>
      <c r="AC1005" s="377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7"/>
        <v>0</v>
      </c>
      <c r="U1006" s="97">
        <f t="shared" si="50"/>
        <v>-3</v>
      </c>
      <c r="V1006" s="93" t="str">
        <f t="shared" si="49"/>
        <v/>
      </c>
      <c r="W1006" s="97" t="str">
        <f t="shared" si="48"/>
        <v/>
      </c>
      <c r="X1006" s="94"/>
      <c r="Z1006" s="5"/>
      <c r="AA1006"/>
      <c r="AC1006" s="377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7"/>
        <v>0</v>
      </c>
      <c r="U1007" s="97">
        <f t="shared" si="50"/>
        <v>-3</v>
      </c>
      <c r="V1007" s="93" t="str">
        <f t="shared" si="49"/>
        <v/>
      </c>
      <c r="W1007" s="97" t="str">
        <f t="shared" si="48"/>
        <v/>
      </c>
      <c r="X1007" s="94"/>
      <c r="Z1007" s="5"/>
      <c r="AA1007"/>
      <c r="AC1007" s="377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7"/>
        <v>0</v>
      </c>
      <c r="U1008" s="97">
        <f t="shared" si="50"/>
        <v>-3</v>
      </c>
      <c r="V1008" s="93" t="str">
        <f t="shared" si="49"/>
        <v/>
      </c>
      <c r="W1008" s="97" t="str">
        <f t="shared" si="48"/>
        <v/>
      </c>
      <c r="X1008" s="94"/>
      <c r="Z1008" s="5"/>
      <c r="AA1008"/>
      <c r="AC1008" s="377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7"/>
        <v>0</v>
      </c>
      <c r="U1009" s="97">
        <f t="shared" si="50"/>
        <v>-3</v>
      </c>
      <c r="V1009" s="93" t="str">
        <f t="shared" si="49"/>
        <v/>
      </c>
      <c r="W1009" s="97" t="str">
        <f t="shared" si="48"/>
        <v/>
      </c>
      <c r="X1009" s="94"/>
      <c r="Z1009" s="5"/>
      <c r="AA1009"/>
      <c r="AC1009" s="377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1">MAX($P1010,$Q1010)</f>
        <v>0</v>
      </c>
      <c r="U1010" s="97">
        <f t="shared" si="50"/>
        <v>-3</v>
      </c>
      <c r="V1010" s="93" t="str">
        <f t="shared" si="49"/>
        <v/>
      </c>
      <c r="W1010" s="97" t="str">
        <f t="shared" ref="W1010:W1073" si="52">IF($T1010&gt;$B1010+2,1,"")</f>
        <v/>
      </c>
      <c r="X1010" s="94"/>
      <c r="Z1010" s="5"/>
      <c r="AA1010"/>
      <c r="AC1010" s="377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1"/>
        <v>0</v>
      </c>
      <c r="U1011" s="97">
        <f t="shared" si="50"/>
        <v>-3</v>
      </c>
      <c r="V1011" s="93" t="str">
        <f t="shared" si="49"/>
        <v/>
      </c>
      <c r="W1011" s="97" t="str">
        <f t="shared" si="52"/>
        <v/>
      </c>
      <c r="X1011" s="94"/>
      <c r="Z1011" s="5"/>
      <c r="AA1011"/>
      <c r="AC1011" s="377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1"/>
        <v>0</v>
      </c>
      <c r="U1012" s="97">
        <f t="shared" si="50"/>
        <v>-3</v>
      </c>
      <c r="V1012" s="93" t="str">
        <f t="shared" si="49"/>
        <v/>
      </c>
      <c r="W1012" s="97" t="str">
        <f t="shared" si="52"/>
        <v/>
      </c>
      <c r="X1012" s="94"/>
      <c r="Z1012" s="5"/>
      <c r="AA1012"/>
      <c r="AC1012" s="377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1"/>
        <v>0</v>
      </c>
      <c r="U1013" s="97">
        <f t="shared" si="50"/>
        <v>-3</v>
      </c>
      <c r="V1013" s="93" t="str">
        <f t="shared" si="49"/>
        <v/>
      </c>
      <c r="W1013" s="97" t="str">
        <f t="shared" si="52"/>
        <v/>
      </c>
      <c r="X1013" s="94"/>
      <c r="Z1013" s="5"/>
      <c r="AA1013"/>
      <c r="AC1013" s="377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1"/>
        <v>0</v>
      </c>
      <c r="U1014" s="97">
        <f t="shared" si="50"/>
        <v>-3</v>
      </c>
      <c r="V1014" s="93" t="str">
        <f t="shared" si="49"/>
        <v/>
      </c>
      <c r="W1014" s="97" t="str">
        <f t="shared" si="52"/>
        <v/>
      </c>
      <c r="X1014" s="94"/>
      <c r="Z1014" s="5"/>
      <c r="AA1014"/>
      <c r="AC1014" s="377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1"/>
        <v>0</v>
      </c>
      <c r="U1015" s="97">
        <f t="shared" si="50"/>
        <v>-3</v>
      </c>
      <c r="V1015" s="93" t="str">
        <f t="shared" si="49"/>
        <v/>
      </c>
      <c r="W1015" s="97" t="str">
        <f t="shared" si="52"/>
        <v/>
      </c>
      <c r="X1015" s="94"/>
      <c r="Z1015" s="5"/>
      <c r="AA1015"/>
      <c r="AC1015" s="377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1"/>
        <v>0</v>
      </c>
      <c r="U1016" s="97">
        <f t="shared" si="50"/>
        <v>-3</v>
      </c>
      <c r="V1016" s="93" t="str">
        <f t="shared" si="49"/>
        <v/>
      </c>
      <c r="W1016" s="97" t="str">
        <f t="shared" si="52"/>
        <v/>
      </c>
      <c r="X1016" s="94"/>
      <c r="Z1016" s="5"/>
      <c r="AA1016"/>
      <c r="AC1016" s="377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1"/>
        <v>0</v>
      </c>
      <c r="U1017" s="97">
        <f t="shared" si="50"/>
        <v>-3</v>
      </c>
      <c r="V1017" s="93" t="str">
        <f t="shared" si="49"/>
        <v/>
      </c>
      <c r="W1017" s="97" t="str">
        <f t="shared" si="52"/>
        <v/>
      </c>
      <c r="X1017" s="94"/>
      <c r="Z1017" s="5"/>
      <c r="AA1017"/>
      <c r="AC1017" s="377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1"/>
        <v>0</v>
      </c>
      <c r="U1018" s="97">
        <f t="shared" si="50"/>
        <v>-3</v>
      </c>
      <c r="V1018" s="93" t="str">
        <f t="shared" si="49"/>
        <v/>
      </c>
      <c r="W1018" s="97" t="str">
        <f t="shared" si="52"/>
        <v/>
      </c>
      <c r="X1018" s="94"/>
      <c r="Z1018" s="5"/>
      <c r="AA1018"/>
      <c r="AC1018" s="377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1"/>
        <v>0</v>
      </c>
      <c r="U1019" s="97">
        <f t="shared" si="50"/>
        <v>-3</v>
      </c>
      <c r="V1019" s="93" t="str">
        <f t="shared" si="49"/>
        <v/>
      </c>
      <c r="W1019" s="97" t="str">
        <f t="shared" si="52"/>
        <v/>
      </c>
      <c r="X1019" s="94"/>
      <c r="Z1019" s="5"/>
      <c r="AA1019"/>
      <c r="AC1019" s="377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1"/>
        <v>0</v>
      </c>
      <c r="U1020" s="97">
        <f t="shared" si="50"/>
        <v>-3</v>
      </c>
      <c r="V1020" s="93" t="str">
        <f t="shared" si="49"/>
        <v/>
      </c>
      <c r="W1020" s="97" t="str">
        <f t="shared" si="52"/>
        <v/>
      </c>
      <c r="X1020" s="94"/>
      <c r="Z1020" s="5"/>
      <c r="AA1020"/>
      <c r="AC1020" s="377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1"/>
        <v>0</v>
      </c>
      <c r="U1021" s="97">
        <f t="shared" si="50"/>
        <v>-3</v>
      </c>
      <c r="V1021" s="93" t="str">
        <f t="shared" si="49"/>
        <v/>
      </c>
      <c r="W1021" s="97" t="str">
        <f t="shared" si="52"/>
        <v/>
      </c>
      <c r="X1021" s="94"/>
      <c r="Z1021" s="5"/>
      <c r="AA1021"/>
      <c r="AC1021" s="377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1"/>
        <v>0</v>
      </c>
      <c r="U1022" s="97">
        <f t="shared" si="50"/>
        <v>-3</v>
      </c>
      <c r="V1022" s="93" t="str">
        <f t="shared" si="49"/>
        <v/>
      </c>
      <c r="W1022" s="97" t="str">
        <f t="shared" si="52"/>
        <v/>
      </c>
      <c r="X1022" s="94"/>
      <c r="Z1022" s="5"/>
      <c r="AA1022"/>
      <c r="AC1022" s="377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1"/>
        <v>0</v>
      </c>
      <c r="U1023" s="97">
        <f t="shared" si="50"/>
        <v>-3</v>
      </c>
      <c r="V1023" s="93" t="str">
        <f t="shared" si="49"/>
        <v/>
      </c>
      <c r="W1023" s="97" t="str">
        <f t="shared" si="52"/>
        <v/>
      </c>
      <c r="X1023" s="94"/>
      <c r="Z1023" s="5"/>
      <c r="AA1023"/>
      <c r="AC1023" s="377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1"/>
        <v>0</v>
      </c>
      <c r="U1024" s="97">
        <f t="shared" si="50"/>
        <v>-3</v>
      </c>
      <c r="V1024" s="93" t="str">
        <f t="shared" si="49"/>
        <v/>
      </c>
      <c r="W1024" s="97" t="str">
        <f t="shared" si="52"/>
        <v/>
      </c>
      <c r="X1024" s="94"/>
      <c r="Z1024" s="5"/>
      <c r="AA1024"/>
      <c r="AC1024" s="377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1"/>
        <v>0</v>
      </c>
      <c r="U1025" s="97">
        <f t="shared" si="50"/>
        <v>-3</v>
      </c>
      <c r="V1025" s="93" t="str">
        <f t="shared" si="49"/>
        <v/>
      </c>
      <c r="W1025" s="97" t="str">
        <f t="shared" si="52"/>
        <v/>
      </c>
      <c r="X1025" s="94"/>
      <c r="Z1025" s="5"/>
      <c r="AA1025"/>
      <c r="AC1025" s="377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1"/>
        <v>0</v>
      </c>
      <c r="U1026" s="97">
        <f t="shared" si="50"/>
        <v>-3</v>
      </c>
      <c r="V1026" s="93" t="str">
        <f t="shared" si="49"/>
        <v/>
      </c>
      <c r="W1026" s="97" t="str">
        <f t="shared" si="52"/>
        <v/>
      </c>
      <c r="X1026" s="94"/>
      <c r="Z1026" s="5"/>
      <c r="AA1026"/>
      <c r="AC1026" s="377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1"/>
        <v>0</v>
      </c>
      <c r="U1027" s="97">
        <f t="shared" si="50"/>
        <v>-3</v>
      </c>
      <c r="V1027" s="93" t="str">
        <f t="shared" si="49"/>
        <v/>
      </c>
      <c r="W1027" s="97" t="str">
        <f t="shared" si="52"/>
        <v/>
      </c>
      <c r="X1027" s="94"/>
      <c r="Z1027" s="5"/>
      <c r="AA1027"/>
      <c r="AC1027" s="377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1"/>
        <v>0</v>
      </c>
      <c r="U1028" s="97">
        <f t="shared" si="50"/>
        <v>-3</v>
      </c>
      <c r="V1028" s="93" t="str">
        <f t="shared" si="49"/>
        <v/>
      </c>
      <c r="W1028" s="97" t="str">
        <f t="shared" si="52"/>
        <v/>
      </c>
      <c r="X1028" s="94"/>
      <c r="Z1028" s="5"/>
      <c r="AA1028"/>
      <c r="AC1028" s="377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1"/>
        <v>0</v>
      </c>
      <c r="U1029" s="97">
        <f t="shared" si="50"/>
        <v>-3</v>
      </c>
      <c r="V1029" s="93" t="str">
        <f t="shared" si="49"/>
        <v/>
      </c>
      <c r="W1029" s="97" t="str">
        <f t="shared" si="52"/>
        <v/>
      </c>
      <c r="X1029" s="94"/>
      <c r="Z1029" s="5"/>
      <c r="AA1029"/>
      <c r="AC1029" s="377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1"/>
        <v>0</v>
      </c>
      <c r="U1030" s="97">
        <f t="shared" si="50"/>
        <v>-3</v>
      </c>
      <c r="V1030" s="93" t="str">
        <f t="shared" si="49"/>
        <v/>
      </c>
      <c r="W1030" s="97" t="str">
        <f t="shared" si="52"/>
        <v/>
      </c>
      <c r="X1030" s="94"/>
      <c r="Z1030" s="5"/>
      <c r="AA1030"/>
      <c r="AC1030" s="377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1"/>
        <v>0</v>
      </c>
      <c r="U1031" s="97">
        <f t="shared" si="50"/>
        <v>-3</v>
      </c>
      <c r="V1031" s="93" t="str">
        <f t="shared" si="49"/>
        <v/>
      </c>
      <c r="W1031" s="97" t="str">
        <f t="shared" si="52"/>
        <v/>
      </c>
      <c r="X1031" s="94"/>
      <c r="Z1031" s="5"/>
      <c r="AA1031"/>
      <c r="AC1031" s="377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1"/>
        <v>0</v>
      </c>
      <c r="U1032" s="97">
        <f t="shared" si="50"/>
        <v>-3</v>
      </c>
      <c r="V1032" s="93" t="str">
        <f t="shared" si="49"/>
        <v/>
      </c>
      <c r="W1032" s="97" t="str">
        <f t="shared" si="52"/>
        <v/>
      </c>
      <c r="X1032" s="94"/>
      <c r="Z1032" s="5"/>
      <c r="AA1032"/>
      <c r="AC1032" s="377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1"/>
        <v>0</v>
      </c>
      <c r="U1033" s="97">
        <f t="shared" si="50"/>
        <v>-3</v>
      </c>
      <c r="V1033" s="93" t="str">
        <f t="shared" si="49"/>
        <v/>
      </c>
      <c r="W1033" s="97" t="str">
        <f t="shared" si="52"/>
        <v/>
      </c>
      <c r="X1033" s="94"/>
      <c r="Z1033" s="5"/>
      <c r="AA1033"/>
      <c r="AC1033" s="377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1"/>
        <v>0</v>
      </c>
      <c r="U1034" s="97">
        <f t="shared" si="50"/>
        <v>-3</v>
      </c>
      <c r="V1034" s="93" t="str">
        <f t="shared" si="49"/>
        <v/>
      </c>
      <c r="W1034" s="97" t="str">
        <f t="shared" si="52"/>
        <v/>
      </c>
      <c r="X1034" s="94"/>
      <c r="Z1034" s="5"/>
      <c r="AA1034"/>
      <c r="AC1034" s="377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1"/>
        <v>0</v>
      </c>
      <c r="U1035" s="97">
        <f t="shared" si="50"/>
        <v>-3</v>
      </c>
      <c r="V1035" s="93" t="str">
        <f t="shared" ref="V1035:V1098" si="53">IF($K1035&gt;0,1,"")</f>
        <v/>
      </c>
      <c r="W1035" s="97" t="str">
        <f t="shared" si="52"/>
        <v/>
      </c>
      <c r="X1035" s="94"/>
      <c r="Z1035" s="5"/>
      <c r="AA1035"/>
      <c r="AC1035" s="377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1"/>
        <v>0</v>
      </c>
      <c r="U1036" s="97">
        <f t="shared" si="50"/>
        <v>-3</v>
      </c>
      <c r="V1036" s="93" t="str">
        <f t="shared" si="53"/>
        <v/>
      </c>
      <c r="W1036" s="97" t="str">
        <f t="shared" si="52"/>
        <v/>
      </c>
      <c r="X1036" s="94"/>
      <c r="Z1036" s="5"/>
      <c r="AA1036"/>
      <c r="AC1036" s="377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1"/>
        <v>0</v>
      </c>
      <c r="U1037" s="97">
        <f t="shared" si="50"/>
        <v>-3</v>
      </c>
      <c r="V1037" s="93" t="str">
        <f t="shared" si="53"/>
        <v/>
      </c>
      <c r="W1037" s="97" t="str">
        <f t="shared" si="52"/>
        <v/>
      </c>
      <c r="X1037" s="94"/>
      <c r="Z1037" s="5"/>
      <c r="AA1037"/>
      <c r="AC1037" s="377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1"/>
        <v>0</v>
      </c>
      <c r="U1038" s="97">
        <f t="shared" si="50"/>
        <v>-3</v>
      </c>
      <c r="V1038" s="93" t="str">
        <f t="shared" si="53"/>
        <v/>
      </c>
      <c r="W1038" s="97" t="str">
        <f t="shared" si="52"/>
        <v/>
      </c>
      <c r="X1038" s="94"/>
      <c r="Z1038" s="5"/>
      <c r="AA1038"/>
      <c r="AC1038" s="377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1"/>
        <v>0</v>
      </c>
      <c r="U1039" s="97">
        <f t="shared" si="50"/>
        <v>-3</v>
      </c>
      <c r="V1039" s="93" t="str">
        <f t="shared" si="53"/>
        <v/>
      </c>
      <c r="W1039" s="97" t="str">
        <f t="shared" si="52"/>
        <v/>
      </c>
      <c r="X1039" s="94"/>
      <c r="Z1039" s="5"/>
      <c r="AA1039"/>
      <c r="AC1039" s="377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1"/>
        <v>0</v>
      </c>
      <c r="U1040" s="97">
        <f t="shared" ref="U1040:U1103" si="54">(T1040-B1040)-3</f>
        <v>-3</v>
      </c>
      <c r="V1040" s="93" t="str">
        <f t="shared" si="53"/>
        <v/>
      </c>
      <c r="W1040" s="97" t="str">
        <f t="shared" si="52"/>
        <v/>
      </c>
      <c r="X1040" s="94"/>
      <c r="Z1040" s="5"/>
      <c r="AA1040"/>
      <c r="AC1040" s="377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1"/>
        <v>0</v>
      </c>
      <c r="U1041" s="97">
        <f t="shared" si="54"/>
        <v>-3</v>
      </c>
      <c r="V1041" s="93" t="str">
        <f t="shared" si="53"/>
        <v/>
      </c>
      <c r="W1041" s="97" t="str">
        <f t="shared" si="52"/>
        <v/>
      </c>
      <c r="X1041" s="94"/>
      <c r="Z1041" s="5"/>
      <c r="AA1041"/>
      <c r="AC1041" s="377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1"/>
        <v>0</v>
      </c>
      <c r="U1042" s="97">
        <f t="shared" si="54"/>
        <v>-3</v>
      </c>
      <c r="V1042" s="93" t="str">
        <f t="shared" si="53"/>
        <v/>
      </c>
      <c r="W1042" s="97" t="str">
        <f t="shared" si="52"/>
        <v/>
      </c>
      <c r="X1042" s="94"/>
      <c r="Z1042" s="5"/>
      <c r="AA1042"/>
      <c r="AC1042" s="377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1"/>
        <v>0</v>
      </c>
      <c r="U1043" s="97">
        <f t="shared" si="54"/>
        <v>-3</v>
      </c>
      <c r="V1043" s="93" t="str">
        <f t="shared" si="53"/>
        <v/>
      </c>
      <c r="W1043" s="97" t="str">
        <f t="shared" si="52"/>
        <v/>
      </c>
      <c r="X1043" s="94"/>
      <c r="Z1043" s="5"/>
      <c r="AA1043"/>
      <c r="AC1043" s="377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1"/>
        <v>0</v>
      </c>
      <c r="U1044" s="97">
        <f t="shared" si="54"/>
        <v>-3</v>
      </c>
      <c r="V1044" s="93" t="str">
        <f t="shared" si="53"/>
        <v/>
      </c>
      <c r="W1044" s="97" t="str">
        <f t="shared" si="52"/>
        <v/>
      </c>
      <c r="X1044" s="94"/>
      <c r="Z1044" s="5"/>
      <c r="AA1044"/>
      <c r="AC1044" s="377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1"/>
        <v>0</v>
      </c>
      <c r="U1045" s="97">
        <f t="shared" si="54"/>
        <v>-3</v>
      </c>
      <c r="V1045" s="93" t="str">
        <f t="shared" si="53"/>
        <v/>
      </c>
      <c r="W1045" s="97" t="str">
        <f t="shared" si="52"/>
        <v/>
      </c>
      <c r="X1045" s="94"/>
      <c r="Z1045" s="5"/>
      <c r="AA1045"/>
      <c r="AC1045" s="377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1"/>
        <v>0</v>
      </c>
      <c r="U1046" s="97">
        <f t="shared" si="54"/>
        <v>-3</v>
      </c>
      <c r="V1046" s="93" t="str">
        <f t="shared" si="53"/>
        <v/>
      </c>
      <c r="W1046" s="97" t="str">
        <f t="shared" si="52"/>
        <v/>
      </c>
      <c r="X1046" s="94"/>
      <c r="Z1046" s="5"/>
      <c r="AA1046"/>
      <c r="AC1046" s="377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1"/>
        <v>0</v>
      </c>
      <c r="U1047" s="97">
        <f t="shared" si="54"/>
        <v>-3</v>
      </c>
      <c r="V1047" s="93" t="str">
        <f t="shared" si="53"/>
        <v/>
      </c>
      <c r="W1047" s="97" t="str">
        <f t="shared" si="52"/>
        <v/>
      </c>
      <c r="X1047" s="94"/>
      <c r="Z1047" s="5"/>
      <c r="AA1047"/>
      <c r="AC1047" s="377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1"/>
        <v>0</v>
      </c>
      <c r="U1048" s="97">
        <f t="shared" si="54"/>
        <v>-3</v>
      </c>
      <c r="V1048" s="93" t="str">
        <f t="shared" si="53"/>
        <v/>
      </c>
      <c r="W1048" s="97" t="str">
        <f t="shared" si="52"/>
        <v/>
      </c>
      <c r="X1048" s="94"/>
      <c r="Z1048" s="5"/>
      <c r="AA1048"/>
      <c r="AC1048" s="377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1"/>
        <v>0</v>
      </c>
      <c r="U1049" s="97">
        <f t="shared" si="54"/>
        <v>-3</v>
      </c>
      <c r="V1049" s="93" t="str">
        <f t="shared" si="53"/>
        <v/>
      </c>
      <c r="W1049" s="97" t="str">
        <f t="shared" si="52"/>
        <v/>
      </c>
      <c r="X1049" s="94"/>
      <c r="Z1049" s="5"/>
      <c r="AA1049"/>
      <c r="AC1049" s="377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1"/>
        <v>0</v>
      </c>
      <c r="U1050" s="97">
        <f t="shared" si="54"/>
        <v>-3</v>
      </c>
      <c r="V1050" s="93" t="str">
        <f t="shared" si="53"/>
        <v/>
      </c>
      <c r="W1050" s="97" t="str">
        <f t="shared" si="52"/>
        <v/>
      </c>
      <c r="X1050" s="94"/>
      <c r="Z1050" s="5"/>
      <c r="AA1050"/>
      <c r="AC1050" s="377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1"/>
        <v>0</v>
      </c>
      <c r="U1051" s="97">
        <f t="shared" si="54"/>
        <v>-3</v>
      </c>
      <c r="V1051" s="93" t="str">
        <f t="shared" si="53"/>
        <v/>
      </c>
      <c r="W1051" s="97" t="str">
        <f t="shared" si="52"/>
        <v/>
      </c>
      <c r="X1051" s="94"/>
      <c r="Z1051" s="5"/>
      <c r="AA1051"/>
      <c r="AC1051" s="377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1"/>
        <v>0</v>
      </c>
      <c r="U1052" s="97">
        <f t="shared" si="54"/>
        <v>-3</v>
      </c>
      <c r="V1052" s="93" t="str">
        <f t="shared" si="53"/>
        <v/>
      </c>
      <c r="W1052" s="97" t="str">
        <f t="shared" si="52"/>
        <v/>
      </c>
      <c r="X1052" s="94"/>
      <c r="Z1052" s="5"/>
      <c r="AA1052"/>
      <c r="AC1052" s="377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1"/>
        <v>0</v>
      </c>
      <c r="U1053" s="97">
        <f t="shared" si="54"/>
        <v>-3</v>
      </c>
      <c r="V1053" s="93" t="str">
        <f t="shared" si="53"/>
        <v/>
      </c>
      <c r="W1053" s="97" t="str">
        <f t="shared" si="52"/>
        <v/>
      </c>
      <c r="X1053" s="94"/>
      <c r="Z1053" s="5"/>
      <c r="AA1053"/>
      <c r="AC1053" s="377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1"/>
        <v>0</v>
      </c>
      <c r="U1054" s="97">
        <f t="shared" si="54"/>
        <v>-3</v>
      </c>
      <c r="V1054" s="93" t="str">
        <f t="shared" si="53"/>
        <v/>
      </c>
      <c r="W1054" s="97" t="str">
        <f t="shared" si="52"/>
        <v/>
      </c>
      <c r="X1054" s="94"/>
      <c r="Z1054" s="5"/>
      <c r="AA1054"/>
      <c r="AC1054" s="377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1"/>
        <v>0</v>
      </c>
      <c r="U1055" s="97">
        <f t="shared" si="54"/>
        <v>-3</v>
      </c>
      <c r="V1055" s="93" t="str">
        <f t="shared" si="53"/>
        <v/>
      </c>
      <c r="W1055" s="97" t="str">
        <f t="shared" si="52"/>
        <v/>
      </c>
      <c r="X1055" s="94"/>
      <c r="Z1055" s="5"/>
      <c r="AA1055"/>
      <c r="AC1055" s="377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1"/>
        <v>0</v>
      </c>
      <c r="U1056" s="97">
        <f t="shared" si="54"/>
        <v>-3</v>
      </c>
      <c r="V1056" s="93" t="str">
        <f t="shared" si="53"/>
        <v/>
      </c>
      <c r="W1056" s="97" t="str">
        <f t="shared" si="52"/>
        <v/>
      </c>
      <c r="X1056" s="94"/>
      <c r="Z1056" s="5"/>
      <c r="AA1056"/>
      <c r="AC1056" s="377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1"/>
        <v>0</v>
      </c>
      <c r="U1057" s="97">
        <f t="shared" si="54"/>
        <v>-3</v>
      </c>
      <c r="V1057" s="93" t="str">
        <f t="shared" si="53"/>
        <v/>
      </c>
      <c r="W1057" s="97" t="str">
        <f t="shared" si="52"/>
        <v/>
      </c>
      <c r="X1057" s="94"/>
      <c r="Z1057" s="5"/>
      <c r="AA1057"/>
      <c r="AC1057" s="377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1"/>
        <v>0</v>
      </c>
      <c r="U1058" s="97">
        <f t="shared" si="54"/>
        <v>-3</v>
      </c>
      <c r="V1058" s="93" t="str">
        <f t="shared" si="53"/>
        <v/>
      </c>
      <c r="W1058" s="97" t="str">
        <f t="shared" si="52"/>
        <v/>
      </c>
      <c r="X1058" s="94"/>
      <c r="Z1058" s="5"/>
      <c r="AA1058"/>
      <c r="AC1058" s="377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1"/>
        <v>0</v>
      </c>
      <c r="U1059" s="97">
        <f t="shared" si="54"/>
        <v>-3</v>
      </c>
      <c r="V1059" s="93" t="str">
        <f t="shared" si="53"/>
        <v/>
      </c>
      <c r="W1059" s="97" t="str">
        <f t="shared" si="52"/>
        <v/>
      </c>
      <c r="X1059" s="94"/>
      <c r="Z1059" s="5"/>
      <c r="AA1059"/>
      <c r="AC1059" s="377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1"/>
        <v>0</v>
      </c>
      <c r="U1060" s="97">
        <f t="shared" si="54"/>
        <v>-3</v>
      </c>
      <c r="V1060" s="93" t="str">
        <f t="shared" si="53"/>
        <v/>
      </c>
      <c r="W1060" s="97" t="str">
        <f t="shared" si="52"/>
        <v/>
      </c>
      <c r="X1060" s="94"/>
      <c r="Z1060" s="5"/>
      <c r="AA1060"/>
      <c r="AC1060" s="377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1"/>
        <v>0</v>
      </c>
      <c r="U1061" s="97">
        <f t="shared" si="54"/>
        <v>-3</v>
      </c>
      <c r="V1061" s="93" t="str">
        <f t="shared" si="53"/>
        <v/>
      </c>
      <c r="W1061" s="97" t="str">
        <f t="shared" si="52"/>
        <v/>
      </c>
      <c r="X1061" s="94"/>
      <c r="Z1061" s="5"/>
      <c r="AA1061"/>
      <c r="AC1061" s="377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1"/>
        <v>0</v>
      </c>
      <c r="U1062" s="97">
        <f t="shared" si="54"/>
        <v>-3</v>
      </c>
      <c r="V1062" s="93" t="str">
        <f t="shared" si="53"/>
        <v/>
      </c>
      <c r="W1062" s="97" t="str">
        <f t="shared" si="52"/>
        <v/>
      </c>
      <c r="X1062" s="94"/>
      <c r="Z1062" s="5"/>
      <c r="AA1062"/>
      <c r="AC1062" s="377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1"/>
        <v>0</v>
      </c>
      <c r="U1063" s="97">
        <f t="shared" si="54"/>
        <v>-3</v>
      </c>
      <c r="V1063" s="93" t="str">
        <f t="shared" si="53"/>
        <v/>
      </c>
      <c r="W1063" s="97" t="str">
        <f t="shared" si="52"/>
        <v/>
      </c>
      <c r="X1063" s="94"/>
      <c r="Z1063" s="5"/>
      <c r="AA1063"/>
      <c r="AC1063" s="377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1"/>
        <v>0</v>
      </c>
      <c r="U1064" s="97">
        <f t="shared" si="54"/>
        <v>-3</v>
      </c>
      <c r="V1064" s="93" t="str">
        <f t="shared" si="53"/>
        <v/>
      </c>
      <c r="W1064" s="97" t="str">
        <f t="shared" si="52"/>
        <v/>
      </c>
      <c r="X1064" s="94"/>
      <c r="Z1064" s="5"/>
      <c r="AA1064"/>
      <c r="AC1064" s="377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1"/>
        <v>0</v>
      </c>
      <c r="U1065" s="97">
        <f t="shared" si="54"/>
        <v>-3</v>
      </c>
      <c r="V1065" s="93" t="str">
        <f t="shared" si="53"/>
        <v/>
      </c>
      <c r="W1065" s="97" t="str">
        <f t="shared" si="52"/>
        <v/>
      </c>
      <c r="X1065" s="94"/>
      <c r="Z1065" s="5"/>
      <c r="AA1065"/>
      <c r="AC1065" s="377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1"/>
        <v>0</v>
      </c>
      <c r="U1066" s="97">
        <f t="shared" si="54"/>
        <v>-3</v>
      </c>
      <c r="V1066" s="93" t="str">
        <f t="shared" si="53"/>
        <v/>
      </c>
      <c r="W1066" s="97" t="str">
        <f t="shared" si="52"/>
        <v/>
      </c>
      <c r="X1066" s="94"/>
      <c r="Z1066" s="5"/>
      <c r="AA1066"/>
      <c r="AC1066" s="377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1"/>
        <v>0</v>
      </c>
      <c r="U1067" s="97">
        <f t="shared" si="54"/>
        <v>-3</v>
      </c>
      <c r="V1067" s="93" t="str">
        <f t="shared" si="53"/>
        <v/>
      </c>
      <c r="W1067" s="97" t="str">
        <f t="shared" si="52"/>
        <v/>
      </c>
      <c r="X1067" s="94"/>
      <c r="Z1067" s="5"/>
      <c r="AA1067"/>
      <c r="AC1067" s="377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1"/>
        <v>0</v>
      </c>
      <c r="U1068" s="97">
        <f t="shared" si="54"/>
        <v>-3</v>
      </c>
      <c r="V1068" s="93" t="str">
        <f t="shared" si="53"/>
        <v/>
      </c>
      <c r="W1068" s="97" t="str">
        <f t="shared" si="52"/>
        <v/>
      </c>
      <c r="X1068" s="94"/>
      <c r="Z1068" s="5"/>
      <c r="AA1068"/>
      <c r="AC1068" s="377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1"/>
        <v>0</v>
      </c>
      <c r="U1069" s="97">
        <f t="shared" si="54"/>
        <v>-3</v>
      </c>
      <c r="V1069" s="93" t="str">
        <f t="shared" si="53"/>
        <v/>
      </c>
      <c r="W1069" s="97" t="str">
        <f t="shared" si="52"/>
        <v/>
      </c>
      <c r="X1069" s="94"/>
      <c r="Z1069" s="5"/>
      <c r="AA1069"/>
      <c r="AC1069" s="377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1"/>
        <v>0</v>
      </c>
      <c r="U1070" s="97">
        <f t="shared" si="54"/>
        <v>-3</v>
      </c>
      <c r="V1070" s="93" t="str">
        <f t="shared" si="53"/>
        <v/>
      </c>
      <c r="W1070" s="97" t="str">
        <f t="shared" si="52"/>
        <v/>
      </c>
      <c r="X1070" s="94"/>
      <c r="Z1070" s="5"/>
      <c r="AA1070"/>
      <c r="AC1070" s="377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1"/>
        <v>0</v>
      </c>
      <c r="U1071" s="97">
        <f t="shared" si="54"/>
        <v>-3</v>
      </c>
      <c r="V1071" s="93" t="str">
        <f t="shared" si="53"/>
        <v/>
      </c>
      <c r="W1071" s="97" t="str">
        <f t="shared" si="52"/>
        <v/>
      </c>
      <c r="X1071" s="94"/>
      <c r="Z1071" s="5"/>
      <c r="AA1071"/>
      <c r="AC1071" s="377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1"/>
        <v>0</v>
      </c>
      <c r="U1072" s="97">
        <f t="shared" si="54"/>
        <v>-3</v>
      </c>
      <c r="V1072" s="93" t="str">
        <f t="shared" si="53"/>
        <v/>
      </c>
      <c r="W1072" s="97" t="str">
        <f t="shared" si="52"/>
        <v/>
      </c>
      <c r="X1072" s="94"/>
      <c r="Z1072" s="5"/>
      <c r="AA1072"/>
      <c r="AC1072" s="377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1"/>
        <v>0</v>
      </c>
      <c r="U1073" s="97">
        <f t="shared" si="54"/>
        <v>-3</v>
      </c>
      <c r="V1073" s="93" t="str">
        <f t="shared" si="53"/>
        <v/>
      </c>
      <c r="W1073" s="97" t="str">
        <f t="shared" si="52"/>
        <v/>
      </c>
      <c r="X1073" s="94"/>
      <c r="Z1073" s="5"/>
      <c r="AA1073"/>
      <c r="AC1073" s="377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5">MAX($P1074,$Q1074)</f>
        <v>0</v>
      </c>
      <c r="U1074" s="97">
        <f t="shared" si="54"/>
        <v>-3</v>
      </c>
      <c r="V1074" s="93" t="str">
        <f t="shared" si="53"/>
        <v/>
      </c>
      <c r="W1074" s="97" t="str">
        <f t="shared" ref="W1074:W1137" si="56">IF($T1074&gt;$B1074+2,1,"")</f>
        <v/>
      </c>
      <c r="X1074" s="94"/>
      <c r="Z1074" s="5"/>
      <c r="AA1074"/>
      <c r="AC1074" s="377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5"/>
        <v>0</v>
      </c>
      <c r="U1075" s="97">
        <f t="shared" si="54"/>
        <v>-3</v>
      </c>
      <c r="V1075" s="93" t="str">
        <f t="shared" si="53"/>
        <v/>
      </c>
      <c r="W1075" s="97" t="str">
        <f t="shared" si="56"/>
        <v/>
      </c>
      <c r="X1075" s="94"/>
      <c r="Z1075" s="5"/>
      <c r="AA1075"/>
      <c r="AC1075" s="377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5"/>
        <v>0</v>
      </c>
      <c r="U1076" s="97">
        <f t="shared" si="54"/>
        <v>-3</v>
      </c>
      <c r="V1076" s="93" t="str">
        <f t="shared" si="53"/>
        <v/>
      </c>
      <c r="W1076" s="97" t="str">
        <f t="shared" si="56"/>
        <v/>
      </c>
      <c r="X1076" s="94"/>
      <c r="Z1076" s="5"/>
      <c r="AA1076"/>
      <c r="AC1076" s="377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5"/>
        <v>0</v>
      </c>
      <c r="U1077" s="97">
        <f t="shared" si="54"/>
        <v>-3</v>
      </c>
      <c r="V1077" s="93" t="str">
        <f t="shared" si="53"/>
        <v/>
      </c>
      <c r="W1077" s="97" t="str">
        <f t="shared" si="56"/>
        <v/>
      </c>
      <c r="X1077" s="94"/>
      <c r="Z1077" s="5"/>
      <c r="AA1077"/>
      <c r="AC1077" s="377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5"/>
        <v>0</v>
      </c>
      <c r="U1078" s="97">
        <f t="shared" si="54"/>
        <v>-3</v>
      </c>
      <c r="V1078" s="93" t="str">
        <f t="shared" si="53"/>
        <v/>
      </c>
      <c r="W1078" s="97" t="str">
        <f t="shared" si="56"/>
        <v/>
      </c>
      <c r="X1078" s="94"/>
      <c r="Z1078" s="5"/>
      <c r="AA1078"/>
      <c r="AC1078" s="377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5"/>
        <v>0</v>
      </c>
      <c r="U1079" s="97">
        <f t="shared" si="54"/>
        <v>-3</v>
      </c>
      <c r="V1079" s="93" t="str">
        <f t="shared" si="53"/>
        <v/>
      </c>
      <c r="W1079" s="97" t="str">
        <f t="shared" si="56"/>
        <v/>
      </c>
      <c r="X1079" s="94"/>
      <c r="Z1079" s="5"/>
      <c r="AA1079"/>
      <c r="AC1079" s="377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5"/>
        <v>0</v>
      </c>
      <c r="U1080" s="97">
        <f t="shared" si="54"/>
        <v>-3</v>
      </c>
      <c r="V1080" s="93" t="str">
        <f t="shared" si="53"/>
        <v/>
      </c>
      <c r="W1080" s="97" t="str">
        <f t="shared" si="56"/>
        <v/>
      </c>
      <c r="X1080" s="94"/>
      <c r="Z1080" s="5"/>
      <c r="AA1080"/>
      <c r="AC1080" s="377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5"/>
        <v>0</v>
      </c>
      <c r="U1081" s="97">
        <f t="shared" si="54"/>
        <v>-3</v>
      </c>
      <c r="V1081" s="93" t="str">
        <f t="shared" si="53"/>
        <v/>
      </c>
      <c r="W1081" s="97" t="str">
        <f t="shared" si="56"/>
        <v/>
      </c>
      <c r="X1081" s="94"/>
      <c r="Z1081" s="5"/>
      <c r="AA1081"/>
      <c r="AC1081" s="377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5"/>
        <v>0</v>
      </c>
      <c r="U1082" s="97">
        <f t="shared" si="54"/>
        <v>-3</v>
      </c>
      <c r="V1082" s="93" t="str">
        <f t="shared" si="53"/>
        <v/>
      </c>
      <c r="W1082" s="97" t="str">
        <f t="shared" si="56"/>
        <v/>
      </c>
      <c r="X1082" s="94"/>
      <c r="Z1082" s="5"/>
      <c r="AA1082"/>
      <c r="AC1082" s="377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5"/>
        <v>0</v>
      </c>
      <c r="U1083" s="97">
        <f t="shared" si="54"/>
        <v>-3</v>
      </c>
      <c r="V1083" s="93" t="str">
        <f t="shared" si="53"/>
        <v/>
      </c>
      <c r="W1083" s="97" t="str">
        <f t="shared" si="56"/>
        <v/>
      </c>
      <c r="X1083" s="94"/>
      <c r="Z1083" s="5"/>
      <c r="AA1083"/>
      <c r="AC1083" s="377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5"/>
        <v>0</v>
      </c>
      <c r="U1084" s="97">
        <f t="shared" si="54"/>
        <v>-3</v>
      </c>
      <c r="V1084" s="93" t="str">
        <f t="shared" si="53"/>
        <v/>
      </c>
      <c r="W1084" s="97" t="str">
        <f t="shared" si="56"/>
        <v/>
      </c>
      <c r="X1084" s="94"/>
      <c r="Z1084" s="5"/>
      <c r="AA1084"/>
      <c r="AC1084" s="377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5"/>
        <v>0</v>
      </c>
      <c r="U1085" s="97">
        <f t="shared" si="54"/>
        <v>-3</v>
      </c>
      <c r="V1085" s="93" t="str">
        <f t="shared" si="53"/>
        <v/>
      </c>
      <c r="W1085" s="97" t="str">
        <f t="shared" si="56"/>
        <v/>
      </c>
      <c r="X1085" s="94"/>
      <c r="Z1085" s="5"/>
      <c r="AA1085"/>
      <c r="AC1085" s="377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5"/>
        <v>0</v>
      </c>
      <c r="U1086" s="97">
        <f t="shared" si="54"/>
        <v>-3</v>
      </c>
      <c r="V1086" s="93" t="str">
        <f t="shared" si="53"/>
        <v/>
      </c>
      <c r="W1086" s="97" t="str">
        <f t="shared" si="56"/>
        <v/>
      </c>
      <c r="X1086" s="94"/>
      <c r="Z1086" s="5"/>
      <c r="AA1086"/>
      <c r="AC1086" s="377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5"/>
        <v>0</v>
      </c>
      <c r="U1087" s="97">
        <f t="shared" si="54"/>
        <v>-3</v>
      </c>
      <c r="V1087" s="93" t="str">
        <f t="shared" si="53"/>
        <v/>
      </c>
      <c r="W1087" s="97" t="str">
        <f t="shared" si="56"/>
        <v/>
      </c>
      <c r="X1087" s="94"/>
      <c r="Z1087" s="5"/>
      <c r="AA1087"/>
      <c r="AC1087" s="377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5"/>
        <v>0</v>
      </c>
      <c r="U1088" s="97">
        <f t="shared" si="54"/>
        <v>-3</v>
      </c>
      <c r="V1088" s="93" t="str">
        <f t="shared" si="53"/>
        <v/>
      </c>
      <c r="W1088" s="97" t="str">
        <f t="shared" si="56"/>
        <v/>
      </c>
      <c r="X1088" s="94"/>
      <c r="Z1088" s="5"/>
      <c r="AA1088"/>
      <c r="AC1088" s="377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5"/>
        <v>0</v>
      </c>
      <c r="U1089" s="97">
        <f t="shared" si="54"/>
        <v>-3</v>
      </c>
      <c r="V1089" s="93" t="str">
        <f t="shared" si="53"/>
        <v/>
      </c>
      <c r="W1089" s="97" t="str">
        <f t="shared" si="56"/>
        <v/>
      </c>
      <c r="X1089" s="94"/>
      <c r="Z1089" s="5"/>
      <c r="AA1089"/>
      <c r="AC1089" s="377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5"/>
        <v>0</v>
      </c>
      <c r="U1090" s="97">
        <f t="shared" si="54"/>
        <v>-3</v>
      </c>
      <c r="V1090" s="93" t="str">
        <f t="shared" si="53"/>
        <v/>
      </c>
      <c r="W1090" s="97" t="str">
        <f t="shared" si="56"/>
        <v/>
      </c>
      <c r="X1090" s="94"/>
      <c r="Z1090" s="5"/>
      <c r="AA1090"/>
      <c r="AC1090" s="377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5"/>
        <v>0</v>
      </c>
      <c r="U1091" s="97">
        <f t="shared" si="54"/>
        <v>-3</v>
      </c>
      <c r="V1091" s="93" t="str">
        <f t="shared" si="53"/>
        <v/>
      </c>
      <c r="W1091" s="97" t="str">
        <f t="shared" si="56"/>
        <v/>
      </c>
      <c r="X1091" s="94"/>
      <c r="Z1091" s="5"/>
      <c r="AA1091"/>
      <c r="AC1091" s="377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5"/>
        <v>0</v>
      </c>
      <c r="U1092" s="97">
        <f t="shared" si="54"/>
        <v>-3</v>
      </c>
      <c r="V1092" s="93" t="str">
        <f t="shared" si="53"/>
        <v/>
      </c>
      <c r="W1092" s="97" t="str">
        <f t="shared" si="56"/>
        <v/>
      </c>
      <c r="X1092" s="94"/>
      <c r="Z1092" s="5"/>
      <c r="AA1092"/>
      <c r="AC1092" s="377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5"/>
        <v>0</v>
      </c>
      <c r="U1093" s="97">
        <f t="shared" si="54"/>
        <v>-3</v>
      </c>
      <c r="V1093" s="93" t="str">
        <f t="shared" si="53"/>
        <v/>
      </c>
      <c r="W1093" s="97" t="str">
        <f t="shared" si="56"/>
        <v/>
      </c>
      <c r="X1093" s="94"/>
      <c r="Z1093" s="5"/>
      <c r="AA1093"/>
      <c r="AC1093" s="377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5"/>
        <v>0</v>
      </c>
      <c r="U1094" s="97">
        <f t="shared" si="54"/>
        <v>-3</v>
      </c>
      <c r="V1094" s="93" t="str">
        <f t="shared" si="53"/>
        <v/>
      </c>
      <c r="W1094" s="97" t="str">
        <f t="shared" si="56"/>
        <v/>
      </c>
      <c r="X1094" s="94"/>
      <c r="Z1094" s="5"/>
      <c r="AA1094"/>
      <c r="AC1094" s="377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5"/>
        <v>0</v>
      </c>
      <c r="U1095" s="97">
        <f t="shared" si="54"/>
        <v>-3</v>
      </c>
      <c r="V1095" s="93" t="str">
        <f t="shared" si="53"/>
        <v/>
      </c>
      <c r="W1095" s="97" t="str">
        <f t="shared" si="56"/>
        <v/>
      </c>
      <c r="X1095" s="94"/>
      <c r="Z1095" s="5"/>
      <c r="AA1095"/>
      <c r="AC1095" s="377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5"/>
        <v>0</v>
      </c>
      <c r="U1096" s="97">
        <f t="shared" si="54"/>
        <v>-3</v>
      </c>
      <c r="V1096" s="93" t="str">
        <f t="shared" si="53"/>
        <v/>
      </c>
      <c r="W1096" s="97" t="str">
        <f t="shared" si="56"/>
        <v/>
      </c>
      <c r="X1096" s="94"/>
      <c r="Z1096" s="5"/>
      <c r="AA1096"/>
      <c r="AC1096" s="377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5"/>
        <v>0</v>
      </c>
      <c r="U1097" s="97">
        <f t="shared" si="54"/>
        <v>-3</v>
      </c>
      <c r="V1097" s="93" t="str">
        <f t="shared" si="53"/>
        <v/>
      </c>
      <c r="W1097" s="97" t="str">
        <f t="shared" si="56"/>
        <v/>
      </c>
      <c r="X1097" s="94"/>
      <c r="Z1097" s="5"/>
      <c r="AA1097"/>
      <c r="AC1097" s="377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5"/>
        <v>0</v>
      </c>
      <c r="U1098" s="97">
        <f t="shared" si="54"/>
        <v>-3</v>
      </c>
      <c r="V1098" s="93" t="str">
        <f t="shared" si="53"/>
        <v/>
      </c>
      <c r="W1098" s="97" t="str">
        <f t="shared" si="56"/>
        <v/>
      </c>
      <c r="X1098" s="94"/>
      <c r="Z1098" s="5"/>
      <c r="AA1098"/>
      <c r="AC1098" s="377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5"/>
        <v>0</v>
      </c>
      <c r="U1099" s="97">
        <f t="shared" si="54"/>
        <v>-3</v>
      </c>
      <c r="V1099" s="93" t="str">
        <f t="shared" ref="V1099:V1162" si="57">IF($K1099&gt;0,1,"")</f>
        <v/>
      </c>
      <c r="W1099" s="97" t="str">
        <f t="shared" si="56"/>
        <v/>
      </c>
      <c r="X1099" s="94"/>
      <c r="Z1099" s="5"/>
      <c r="AA1099"/>
      <c r="AC1099" s="377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5"/>
        <v>0</v>
      </c>
      <c r="U1100" s="97">
        <f t="shared" si="54"/>
        <v>-3</v>
      </c>
      <c r="V1100" s="93" t="str">
        <f t="shared" si="57"/>
        <v/>
      </c>
      <c r="W1100" s="97" t="str">
        <f t="shared" si="56"/>
        <v/>
      </c>
      <c r="X1100" s="94"/>
      <c r="Z1100" s="5"/>
      <c r="AA1100"/>
      <c r="AC1100" s="377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5"/>
        <v>0</v>
      </c>
      <c r="U1101" s="97">
        <f t="shared" si="54"/>
        <v>-3</v>
      </c>
      <c r="V1101" s="93" t="str">
        <f t="shared" si="57"/>
        <v/>
      </c>
      <c r="W1101" s="97" t="str">
        <f t="shared" si="56"/>
        <v/>
      </c>
      <c r="X1101" s="94"/>
      <c r="Z1101" s="5"/>
      <c r="AA1101"/>
      <c r="AC1101" s="377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5"/>
        <v>0</v>
      </c>
      <c r="U1102" s="97">
        <f t="shared" si="54"/>
        <v>-3</v>
      </c>
      <c r="V1102" s="93" t="str">
        <f t="shared" si="57"/>
        <v/>
      </c>
      <c r="W1102" s="97" t="str">
        <f t="shared" si="56"/>
        <v/>
      </c>
      <c r="X1102" s="94"/>
      <c r="Z1102" s="5"/>
      <c r="AA1102"/>
      <c r="AC1102" s="377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5"/>
        <v>0</v>
      </c>
      <c r="U1103" s="97">
        <f t="shared" si="54"/>
        <v>-3</v>
      </c>
      <c r="V1103" s="93" t="str">
        <f t="shared" si="57"/>
        <v/>
      </c>
      <c r="W1103" s="97" t="str">
        <f t="shared" si="56"/>
        <v/>
      </c>
      <c r="X1103" s="94"/>
      <c r="Z1103" s="5"/>
      <c r="AA1103"/>
      <c r="AC1103" s="377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5"/>
        <v>0</v>
      </c>
      <c r="U1104" s="97">
        <f t="shared" ref="U1104:U1167" si="58">(T1104-B1104)-3</f>
        <v>-3</v>
      </c>
      <c r="V1104" s="93" t="str">
        <f t="shared" si="57"/>
        <v/>
      </c>
      <c r="W1104" s="97" t="str">
        <f t="shared" si="56"/>
        <v/>
      </c>
      <c r="X1104" s="94"/>
      <c r="Z1104" s="5"/>
      <c r="AA1104"/>
      <c r="AC1104" s="377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5"/>
        <v>0</v>
      </c>
      <c r="U1105" s="97">
        <f t="shared" si="58"/>
        <v>-3</v>
      </c>
      <c r="V1105" s="93" t="str">
        <f t="shared" si="57"/>
        <v/>
      </c>
      <c r="W1105" s="97" t="str">
        <f t="shared" si="56"/>
        <v/>
      </c>
      <c r="X1105" s="94"/>
      <c r="Z1105" s="5"/>
      <c r="AA1105"/>
      <c r="AC1105" s="377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5"/>
        <v>0</v>
      </c>
      <c r="U1106" s="97">
        <f t="shared" si="58"/>
        <v>-3</v>
      </c>
      <c r="V1106" s="93" t="str">
        <f t="shared" si="57"/>
        <v/>
      </c>
      <c r="W1106" s="97" t="str">
        <f t="shared" si="56"/>
        <v/>
      </c>
      <c r="X1106" s="94"/>
      <c r="Z1106" s="5"/>
      <c r="AA1106"/>
      <c r="AC1106" s="377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5"/>
        <v>0</v>
      </c>
      <c r="U1107" s="97">
        <f t="shared" si="58"/>
        <v>-3</v>
      </c>
      <c r="V1107" s="93" t="str">
        <f t="shared" si="57"/>
        <v/>
      </c>
      <c r="W1107" s="97" t="str">
        <f t="shared" si="56"/>
        <v/>
      </c>
      <c r="X1107" s="94"/>
      <c r="Z1107" s="5"/>
      <c r="AA1107"/>
      <c r="AC1107" s="377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5"/>
        <v>0</v>
      </c>
      <c r="U1108" s="97">
        <f t="shared" si="58"/>
        <v>-3</v>
      </c>
      <c r="V1108" s="93" t="str">
        <f t="shared" si="57"/>
        <v/>
      </c>
      <c r="W1108" s="97" t="str">
        <f t="shared" si="56"/>
        <v/>
      </c>
      <c r="X1108" s="94"/>
      <c r="Z1108" s="5"/>
      <c r="AA1108"/>
      <c r="AC1108" s="377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8"/>
        <v>-3</v>
      </c>
      <c r="V1109" s="93" t="str">
        <f t="shared" si="57"/>
        <v/>
      </c>
      <c r="W1109" s="97" t="str">
        <f t="shared" si="56"/>
        <v/>
      </c>
      <c r="X1109" s="94"/>
      <c r="Z1109" s="5"/>
      <c r="AA1109"/>
      <c r="AC1109" s="377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5"/>
        <v>0</v>
      </c>
      <c r="U1110" s="97">
        <f t="shared" si="58"/>
        <v>-3</v>
      </c>
      <c r="V1110" s="93" t="str">
        <f t="shared" si="57"/>
        <v/>
      </c>
      <c r="W1110" s="97" t="str">
        <f t="shared" si="56"/>
        <v/>
      </c>
      <c r="X1110" s="94"/>
      <c r="Z1110" s="5"/>
      <c r="AA1110"/>
      <c r="AC1110" s="377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5"/>
        <v>0</v>
      </c>
      <c r="U1111" s="97">
        <f t="shared" si="58"/>
        <v>-3</v>
      </c>
      <c r="V1111" s="93" t="str">
        <f t="shared" si="57"/>
        <v/>
      </c>
      <c r="W1111" s="97" t="str">
        <f t="shared" si="56"/>
        <v/>
      </c>
      <c r="X1111" s="94"/>
      <c r="Z1111" s="5"/>
      <c r="AA1111"/>
      <c r="AC1111" s="377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5"/>
        <v>0</v>
      </c>
      <c r="U1112" s="97">
        <f t="shared" si="58"/>
        <v>-3</v>
      </c>
      <c r="V1112" s="93" t="str">
        <f t="shared" si="57"/>
        <v/>
      </c>
      <c r="W1112" s="97" t="str">
        <f t="shared" si="56"/>
        <v/>
      </c>
      <c r="X1112" s="94"/>
      <c r="Z1112" s="5"/>
      <c r="AA1112"/>
      <c r="AC1112" s="377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5"/>
        <v>0</v>
      </c>
      <c r="U1113" s="97">
        <f t="shared" si="58"/>
        <v>-3</v>
      </c>
      <c r="V1113" s="93" t="str">
        <f t="shared" si="57"/>
        <v/>
      </c>
      <c r="W1113" s="97" t="str">
        <f t="shared" si="56"/>
        <v/>
      </c>
      <c r="X1113" s="94"/>
      <c r="Z1113" s="5"/>
      <c r="AA1113"/>
      <c r="AC1113" s="377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5"/>
        <v>0</v>
      </c>
      <c r="U1114" s="97">
        <f t="shared" si="58"/>
        <v>-3</v>
      </c>
      <c r="V1114" s="93" t="str">
        <f t="shared" si="57"/>
        <v/>
      </c>
      <c r="W1114" s="97" t="str">
        <f t="shared" si="56"/>
        <v/>
      </c>
      <c r="X1114" s="94"/>
      <c r="Z1114" s="5"/>
      <c r="AA1114"/>
      <c r="AC1114" s="377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5"/>
        <v>0</v>
      </c>
      <c r="U1115" s="97">
        <f t="shared" si="58"/>
        <v>-3</v>
      </c>
      <c r="V1115" s="93" t="str">
        <f t="shared" si="57"/>
        <v/>
      </c>
      <c r="W1115" s="97" t="str">
        <f t="shared" si="56"/>
        <v/>
      </c>
      <c r="X1115" s="94"/>
      <c r="Z1115" s="5"/>
      <c r="AA1115"/>
      <c r="AC1115" s="377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5"/>
        <v>0</v>
      </c>
      <c r="U1116" s="97">
        <f t="shared" si="58"/>
        <v>-3</v>
      </c>
      <c r="V1116" s="93" t="str">
        <f t="shared" si="57"/>
        <v/>
      </c>
      <c r="W1116" s="97" t="str">
        <f t="shared" si="56"/>
        <v/>
      </c>
      <c r="X1116" s="94"/>
      <c r="Z1116" s="5"/>
      <c r="AA1116"/>
      <c r="AC1116" s="377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5"/>
        <v>0</v>
      </c>
      <c r="U1117" s="97">
        <f t="shared" si="58"/>
        <v>-3</v>
      </c>
      <c r="V1117" s="93" t="str">
        <f t="shared" si="57"/>
        <v/>
      </c>
      <c r="W1117" s="97" t="str">
        <f t="shared" si="56"/>
        <v/>
      </c>
      <c r="X1117" s="94"/>
      <c r="Z1117" s="5"/>
      <c r="AA1117"/>
      <c r="AC1117" s="377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5"/>
        <v>0</v>
      </c>
      <c r="U1118" s="97">
        <f t="shared" si="58"/>
        <v>-3</v>
      </c>
      <c r="V1118" s="93" t="str">
        <f t="shared" si="57"/>
        <v/>
      </c>
      <c r="W1118" s="97" t="str">
        <f t="shared" si="56"/>
        <v/>
      </c>
      <c r="X1118" s="94"/>
      <c r="Z1118" s="5"/>
      <c r="AA1118"/>
      <c r="AC1118" s="377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5"/>
        <v>0</v>
      </c>
      <c r="U1119" s="97">
        <f t="shared" si="58"/>
        <v>-3</v>
      </c>
      <c r="V1119" s="93" t="str">
        <f t="shared" si="57"/>
        <v/>
      </c>
      <c r="W1119" s="97" t="str">
        <f t="shared" si="56"/>
        <v/>
      </c>
      <c r="X1119" s="94"/>
      <c r="Z1119" s="5"/>
      <c r="AA1119"/>
      <c r="AC1119" s="377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5"/>
        <v>0</v>
      </c>
      <c r="U1120" s="97">
        <f t="shared" si="58"/>
        <v>-3</v>
      </c>
      <c r="V1120" s="93" t="str">
        <f t="shared" si="57"/>
        <v/>
      </c>
      <c r="W1120" s="97" t="str">
        <f t="shared" si="56"/>
        <v/>
      </c>
      <c r="X1120" s="94"/>
      <c r="Z1120" s="5"/>
      <c r="AA1120"/>
      <c r="AC1120" s="377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5"/>
        <v>0</v>
      </c>
      <c r="U1121" s="97">
        <f t="shared" si="58"/>
        <v>-3</v>
      </c>
      <c r="V1121" s="93" t="str">
        <f t="shared" si="57"/>
        <v/>
      </c>
      <c r="W1121" s="97" t="str">
        <f t="shared" si="56"/>
        <v/>
      </c>
      <c r="X1121" s="94"/>
      <c r="Z1121" s="5"/>
      <c r="AA1121"/>
      <c r="AC1121" s="377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5"/>
        <v>0</v>
      </c>
      <c r="U1122" s="97">
        <f t="shared" si="58"/>
        <v>-3</v>
      </c>
      <c r="V1122" s="93" t="str">
        <f t="shared" si="57"/>
        <v/>
      </c>
      <c r="W1122" s="97" t="str">
        <f t="shared" si="56"/>
        <v/>
      </c>
      <c r="X1122" s="94"/>
      <c r="Z1122" s="5"/>
      <c r="AA1122"/>
      <c r="AC1122" s="377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5"/>
        <v>0</v>
      </c>
      <c r="U1123" s="97">
        <f t="shared" si="58"/>
        <v>-3</v>
      </c>
      <c r="V1123" s="93" t="str">
        <f t="shared" si="57"/>
        <v/>
      </c>
      <c r="W1123" s="97" t="str">
        <f t="shared" si="56"/>
        <v/>
      </c>
      <c r="X1123" s="94"/>
      <c r="Z1123" s="5"/>
      <c r="AA1123"/>
      <c r="AC1123" s="377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5"/>
        <v>0</v>
      </c>
      <c r="U1124" s="97">
        <f t="shared" si="58"/>
        <v>-3</v>
      </c>
      <c r="V1124" s="93" t="str">
        <f t="shared" si="57"/>
        <v/>
      </c>
      <c r="W1124" s="97" t="str">
        <f t="shared" si="56"/>
        <v/>
      </c>
      <c r="X1124" s="94"/>
      <c r="Z1124" s="5"/>
      <c r="AA1124"/>
      <c r="AC1124" s="377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5"/>
        <v>0</v>
      </c>
      <c r="U1125" s="97">
        <f t="shared" si="58"/>
        <v>-3</v>
      </c>
      <c r="V1125" s="93" t="str">
        <f t="shared" si="57"/>
        <v/>
      </c>
      <c r="W1125" s="97" t="str">
        <f t="shared" si="56"/>
        <v/>
      </c>
      <c r="X1125" s="94"/>
      <c r="Z1125" s="5"/>
      <c r="AA1125"/>
      <c r="AC1125" s="377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5"/>
        <v>0</v>
      </c>
      <c r="U1126" s="97">
        <f t="shared" si="58"/>
        <v>-3</v>
      </c>
      <c r="V1126" s="93" t="str">
        <f t="shared" si="57"/>
        <v/>
      </c>
      <c r="W1126" s="97" t="str">
        <f t="shared" si="56"/>
        <v/>
      </c>
      <c r="X1126" s="94"/>
      <c r="Z1126" s="5"/>
      <c r="AA1126"/>
      <c r="AC1126" s="377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5"/>
        <v>0</v>
      </c>
      <c r="U1127" s="97">
        <f t="shared" si="58"/>
        <v>-3</v>
      </c>
      <c r="V1127" s="93" t="str">
        <f t="shared" si="57"/>
        <v/>
      </c>
      <c r="W1127" s="97" t="str">
        <f t="shared" si="56"/>
        <v/>
      </c>
      <c r="X1127" s="94"/>
      <c r="Z1127" s="5"/>
      <c r="AA1127"/>
      <c r="AC1127" s="377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5"/>
        <v>0</v>
      </c>
      <c r="U1128" s="97">
        <f t="shared" si="58"/>
        <v>-3</v>
      </c>
      <c r="V1128" s="93" t="str">
        <f t="shared" si="57"/>
        <v/>
      </c>
      <c r="W1128" s="97" t="str">
        <f t="shared" si="56"/>
        <v/>
      </c>
      <c r="X1128" s="94"/>
      <c r="Z1128" s="5"/>
      <c r="AA1128"/>
      <c r="AC1128" s="377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5"/>
        <v>0</v>
      </c>
      <c r="U1129" s="97">
        <f t="shared" si="58"/>
        <v>-3</v>
      </c>
      <c r="V1129" s="93" t="str">
        <f t="shared" si="57"/>
        <v/>
      </c>
      <c r="W1129" s="97" t="str">
        <f t="shared" si="56"/>
        <v/>
      </c>
      <c r="X1129" s="94"/>
      <c r="Z1129" s="5"/>
      <c r="AA1129"/>
      <c r="AC1129" s="377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5"/>
        <v>0</v>
      </c>
      <c r="U1130" s="97">
        <f t="shared" si="58"/>
        <v>-3</v>
      </c>
      <c r="V1130" s="93" t="str">
        <f t="shared" si="57"/>
        <v/>
      </c>
      <c r="W1130" s="97" t="str">
        <f t="shared" si="56"/>
        <v/>
      </c>
      <c r="X1130" s="94"/>
      <c r="Z1130" s="5"/>
      <c r="AA1130"/>
      <c r="AC1130" s="377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5"/>
        <v>0</v>
      </c>
      <c r="U1131" s="97">
        <f t="shared" si="58"/>
        <v>-3</v>
      </c>
      <c r="V1131" s="93" t="str">
        <f t="shared" si="57"/>
        <v/>
      </c>
      <c r="W1131" s="97" t="str">
        <f t="shared" si="56"/>
        <v/>
      </c>
      <c r="X1131" s="94"/>
      <c r="Z1131" s="5"/>
      <c r="AA1131"/>
      <c r="AC1131" s="377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5"/>
        <v>0</v>
      </c>
      <c r="U1132" s="97">
        <f t="shared" si="58"/>
        <v>-3</v>
      </c>
      <c r="V1132" s="93" t="str">
        <f t="shared" si="57"/>
        <v/>
      </c>
      <c r="W1132" s="97" t="str">
        <f t="shared" si="56"/>
        <v/>
      </c>
      <c r="X1132" s="94"/>
      <c r="Z1132" s="5"/>
      <c r="AA1132"/>
      <c r="AC1132" s="377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5"/>
        <v>0</v>
      </c>
      <c r="U1133" s="97">
        <f t="shared" si="58"/>
        <v>-3</v>
      </c>
      <c r="V1133" s="93" t="str">
        <f t="shared" si="57"/>
        <v/>
      </c>
      <c r="W1133" s="97" t="str">
        <f t="shared" si="56"/>
        <v/>
      </c>
      <c r="X1133" s="94"/>
      <c r="Z1133" s="5"/>
      <c r="AA1133"/>
      <c r="AC1133" s="377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5"/>
        <v>0</v>
      </c>
      <c r="U1134" s="97">
        <f t="shared" si="58"/>
        <v>-3</v>
      </c>
      <c r="V1134" s="93" t="str">
        <f t="shared" si="57"/>
        <v/>
      </c>
      <c r="W1134" s="97" t="str">
        <f t="shared" si="56"/>
        <v/>
      </c>
      <c r="X1134" s="94"/>
      <c r="Z1134" s="5"/>
      <c r="AA1134"/>
      <c r="AC1134" s="377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5"/>
        <v>0</v>
      </c>
      <c r="U1135" s="97">
        <f t="shared" si="58"/>
        <v>-3</v>
      </c>
      <c r="V1135" s="93" t="str">
        <f t="shared" si="57"/>
        <v/>
      </c>
      <c r="W1135" s="97" t="str">
        <f t="shared" si="56"/>
        <v/>
      </c>
      <c r="X1135" s="94"/>
      <c r="Z1135" s="5"/>
      <c r="AA1135"/>
      <c r="AC1135" s="377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5"/>
        <v>0</v>
      </c>
      <c r="U1136" s="97">
        <f t="shared" si="58"/>
        <v>-3</v>
      </c>
      <c r="V1136" s="93" t="str">
        <f t="shared" si="57"/>
        <v/>
      </c>
      <c r="W1136" s="97" t="str">
        <f t="shared" si="56"/>
        <v/>
      </c>
      <c r="X1136" s="94"/>
      <c r="Z1136" s="5"/>
      <c r="AA1136"/>
      <c r="AC1136" s="377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5"/>
        <v>0</v>
      </c>
      <c r="U1137" s="97">
        <f t="shared" si="58"/>
        <v>-3</v>
      </c>
      <c r="V1137" s="93" t="str">
        <f t="shared" si="57"/>
        <v/>
      </c>
      <c r="W1137" s="97" t="str">
        <f t="shared" si="56"/>
        <v/>
      </c>
      <c r="X1137" s="94"/>
      <c r="Z1137" s="5"/>
      <c r="AA1137"/>
      <c r="AC1137" s="377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9">MAX($P1138,$Q1138)</f>
        <v>0</v>
      </c>
      <c r="U1138" s="97">
        <f t="shared" si="58"/>
        <v>-3</v>
      </c>
      <c r="V1138" s="93" t="str">
        <f t="shared" si="57"/>
        <v/>
      </c>
      <c r="W1138" s="97" t="str">
        <f t="shared" ref="W1138:W1201" si="60">IF($T1138&gt;$B1138+2,1,"")</f>
        <v/>
      </c>
      <c r="X1138" s="94"/>
      <c r="Z1138" s="5"/>
      <c r="AA1138"/>
      <c r="AC1138" s="377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9"/>
        <v>0</v>
      </c>
      <c r="U1139" s="97">
        <f t="shared" si="58"/>
        <v>-3</v>
      </c>
      <c r="V1139" s="93" t="str">
        <f t="shared" si="57"/>
        <v/>
      </c>
      <c r="W1139" s="97" t="str">
        <f t="shared" si="60"/>
        <v/>
      </c>
      <c r="X1139" s="94"/>
      <c r="Z1139" s="5"/>
      <c r="AA1139"/>
      <c r="AC1139" s="377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9"/>
        <v>0</v>
      </c>
      <c r="U1140" s="97">
        <f t="shared" si="58"/>
        <v>-3</v>
      </c>
      <c r="V1140" s="93" t="str">
        <f t="shared" si="57"/>
        <v/>
      </c>
      <c r="W1140" s="97" t="str">
        <f t="shared" si="60"/>
        <v/>
      </c>
      <c r="X1140" s="94"/>
      <c r="Z1140" s="5"/>
      <c r="AA1140"/>
      <c r="AC1140" s="377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9"/>
        <v>0</v>
      </c>
      <c r="U1141" s="97">
        <f t="shared" si="58"/>
        <v>-3</v>
      </c>
      <c r="V1141" s="93" t="str">
        <f t="shared" si="57"/>
        <v/>
      </c>
      <c r="W1141" s="97" t="str">
        <f t="shared" si="60"/>
        <v/>
      </c>
      <c r="X1141" s="94"/>
      <c r="Z1141" s="5"/>
      <c r="AA1141"/>
      <c r="AC1141" s="377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9"/>
        <v>0</v>
      </c>
      <c r="U1142" s="97">
        <f t="shared" si="58"/>
        <v>-3</v>
      </c>
      <c r="V1142" s="93" t="str">
        <f t="shared" si="57"/>
        <v/>
      </c>
      <c r="W1142" s="97" t="str">
        <f t="shared" si="60"/>
        <v/>
      </c>
      <c r="X1142" s="94"/>
      <c r="Z1142" s="5"/>
      <c r="AA1142"/>
      <c r="AC1142" s="377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9"/>
        <v>0</v>
      </c>
      <c r="U1143" s="97">
        <f t="shared" si="58"/>
        <v>-3</v>
      </c>
      <c r="V1143" s="93" t="str">
        <f t="shared" si="57"/>
        <v/>
      </c>
      <c r="W1143" s="97" t="str">
        <f t="shared" si="60"/>
        <v/>
      </c>
      <c r="X1143" s="94"/>
      <c r="Z1143" s="5"/>
      <c r="AA1143"/>
      <c r="AC1143" s="377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9"/>
        <v>0</v>
      </c>
      <c r="U1144" s="97">
        <f t="shared" si="58"/>
        <v>-3</v>
      </c>
      <c r="V1144" s="93" t="str">
        <f t="shared" si="57"/>
        <v/>
      </c>
      <c r="W1144" s="97" t="str">
        <f t="shared" si="60"/>
        <v/>
      </c>
      <c r="X1144" s="94"/>
      <c r="Z1144" s="5"/>
      <c r="AA1144"/>
      <c r="AC1144" s="377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9"/>
        <v>0</v>
      </c>
      <c r="U1145" s="97">
        <f t="shared" si="58"/>
        <v>-3</v>
      </c>
      <c r="V1145" s="93" t="str">
        <f t="shared" si="57"/>
        <v/>
      </c>
      <c r="W1145" s="97" t="str">
        <f t="shared" si="60"/>
        <v/>
      </c>
      <c r="X1145" s="94"/>
      <c r="Z1145" s="5"/>
      <c r="AA1145"/>
      <c r="AC1145" s="377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9"/>
        <v>0</v>
      </c>
      <c r="U1146" s="97">
        <f t="shared" si="58"/>
        <v>-3</v>
      </c>
      <c r="V1146" s="93" t="str">
        <f t="shared" si="57"/>
        <v/>
      </c>
      <c r="W1146" s="97" t="str">
        <f t="shared" si="60"/>
        <v/>
      </c>
      <c r="X1146" s="94"/>
      <c r="Z1146" s="5"/>
      <c r="AA1146"/>
      <c r="AC1146" s="377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9"/>
        <v>0</v>
      </c>
      <c r="U1147" s="97">
        <f t="shared" si="58"/>
        <v>-3</v>
      </c>
      <c r="V1147" s="93" t="str">
        <f t="shared" si="57"/>
        <v/>
      </c>
      <c r="W1147" s="97" t="str">
        <f t="shared" si="60"/>
        <v/>
      </c>
      <c r="X1147" s="94"/>
      <c r="Z1147" s="5"/>
      <c r="AA1147"/>
      <c r="AC1147" s="377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9"/>
        <v>0</v>
      </c>
      <c r="U1148" s="97">
        <f t="shared" si="58"/>
        <v>-3</v>
      </c>
      <c r="V1148" s="93" t="str">
        <f t="shared" si="57"/>
        <v/>
      </c>
      <c r="W1148" s="97" t="str">
        <f t="shared" si="60"/>
        <v/>
      </c>
      <c r="X1148" s="94"/>
      <c r="Z1148" s="5"/>
      <c r="AA1148"/>
      <c r="AC1148" s="377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9"/>
        <v>0</v>
      </c>
      <c r="U1149" s="97">
        <f t="shared" si="58"/>
        <v>-3</v>
      </c>
      <c r="V1149" s="93" t="str">
        <f t="shared" si="57"/>
        <v/>
      </c>
      <c r="W1149" s="97" t="str">
        <f t="shared" si="60"/>
        <v/>
      </c>
      <c r="X1149" s="94"/>
      <c r="Z1149" s="5"/>
      <c r="AA1149"/>
      <c r="AC1149" s="377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9"/>
        <v>0</v>
      </c>
      <c r="U1150" s="97">
        <f t="shared" si="58"/>
        <v>-3</v>
      </c>
      <c r="V1150" s="93" t="str">
        <f t="shared" si="57"/>
        <v/>
      </c>
      <c r="W1150" s="97" t="str">
        <f t="shared" si="60"/>
        <v/>
      </c>
      <c r="X1150" s="94"/>
      <c r="Z1150" s="5"/>
      <c r="AA1150"/>
      <c r="AC1150" s="377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9"/>
        <v>0</v>
      </c>
      <c r="U1151" s="97">
        <f t="shared" si="58"/>
        <v>-3</v>
      </c>
      <c r="V1151" s="93" t="str">
        <f t="shared" si="57"/>
        <v/>
      </c>
      <c r="W1151" s="97" t="str">
        <f t="shared" si="60"/>
        <v/>
      </c>
      <c r="X1151" s="94"/>
      <c r="Z1151" s="5"/>
      <c r="AA1151"/>
      <c r="AC1151" s="377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9"/>
        <v>0</v>
      </c>
      <c r="U1152" s="97">
        <f t="shared" si="58"/>
        <v>-3</v>
      </c>
      <c r="V1152" s="93" t="str">
        <f t="shared" si="57"/>
        <v/>
      </c>
      <c r="W1152" s="97" t="str">
        <f t="shared" si="60"/>
        <v/>
      </c>
      <c r="X1152" s="94"/>
      <c r="Z1152" s="5"/>
      <c r="AA1152"/>
      <c r="AC1152" s="377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9"/>
        <v>0</v>
      </c>
      <c r="U1153" s="97">
        <f t="shared" si="58"/>
        <v>-3</v>
      </c>
      <c r="V1153" s="93" t="str">
        <f t="shared" si="57"/>
        <v/>
      </c>
      <c r="W1153" s="97" t="str">
        <f t="shared" si="60"/>
        <v/>
      </c>
      <c r="X1153" s="94"/>
      <c r="Z1153" s="5"/>
      <c r="AA1153"/>
      <c r="AC1153" s="377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9"/>
        <v>0</v>
      </c>
      <c r="U1154" s="97">
        <f t="shared" si="58"/>
        <v>-3</v>
      </c>
      <c r="V1154" s="93" t="str">
        <f t="shared" si="57"/>
        <v/>
      </c>
      <c r="W1154" s="97" t="str">
        <f t="shared" si="60"/>
        <v/>
      </c>
      <c r="X1154" s="94"/>
      <c r="Z1154" s="5"/>
      <c r="AA1154"/>
      <c r="AC1154" s="377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9"/>
        <v>0</v>
      </c>
      <c r="U1155" s="97">
        <f t="shared" si="58"/>
        <v>-3</v>
      </c>
      <c r="V1155" s="93" t="str">
        <f t="shared" si="57"/>
        <v/>
      </c>
      <c r="W1155" s="97" t="str">
        <f t="shared" si="60"/>
        <v/>
      </c>
      <c r="X1155" s="94"/>
      <c r="Z1155" s="5"/>
      <c r="AA1155"/>
      <c r="AC1155" s="377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9"/>
        <v>0</v>
      </c>
      <c r="U1156" s="97">
        <f t="shared" si="58"/>
        <v>-3</v>
      </c>
      <c r="V1156" s="93" t="str">
        <f t="shared" si="57"/>
        <v/>
      </c>
      <c r="W1156" s="97" t="str">
        <f t="shared" si="60"/>
        <v/>
      </c>
      <c r="X1156" s="94"/>
      <c r="Z1156" s="5"/>
      <c r="AA1156"/>
      <c r="AC1156" s="377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9"/>
        <v>0</v>
      </c>
      <c r="U1157" s="97">
        <f t="shared" si="58"/>
        <v>-3</v>
      </c>
      <c r="V1157" s="93" t="str">
        <f t="shared" si="57"/>
        <v/>
      </c>
      <c r="W1157" s="97" t="str">
        <f t="shared" si="60"/>
        <v/>
      </c>
      <c r="X1157" s="94"/>
      <c r="Z1157" s="5"/>
      <c r="AA1157"/>
      <c r="AC1157" s="377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9"/>
        <v>0</v>
      </c>
      <c r="U1158" s="97">
        <f t="shared" si="58"/>
        <v>-3</v>
      </c>
      <c r="V1158" s="93" t="str">
        <f t="shared" si="57"/>
        <v/>
      </c>
      <c r="W1158" s="97" t="str">
        <f t="shared" si="60"/>
        <v/>
      </c>
      <c r="X1158" s="94"/>
      <c r="Z1158" s="5"/>
      <c r="AA1158"/>
      <c r="AC1158" s="377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9"/>
        <v>0</v>
      </c>
      <c r="U1159" s="97">
        <f t="shared" si="58"/>
        <v>-3</v>
      </c>
      <c r="V1159" s="93" t="str">
        <f t="shared" si="57"/>
        <v/>
      </c>
      <c r="W1159" s="97" t="str">
        <f t="shared" si="60"/>
        <v/>
      </c>
      <c r="X1159" s="94"/>
      <c r="Z1159" s="5"/>
      <c r="AA1159"/>
      <c r="AC1159" s="377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9"/>
        <v>0</v>
      </c>
      <c r="U1160" s="97">
        <f t="shared" si="58"/>
        <v>-3</v>
      </c>
      <c r="V1160" s="93" t="str">
        <f t="shared" si="57"/>
        <v/>
      </c>
      <c r="W1160" s="97" t="str">
        <f t="shared" si="60"/>
        <v/>
      </c>
      <c r="X1160" s="94"/>
      <c r="Z1160" s="5"/>
      <c r="AA1160"/>
      <c r="AC1160" s="377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9"/>
        <v>0</v>
      </c>
      <c r="U1161" s="97">
        <f t="shared" si="58"/>
        <v>-3</v>
      </c>
      <c r="V1161" s="93" t="str">
        <f t="shared" si="57"/>
        <v/>
      </c>
      <c r="W1161" s="97" t="str">
        <f t="shared" si="60"/>
        <v/>
      </c>
      <c r="X1161" s="94"/>
      <c r="Z1161" s="5"/>
      <c r="AA1161"/>
      <c r="AC1161" s="377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9"/>
        <v>0</v>
      </c>
      <c r="U1162" s="97">
        <f t="shared" si="58"/>
        <v>-3</v>
      </c>
      <c r="V1162" s="93" t="str">
        <f t="shared" si="57"/>
        <v/>
      </c>
      <c r="W1162" s="97" t="str">
        <f t="shared" si="60"/>
        <v/>
      </c>
      <c r="X1162" s="94"/>
      <c r="Z1162" s="5"/>
      <c r="AA1162"/>
      <c r="AC1162" s="377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9"/>
        <v>0</v>
      </c>
      <c r="U1163" s="97">
        <f t="shared" si="58"/>
        <v>-3</v>
      </c>
      <c r="V1163" s="93" t="str">
        <f t="shared" ref="V1163:V1226" si="61">IF($K1163&gt;0,1,"")</f>
        <v/>
      </c>
      <c r="W1163" s="97" t="str">
        <f t="shared" si="60"/>
        <v/>
      </c>
      <c r="X1163" s="94"/>
      <c r="Z1163" s="5"/>
      <c r="AA1163"/>
      <c r="AC1163" s="377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9"/>
        <v>0</v>
      </c>
      <c r="U1164" s="97">
        <f t="shared" si="58"/>
        <v>-3</v>
      </c>
      <c r="V1164" s="93" t="str">
        <f t="shared" si="61"/>
        <v/>
      </c>
      <c r="W1164" s="97" t="str">
        <f t="shared" si="60"/>
        <v/>
      </c>
      <c r="X1164" s="94"/>
      <c r="Z1164" s="5"/>
      <c r="AA1164"/>
      <c r="AC1164" s="377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9"/>
        <v>0</v>
      </c>
      <c r="U1165" s="97">
        <f t="shared" si="58"/>
        <v>-3</v>
      </c>
      <c r="V1165" s="93" t="str">
        <f t="shared" si="61"/>
        <v/>
      </c>
      <c r="W1165" s="97" t="str">
        <f t="shared" si="60"/>
        <v/>
      </c>
      <c r="X1165" s="94"/>
      <c r="Z1165" s="5"/>
      <c r="AA1165"/>
      <c r="AC1165" s="377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9"/>
        <v>0</v>
      </c>
      <c r="U1166" s="97">
        <f t="shared" si="58"/>
        <v>-3</v>
      </c>
      <c r="V1166" s="93" t="str">
        <f t="shared" si="61"/>
        <v/>
      </c>
      <c r="W1166" s="97" t="str">
        <f t="shared" si="60"/>
        <v/>
      </c>
      <c r="X1166" s="94"/>
      <c r="Z1166" s="5"/>
      <c r="AA1166"/>
      <c r="AC1166" s="377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9"/>
        <v>0</v>
      </c>
      <c r="U1167" s="97">
        <f t="shared" si="58"/>
        <v>-3</v>
      </c>
      <c r="V1167" s="93" t="str">
        <f t="shared" si="61"/>
        <v/>
      </c>
      <c r="W1167" s="97" t="str">
        <f t="shared" si="60"/>
        <v/>
      </c>
      <c r="X1167" s="94"/>
      <c r="Z1167" s="5"/>
      <c r="AA1167"/>
      <c r="AC1167" s="377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9"/>
        <v>0</v>
      </c>
      <c r="U1168" s="97">
        <f t="shared" ref="U1168:U1231" si="62">(T1168-B1168)-3</f>
        <v>-3</v>
      </c>
      <c r="V1168" s="93" t="str">
        <f t="shared" si="61"/>
        <v/>
      </c>
      <c r="W1168" s="97" t="str">
        <f t="shared" si="60"/>
        <v/>
      </c>
      <c r="X1168" s="94"/>
      <c r="Z1168" s="5"/>
      <c r="AA1168"/>
      <c r="AC1168" s="377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9"/>
        <v>0</v>
      </c>
      <c r="U1169" s="97">
        <f t="shared" si="62"/>
        <v>-3</v>
      </c>
      <c r="V1169" s="93" t="str">
        <f t="shared" si="61"/>
        <v/>
      </c>
      <c r="W1169" s="97" t="str">
        <f t="shared" si="60"/>
        <v/>
      </c>
      <c r="X1169" s="94"/>
      <c r="Z1169" s="5"/>
      <c r="AA1169"/>
      <c r="AC1169" s="377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9"/>
        <v>0</v>
      </c>
      <c r="U1170" s="97">
        <f t="shared" si="62"/>
        <v>-3</v>
      </c>
      <c r="V1170" s="93" t="str">
        <f t="shared" si="61"/>
        <v/>
      </c>
      <c r="W1170" s="97" t="str">
        <f t="shared" si="60"/>
        <v/>
      </c>
      <c r="X1170" s="94"/>
      <c r="Z1170" s="5"/>
      <c r="AA1170"/>
      <c r="AC1170" s="377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9"/>
        <v>0</v>
      </c>
      <c r="U1171" s="97">
        <f t="shared" si="62"/>
        <v>-3</v>
      </c>
      <c r="V1171" s="93" t="str">
        <f t="shared" si="61"/>
        <v/>
      </c>
      <c r="W1171" s="97" t="str">
        <f t="shared" si="60"/>
        <v/>
      </c>
      <c r="X1171" s="94"/>
      <c r="Z1171" s="5"/>
      <c r="AA1171"/>
      <c r="AC1171" s="377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9"/>
        <v>0</v>
      </c>
      <c r="U1172" s="97">
        <f t="shared" si="62"/>
        <v>-3</v>
      </c>
      <c r="V1172" s="93" t="str">
        <f t="shared" si="61"/>
        <v/>
      </c>
      <c r="W1172" s="97" t="str">
        <f t="shared" si="60"/>
        <v/>
      </c>
      <c r="X1172" s="94"/>
      <c r="Z1172" s="5"/>
      <c r="AA1172"/>
      <c r="AC1172" s="377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9"/>
        <v>0</v>
      </c>
      <c r="U1173" s="97">
        <f t="shared" si="62"/>
        <v>-3</v>
      </c>
      <c r="V1173" s="93" t="str">
        <f t="shared" si="61"/>
        <v/>
      </c>
      <c r="W1173" s="97" t="str">
        <f t="shared" si="60"/>
        <v/>
      </c>
      <c r="X1173" s="94"/>
      <c r="Z1173" s="5"/>
      <c r="AA1173"/>
      <c r="AC1173" s="377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9"/>
        <v>0</v>
      </c>
      <c r="U1174" s="97">
        <f t="shared" si="62"/>
        <v>-3</v>
      </c>
      <c r="V1174" s="93" t="str">
        <f t="shared" si="61"/>
        <v/>
      </c>
      <c r="W1174" s="97" t="str">
        <f t="shared" si="60"/>
        <v/>
      </c>
      <c r="X1174" s="94"/>
      <c r="Z1174" s="5"/>
      <c r="AA1174"/>
      <c r="AC1174" s="377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9"/>
        <v>0</v>
      </c>
      <c r="U1175" s="97">
        <f t="shared" si="62"/>
        <v>-3</v>
      </c>
      <c r="V1175" s="93" t="str">
        <f t="shared" si="61"/>
        <v/>
      </c>
      <c r="W1175" s="97" t="str">
        <f t="shared" si="60"/>
        <v/>
      </c>
      <c r="X1175" s="94"/>
      <c r="Z1175" s="5"/>
      <c r="AA1175"/>
      <c r="AC1175" s="377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9"/>
        <v>0</v>
      </c>
      <c r="U1176" s="97">
        <f t="shared" si="62"/>
        <v>-3</v>
      </c>
      <c r="V1176" s="93" t="str">
        <f t="shared" si="61"/>
        <v/>
      </c>
      <c r="W1176" s="97" t="str">
        <f t="shared" si="60"/>
        <v/>
      </c>
      <c r="X1176" s="94"/>
      <c r="Z1176" s="5"/>
      <c r="AA1176"/>
      <c r="AC1176" s="377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9"/>
        <v>0</v>
      </c>
      <c r="U1177" s="97">
        <f t="shared" si="62"/>
        <v>-3</v>
      </c>
      <c r="V1177" s="93" t="str">
        <f t="shared" si="61"/>
        <v/>
      </c>
      <c r="W1177" s="97" t="str">
        <f t="shared" si="60"/>
        <v/>
      </c>
      <c r="X1177" s="94"/>
      <c r="Z1177" s="5"/>
      <c r="AA1177"/>
      <c r="AC1177" s="377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9"/>
        <v>0</v>
      </c>
      <c r="U1178" s="97">
        <f t="shared" si="62"/>
        <v>-3</v>
      </c>
      <c r="V1178" s="93" t="str">
        <f t="shared" si="61"/>
        <v/>
      </c>
      <c r="W1178" s="97" t="str">
        <f t="shared" si="60"/>
        <v/>
      </c>
      <c r="X1178" s="94"/>
      <c r="Z1178" s="5"/>
      <c r="AA1178"/>
      <c r="AB1178" s="377"/>
      <c r="AC1178" s="377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9"/>
        <v>0</v>
      </c>
      <c r="U1179" s="97">
        <f t="shared" si="62"/>
        <v>-3</v>
      </c>
      <c r="V1179" s="93" t="str">
        <f t="shared" si="61"/>
        <v/>
      </c>
      <c r="W1179" s="97" t="str">
        <f t="shared" si="60"/>
        <v/>
      </c>
      <c r="X1179" s="94"/>
      <c r="Z1179" s="5"/>
      <c r="AA1179"/>
      <c r="AB1179" s="377"/>
      <c r="AC1179" s="377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9"/>
        <v>0</v>
      </c>
      <c r="U1180" s="97">
        <f t="shared" si="62"/>
        <v>-3</v>
      </c>
      <c r="V1180" s="93" t="str">
        <f t="shared" si="61"/>
        <v/>
      </c>
      <c r="W1180" s="97" t="str">
        <f t="shared" si="60"/>
        <v/>
      </c>
      <c r="X1180" s="94"/>
      <c r="Z1180" s="5"/>
      <c r="AA1180"/>
      <c r="AB1180" s="377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9"/>
        <v>0</v>
      </c>
      <c r="U1181" s="97">
        <f t="shared" si="62"/>
        <v>-3</v>
      </c>
      <c r="V1181" s="93" t="str">
        <f t="shared" si="61"/>
        <v/>
      </c>
      <c r="W1181" s="97" t="str">
        <f t="shared" si="60"/>
        <v/>
      </c>
      <c r="X1181" s="94"/>
      <c r="Z1181" s="5"/>
      <c r="AA1181"/>
      <c r="AB1181" s="377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9"/>
        <v>0</v>
      </c>
      <c r="U1182" s="97">
        <f t="shared" si="62"/>
        <v>-3</v>
      </c>
      <c r="V1182" s="93" t="str">
        <f t="shared" si="61"/>
        <v/>
      </c>
      <c r="W1182" s="97" t="str">
        <f t="shared" si="60"/>
        <v/>
      </c>
      <c r="X1182" s="94"/>
      <c r="Z1182" s="5"/>
      <c r="AA1182"/>
      <c r="AB1182" s="377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9"/>
        <v>0</v>
      </c>
      <c r="U1183" s="97">
        <f t="shared" si="62"/>
        <v>-3</v>
      </c>
      <c r="V1183" s="93" t="str">
        <f t="shared" si="61"/>
        <v/>
      </c>
      <c r="W1183" s="97" t="str">
        <f t="shared" si="60"/>
        <v/>
      </c>
      <c r="X1183" s="94"/>
      <c r="Z1183" s="5"/>
      <c r="AA1183"/>
      <c r="AB1183" s="377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9"/>
        <v>0</v>
      </c>
      <c r="U1184" s="97">
        <f t="shared" si="62"/>
        <v>-3</v>
      </c>
      <c r="V1184" s="93" t="str">
        <f t="shared" si="61"/>
        <v/>
      </c>
      <c r="W1184" s="97" t="str">
        <f t="shared" si="60"/>
        <v/>
      </c>
      <c r="X1184" s="94"/>
      <c r="Z1184" s="5"/>
      <c r="AA1184"/>
      <c r="AB1184" s="377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9"/>
        <v>0</v>
      </c>
      <c r="U1185" s="97">
        <f t="shared" si="62"/>
        <v>-3</v>
      </c>
      <c r="V1185" s="93" t="str">
        <f t="shared" si="61"/>
        <v/>
      </c>
      <c r="W1185" s="97" t="str">
        <f t="shared" si="60"/>
        <v/>
      </c>
      <c r="X1185" s="94"/>
      <c r="Z1185" s="5"/>
      <c r="AA1185"/>
      <c r="AB1185" s="377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9"/>
        <v>0</v>
      </c>
      <c r="U1186" s="97">
        <f t="shared" si="62"/>
        <v>-3</v>
      </c>
      <c r="V1186" s="93" t="str">
        <f t="shared" si="61"/>
        <v/>
      </c>
      <c r="W1186" s="97" t="str">
        <f t="shared" si="60"/>
        <v/>
      </c>
      <c r="X1186" s="94"/>
      <c r="Z1186" s="5"/>
      <c r="AA1186"/>
      <c r="AB1186" s="377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9"/>
        <v>0</v>
      </c>
      <c r="U1187" s="97">
        <f t="shared" si="62"/>
        <v>-3</v>
      </c>
      <c r="V1187" s="93" t="str">
        <f t="shared" si="61"/>
        <v/>
      </c>
      <c r="W1187" s="97" t="str">
        <f t="shared" si="60"/>
        <v/>
      </c>
      <c r="X1187" s="94"/>
      <c r="Z1187" s="5"/>
      <c r="AA1187"/>
      <c r="AB1187" s="377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9"/>
        <v>0</v>
      </c>
      <c r="U1188" s="97">
        <f t="shared" si="62"/>
        <v>-3</v>
      </c>
      <c r="V1188" s="93" t="str">
        <f t="shared" si="61"/>
        <v/>
      </c>
      <c r="W1188" s="97" t="str">
        <f t="shared" si="60"/>
        <v/>
      </c>
      <c r="X1188" s="94"/>
      <c r="Z1188" s="5"/>
      <c r="AA1188"/>
      <c r="AB1188" s="377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9"/>
        <v>0</v>
      </c>
      <c r="U1189" s="97">
        <f t="shared" si="62"/>
        <v>-3</v>
      </c>
      <c r="V1189" s="93" t="str">
        <f t="shared" si="61"/>
        <v/>
      </c>
      <c r="W1189" s="97" t="str">
        <f t="shared" si="60"/>
        <v/>
      </c>
      <c r="X1189" s="94"/>
      <c r="Z1189" s="5"/>
      <c r="AA1189"/>
      <c r="AB1189" s="377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9"/>
        <v>0</v>
      </c>
      <c r="U1190" s="97">
        <f t="shared" si="62"/>
        <v>-3</v>
      </c>
      <c r="V1190" s="93" t="str">
        <f t="shared" si="61"/>
        <v/>
      </c>
      <c r="W1190" s="97" t="str">
        <f t="shared" si="60"/>
        <v/>
      </c>
      <c r="X1190" s="94"/>
      <c r="Z1190" s="5"/>
      <c r="AA1190"/>
      <c r="AB1190" s="377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9"/>
        <v>0</v>
      </c>
      <c r="U1191" s="97">
        <f t="shared" si="62"/>
        <v>-3</v>
      </c>
      <c r="V1191" s="93" t="str">
        <f t="shared" si="61"/>
        <v/>
      </c>
      <c r="W1191" s="97" t="str">
        <f t="shared" si="60"/>
        <v/>
      </c>
      <c r="X1191" s="94"/>
      <c r="Z1191" s="5"/>
      <c r="AA1191"/>
      <c r="AB1191" s="377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9"/>
        <v>0</v>
      </c>
      <c r="U1192" s="97">
        <f t="shared" si="62"/>
        <v>-3</v>
      </c>
      <c r="V1192" s="93" t="str">
        <f t="shared" si="61"/>
        <v/>
      </c>
      <c r="W1192" s="97" t="str">
        <f t="shared" si="60"/>
        <v/>
      </c>
      <c r="X1192" s="94"/>
      <c r="Z1192" s="5"/>
      <c r="AA1192"/>
      <c r="AB1192" s="377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9"/>
        <v>0</v>
      </c>
      <c r="U1193" s="97">
        <f t="shared" si="62"/>
        <v>-3</v>
      </c>
      <c r="V1193" s="93" t="str">
        <f t="shared" si="61"/>
        <v/>
      </c>
      <c r="W1193" s="97" t="str">
        <f t="shared" si="60"/>
        <v/>
      </c>
      <c r="X1193" s="94"/>
      <c r="Z1193" s="5"/>
      <c r="AA1193"/>
      <c r="AB1193" s="377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9"/>
        <v>0</v>
      </c>
      <c r="U1194" s="97">
        <f t="shared" si="62"/>
        <v>-3</v>
      </c>
      <c r="V1194" s="93" t="str">
        <f t="shared" si="61"/>
        <v/>
      </c>
      <c r="W1194" s="97" t="str">
        <f t="shared" si="60"/>
        <v/>
      </c>
      <c r="X1194" s="94"/>
      <c r="Z1194" s="5"/>
      <c r="AA1194"/>
      <c r="AB1194" s="377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9"/>
        <v>0</v>
      </c>
      <c r="U1195" s="97">
        <f t="shared" si="62"/>
        <v>-3</v>
      </c>
      <c r="V1195" s="93" t="str">
        <f t="shared" si="61"/>
        <v/>
      </c>
      <c r="W1195" s="97" t="str">
        <f t="shared" si="60"/>
        <v/>
      </c>
      <c r="X1195" s="94"/>
      <c r="Z1195" s="5"/>
      <c r="AA1195"/>
      <c r="AB1195" s="377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9"/>
        <v>0</v>
      </c>
      <c r="U1196" s="97">
        <f t="shared" si="62"/>
        <v>-3</v>
      </c>
      <c r="V1196" s="93" t="str">
        <f t="shared" si="61"/>
        <v/>
      </c>
      <c r="W1196" s="97" t="str">
        <f t="shared" si="60"/>
        <v/>
      </c>
      <c r="X1196" s="94"/>
      <c r="Z1196" s="5"/>
      <c r="AA1196"/>
      <c r="AB1196" s="377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9"/>
        <v>0</v>
      </c>
      <c r="U1197" s="97">
        <f t="shared" si="62"/>
        <v>-3</v>
      </c>
      <c r="V1197" s="93" t="str">
        <f t="shared" si="61"/>
        <v/>
      </c>
      <c r="W1197" s="97" t="str">
        <f t="shared" si="60"/>
        <v/>
      </c>
      <c r="X1197" s="94"/>
      <c r="Z1197" s="5"/>
      <c r="AA1197"/>
      <c r="AB1197" s="377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9"/>
        <v>0</v>
      </c>
      <c r="U1198" s="97">
        <f t="shared" si="62"/>
        <v>-3</v>
      </c>
      <c r="V1198" s="93" t="str">
        <f t="shared" si="61"/>
        <v/>
      </c>
      <c r="W1198" s="97" t="str">
        <f t="shared" si="60"/>
        <v/>
      </c>
      <c r="X1198" s="94"/>
      <c r="Z1198" s="5"/>
      <c r="AA1198"/>
      <c r="AB1198" s="377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9"/>
        <v>0</v>
      </c>
      <c r="U1199" s="97">
        <f t="shared" si="62"/>
        <v>-3</v>
      </c>
      <c r="V1199" s="93" t="str">
        <f t="shared" si="61"/>
        <v/>
      </c>
      <c r="W1199" s="97" t="str">
        <f t="shared" si="60"/>
        <v/>
      </c>
      <c r="X1199" s="94"/>
      <c r="Z1199" s="5"/>
      <c r="AA1199"/>
      <c r="AB1199" s="377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9"/>
        <v>0</v>
      </c>
      <c r="U1200" s="97">
        <f t="shared" si="62"/>
        <v>-3</v>
      </c>
      <c r="V1200" s="93"/>
      <c r="W1200" s="97" t="str">
        <f t="shared" si="60"/>
        <v/>
      </c>
      <c r="X1200" s="94"/>
      <c r="Z1200" s="5"/>
      <c r="AA1200"/>
      <c r="AB1200" s="377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9"/>
        <v>0</v>
      </c>
      <c r="U1201" s="97">
        <f t="shared" si="62"/>
        <v>-3</v>
      </c>
      <c r="V1201" s="93" t="str">
        <f t="shared" si="61"/>
        <v/>
      </c>
      <c r="W1201" s="97" t="str">
        <f t="shared" si="60"/>
        <v/>
      </c>
      <c r="X1201" s="94"/>
      <c r="Z1201" s="5"/>
      <c r="AA1201"/>
      <c r="AB1201" s="377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3">MAX($P1202,$Q1202)</f>
        <v>0</v>
      </c>
      <c r="U1202" s="97">
        <f t="shared" si="62"/>
        <v>-3</v>
      </c>
      <c r="V1202" s="93" t="str">
        <f t="shared" si="61"/>
        <v/>
      </c>
      <c r="W1202" s="97" t="str">
        <f t="shared" ref="W1202:W1265" si="64">IF($T1202&gt;$B1202+2,1,"")</f>
        <v/>
      </c>
      <c r="X1202" s="94"/>
      <c r="Z1202" s="5"/>
      <c r="AA1202"/>
      <c r="AB1202" s="377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3"/>
        <v>0</v>
      </c>
      <c r="U1203" s="97">
        <f t="shared" si="62"/>
        <v>-3</v>
      </c>
      <c r="V1203" s="93" t="str">
        <f t="shared" si="61"/>
        <v/>
      </c>
      <c r="W1203" s="97" t="str">
        <f t="shared" si="64"/>
        <v/>
      </c>
      <c r="X1203" s="94"/>
      <c r="Z1203" s="5"/>
      <c r="AA1203"/>
      <c r="AB1203" s="377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3"/>
        <v>0</v>
      </c>
      <c r="U1204" s="97">
        <f t="shared" si="62"/>
        <v>-3</v>
      </c>
      <c r="V1204" s="93" t="str">
        <f t="shared" si="61"/>
        <v/>
      </c>
      <c r="W1204" s="97" t="str">
        <f t="shared" si="64"/>
        <v/>
      </c>
      <c r="X1204" s="94"/>
      <c r="Z1204" s="5"/>
      <c r="AA1204"/>
      <c r="AB1204" s="377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3"/>
        <v>0</v>
      </c>
      <c r="U1205" s="97">
        <f t="shared" si="62"/>
        <v>-3</v>
      </c>
      <c r="V1205" s="93" t="str">
        <f t="shared" si="61"/>
        <v/>
      </c>
      <c r="W1205" s="97" t="str">
        <f t="shared" si="64"/>
        <v/>
      </c>
      <c r="X1205" s="94"/>
      <c r="Z1205" s="5"/>
      <c r="AA1205"/>
      <c r="AB1205" s="377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3"/>
        <v>0</v>
      </c>
      <c r="U1206" s="97">
        <f t="shared" si="62"/>
        <v>-3</v>
      </c>
      <c r="V1206" s="93" t="str">
        <f t="shared" si="61"/>
        <v/>
      </c>
      <c r="W1206" s="97" t="str">
        <f t="shared" si="64"/>
        <v/>
      </c>
      <c r="X1206" s="94"/>
      <c r="Z1206" s="5"/>
      <c r="AA1206"/>
      <c r="AB1206" s="377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3"/>
        <v>0</v>
      </c>
      <c r="U1207" s="97">
        <f t="shared" si="62"/>
        <v>-3</v>
      </c>
      <c r="V1207" s="93" t="str">
        <f t="shared" si="61"/>
        <v/>
      </c>
      <c r="W1207" s="97" t="str">
        <f t="shared" si="64"/>
        <v/>
      </c>
      <c r="X1207" s="94"/>
      <c r="Z1207" s="5"/>
      <c r="AA1207"/>
      <c r="AB1207" s="377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3"/>
        <v>0</v>
      </c>
      <c r="U1208" s="97">
        <f t="shared" si="62"/>
        <v>-3</v>
      </c>
      <c r="V1208" s="93" t="str">
        <f t="shared" si="61"/>
        <v/>
      </c>
      <c r="W1208" s="97" t="str">
        <f t="shared" si="64"/>
        <v/>
      </c>
      <c r="X1208" s="94"/>
      <c r="Z1208" s="5"/>
      <c r="AA1208"/>
      <c r="AB1208" s="377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3"/>
        <v>0</v>
      </c>
      <c r="U1209" s="97">
        <f t="shared" si="62"/>
        <v>-3</v>
      </c>
      <c r="V1209" s="93" t="str">
        <f t="shared" si="61"/>
        <v/>
      </c>
      <c r="W1209" s="97" t="str">
        <f t="shared" si="64"/>
        <v/>
      </c>
      <c r="X1209" s="94"/>
      <c r="Z1209" s="5"/>
      <c r="AA1209"/>
      <c r="AB1209" s="377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3"/>
        <v>0</v>
      </c>
      <c r="U1210" s="97">
        <f t="shared" si="62"/>
        <v>-3</v>
      </c>
      <c r="V1210" s="93" t="str">
        <f t="shared" si="61"/>
        <v/>
      </c>
      <c r="W1210" s="97" t="str">
        <f t="shared" si="64"/>
        <v/>
      </c>
      <c r="X1210" s="94"/>
      <c r="Z1210" s="5"/>
      <c r="AA1210"/>
      <c r="AB1210" s="377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3"/>
        <v>0</v>
      </c>
      <c r="U1211" s="97">
        <f t="shared" si="62"/>
        <v>-3</v>
      </c>
      <c r="V1211" s="93" t="str">
        <f t="shared" si="61"/>
        <v/>
      </c>
      <c r="W1211" s="97" t="str">
        <f t="shared" si="64"/>
        <v/>
      </c>
      <c r="X1211" s="94"/>
      <c r="Z1211" s="5"/>
      <c r="AA1211"/>
      <c r="AB1211" s="377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3"/>
        <v>0</v>
      </c>
      <c r="U1212" s="97">
        <f t="shared" si="62"/>
        <v>-3</v>
      </c>
      <c r="V1212" s="93" t="str">
        <f t="shared" si="61"/>
        <v/>
      </c>
      <c r="W1212" s="97" t="str">
        <f t="shared" si="64"/>
        <v/>
      </c>
      <c r="X1212" s="94"/>
      <c r="Z1212" s="5"/>
      <c r="AA1212"/>
      <c r="AB1212" s="377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3"/>
        <v>0</v>
      </c>
      <c r="U1213" s="97">
        <f t="shared" si="62"/>
        <v>-3</v>
      </c>
      <c r="V1213" s="93" t="str">
        <f t="shared" si="61"/>
        <v/>
      </c>
      <c r="W1213" s="97" t="str">
        <f t="shared" si="64"/>
        <v/>
      </c>
      <c r="X1213" s="94"/>
      <c r="Z1213" s="5"/>
      <c r="AA1213"/>
      <c r="AB1213" s="377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3"/>
        <v>0</v>
      </c>
      <c r="U1214" s="97">
        <f t="shared" si="62"/>
        <v>-3</v>
      </c>
      <c r="V1214" s="93" t="str">
        <f t="shared" si="61"/>
        <v/>
      </c>
      <c r="W1214" s="97" t="str">
        <f t="shared" si="64"/>
        <v/>
      </c>
      <c r="X1214" s="94"/>
      <c r="Z1214" s="5"/>
      <c r="AA1214"/>
      <c r="AB1214" s="377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3"/>
        <v>0</v>
      </c>
      <c r="U1215" s="97">
        <f t="shared" si="62"/>
        <v>-3</v>
      </c>
      <c r="V1215" s="93" t="str">
        <f t="shared" si="61"/>
        <v/>
      </c>
      <c r="W1215" s="97" t="str">
        <f t="shared" si="64"/>
        <v/>
      </c>
      <c r="X1215" s="94"/>
      <c r="Z1215" s="5"/>
      <c r="AA1215"/>
      <c r="AB1215" s="377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3"/>
        <v>0</v>
      </c>
      <c r="U1216" s="97">
        <f t="shared" si="62"/>
        <v>-3</v>
      </c>
      <c r="V1216" s="93" t="str">
        <f t="shared" si="61"/>
        <v/>
      </c>
      <c r="W1216" s="97" t="str">
        <f t="shared" si="64"/>
        <v/>
      </c>
      <c r="X1216" s="94"/>
      <c r="Z1216" s="5"/>
      <c r="AA1216"/>
      <c r="AB1216" s="377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3"/>
        <v>0</v>
      </c>
      <c r="U1217" s="97">
        <f t="shared" si="62"/>
        <v>-3</v>
      </c>
      <c r="V1217" s="93" t="str">
        <f t="shared" si="61"/>
        <v/>
      </c>
      <c r="W1217" s="97" t="str">
        <f t="shared" si="64"/>
        <v/>
      </c>
      <c r="X1217" s="94"/>
      <c r="Z1217" s="5"/>
      <c r="AA1217"/>
      <c r="AB1217" s="377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3"/>
        <v>0</v>
      </c>
      <c r="U1218" s="97">
        <f t="shared" si="62"/>
        <v>-3</v>
      </c>
      <c r="V1218" s="93" t="str">
        <f t="shared" si="61"/>
        <v/>
      </c>
      <c r="W1218" s="97" t="str">
        <f t="shared" si="64"/>
        <v/>
      </c>
      <c r="X1218" s="94"/>
      <c r="Z1218" s="5"/>
      <c r="AA1218"/>
      <c r="AB1218" s="377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3"/>
        <v>0</v>
      </c>
      <c r="U1219" s="97">
        <f t="shared" si="62"/>
        <v>-3</v>
      </c>
      <c r="V1219" s="93" t="str">
        <f t="shared" si="61"/>
        <v/>
      </c>
      <c r="W1219" s="97" t="str">
        <f t="shared" si="64"/>
        <v/>
      </c>
      <c r="X1219" s="94"/>
      <c r="Z1219" s="5"/>
      <c r="AA1219"/>
      <c r="AB1219" s="377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3"/>
        <v>0</v>
      </c>
      <c r="U1220" s="97">
        <f t="shared" si="62"/>
        <v>-3</v>
      </c>
      <c r="V1220" s="93" t="str">
        <f t="shared" si="61"/>
        <v/>
      </c>
      <c r="W1220" s="97" t="str">
        <f t="shared" si="64"/>
        <v/>
      </c>
      <c r="X1220" s="94"/>
      <c r="Z1220" s="5"/>
      <c r="AA1220"/>
      <c r="AB1220" s="377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3"/>
        <v>0</v>
      </c>
      <c r="U1221" s="97">
        <f t="shared" si="62"/>
        <v>-3</v>
      </c>
      <c r="V1221" s="93" t="str">
        <f t="shared" si="61"/>
        <v/>
      </c>
      <c r="W1221" s="97" t="str">
        <f t="shared" si="64"/>
        <v/>
      </c>
      <c r="X1221" s="94"/>
      <c r="Z1221" s="5"/>
      <c r="AA1221"/>
      <c r="AB1221" s="377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3"/>
        <v>0</v>
      </c>
      <c r="U1222" s="97">
        <f t="shared" si="62"/>
        <v>-3</v>
      </c>
      <c r="V1222" s="93" t="str">
        <f t="shared" si="61"/>
        <v/>
      </c>
      <c r="W1222" s="97" t="str">
        <f t="shared" si="64"/>
        <v/>
      </c>
      <c r="X1222" s="94"/>
      <c r="Z1222" s="5"/>
      <c r="AA1222"/>
      <c r="AB1222" s="377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3"/>
        <v>0</v>
      </c>
      <c r="U1223" s="97">
        <f t="shared" si="62"/>
        <v>-3</v>
      </c>
      <c r="V1223" s="93" t="str">
        <f t="shared" si="61"/>
        <v/>
      </c>
      <c r="W1223" s="97" t="str">
        <f t="shared" si="64"/>
        <v/>
      </c>
      <c r="X1223" s="94"/>
      <c r="Z1223" s="5"/>
      <c r="AA1223"/>
      <c r="AB1223" s="377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3"/>
        <v>0</v>
      </c>
      <c r="U1224" s="97">
        <f t="shared" si="62"/>
        <v>-3</v>
      </c>
      <c r="V1224" s="93" t="str">
        <f t="shared" si="61"/>
        <v/>
      </c>
      <c r="W1224" s="97" t="str">
        <f t="shared" si="64"/>
        <v/>
      </c>
      <c r="X1224" s="94"/>
      <c r="Z1224" s="5"/>
      <c r="AA1224"/>
      <c r="AB1224" s="377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3"/>
        <v>0</v>
      </c>
      <c r="U1225" s="97">
        <f t="shared" si="62"/>
        <v>-3</v>
      </c>
      <c r="V1225" s="93" t="str">
        <f t="shared" si="61"/>
        <v/>
      </c>
      <c r="W1225" s="97" t="str">
        <f t="shared" si="64"/>
        <v/>
      </c>
      <c r="X1225" s="94"/>
      <c r="Z1225" s="5"/>
      <c r="AA1225"/>
      <c r="AB1225" s="377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3"/>
        <v>0</v>
      </c>
      <c r="U1226" s="97">
        <f t="shared" si="62"/>
        <v>-3</v>
      </c>
      <c r="V1226" s="93" t="str">
        <f t="shared" si="61"/>
        <v/>
      </c>
      <c r="W1226" s="97" t="str">
        <f t="shared" si="64"/>
        <v/>
      </c>
      <c r="X1226" s="94"/>
      <c r="Z1226" s="5"/>
      <c r="AA1226"/>
      <c r="AB1226" s="377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3"/>
        <v>0</v>
      </c>
      <c r="U1227" s="97">
        <f t="shared" si="62"/>
        <v>-3</v>
      </c>
      <c r="V1227" s="93" t="str">
        <f t="shared" ref="V1227:V1290" si="65">IF($K1227&gt;0,1,"")</f>
        <v/>
      </c>
      <c r="W1227" s="97" t="str">
        <f t="shared" si="64"/>
        <v/>
      </c>
      <c r="X1227" s="94"/>
      <c r="Z1227" s="5"/>
      <c r="AA1227"/>
      <c r="AB1227" s="377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3"/>
        <v>0</v>
      </c>
      <c r="U1228" s="97">
        <f t="shared" si="62"/>
        <v>-3</v>
      </c>
      <c r="V1228" s="93" t="str">
        <f t="shared" si="65"/>
        <v/>
      </c>
      <c r="W1228" s="97" t="str">
        <f t="shared" si="64"/>
        <v/>
      </c>
      <c r="X1228" s="94"/>
      <c r="Z1228" s="5"/>
      <c r="AA1228"/>
      <c r="AB1228" s="377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3"/>
        <v>0</v>
      </c>
      <c r="U1229" s="97">
        <f t="shared" si="62"/>
        <v>-3</v>
      </c>
      <c r="V1229" s="93" t="str">
        <f t="shared" si="65"/>
        <v/>
      </c>
      <c r="W1229" s="97" t="str">
        <f t="shared" si="64"/>
        <v/>
      </c>
      <c r="X1229" s="94"/>
      <c r="Z1229" s="5"/>
      <c r="AA1229"/>
      <c r="AB1229" s="377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3"/>
        <v>0</v>
      </c>
      <c r="U1230" s="97">
        <f t="shared" si="62"/>
        <v>-3</v>
      </c>
      <c r="V1230" s="93" t="str">
        <f t="shared" si="65"/>
        <v/>
      </c>
      <c r="W1230" s="97" t="str">
        <f t="shared" si="64"/>
        <v/>
      </c>
      <c r="X1230" s="94"/>
      <c r="Z1230" s="5"/>
      <c r="AA1230"/>
      <c r="AB1230" s="377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3"/>
        <v>0</v>
      </c>
      <c r="U1231" s="97">
        <f t="shared" si="62"/>
        <v>-3</v>
      </c>
      <c r="V1231" s="93" t="str">
        <f t="shared" si="65"/>
        <v/>
      </c>
      <c r="W1231" s="97" t="str">
        <f t="shared" si="64"/>
        <v/>
      </c>
      <c r="X1231" s="94"/>
      <c r="Z1231" s="5"/>
      <c r="AA1231"/>
      <c r="AB1231" s="377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3"/>
        <v>0</v>
      </c>
      <c r="U1232" s="97">
        <f t="shared" ref="U1232:U1295" si="66">(T1232-B1232)-3</f>
        <v>-3</v>
      </c>
      <c r="V1232" s="93" t="str">
        <f t="shared" si="65"/>
        <v/>
      </c>
      <c r="W1232" s="97" t="str">
        <f t="shared" si="64"/>
        <v/>
      </c>
      <c r="X1232" s="94"/>
      <c r="Z1232" s="5"/>
      <c r="AA1232"/>
      <c r="AB1232" s="377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3"/>
        <v>0</v>
      </c>
      <c r="U1233" s="97">
        <f t="shared" si="66"/>
        <v>-3</v>
      </c>
      <c r="V1233" s="93" t="str">
        <f t="shared" si="65"/>
        <v/>
      </c>
      <c r="W1233" s="97" t="str">
        <f t="shared" si="64"/>
        <v/>
      </c>
      <c r="X1233" s="94"/>
      <c r="Z1233" s="5"/>
      <c r="AA1233"/>
      <c r="AB1233" s="377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3"/>
        <v>0</v>
      </c>
      <c r="U1234" s="97">
        <f t="shared" si="66"/>
        <v>-3</v>
      </c>
      <c r="V1234" s="93" t="str">
        <f t="shared" si="65"/>
        <v/>
      </c>
      <c r="W1234" s="97" t="str">
        <f t="shared" si="64"/>
        <v/>
      </c>
      <c r="X1234" s="94"/>
      <c r="Z1234" s="5"/>
      <c r="AA1234"/>
      <c r="AB1234" s="377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3"/>
        <v>0</v>
      </c>
      <c r="U1235" s="97">
        <f t="shared" si="66"/>
        <v>-3</v>
      </c>
      <c r="V1235" s="93" t="str">
        <f t="shared" si="65"/>
        <v/>
      </c>
      <c r="W1235" s="97" t="str">
        <f t="shared" si="64"/>
        <v/>
      </c>
      <c r="X1235" s="94"/>
      <c r="Z1235" s="5"/>
      <c r="AA1235"/>
      <c r="AB1235" s="377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3"/>
        <v>0</v>
      </c>
      <c r="U1236" s="97">
        <f t="shared" si="66"/>
        <v>-3</v>
      </c>
      <c r="V1236" s="93" t="str">
        <f t="shared" si="65"/>
        <v/>
      </c>
      <c r="W1236" s="97" t="str">
        <f t="shared" si="64"/>
        <v/>
      </c>
      <c r="X1236" s="94"/>
      <c r="Z1236" s="5"/>
      <c r="AA1236"/>
      <c r="AB1236" s="377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3"/>
        <v>0</v>
      </c>
      <c r="U1237" s="97">
        <f t="shared" si="66"/>
        <v>-3</v>
      </c>
      <c r="V1237" s="93" t="str">
        <f t="shared" si="65"/>
        <v/>
      </c>
      <c r="W1237" s="97" t="str">
        <f t="shared" si="64"/>
        <v/>
      </c>
      <c r="X1237" s="94"/>
      <c r="Z1237" s="5"/>
      <c r="AA1237"/>
      <c r="AB1237" s="377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3"/>
        <v>0</v>
      </c>
      <c r="U1238" s="97">
        <f t="shared" si="66"/>
        <v>-3</v>
      </c>
      <c r="V1238" s="93" t="str">
        <f t="shared" si="65"/>
        <v/>
      </c>
      <c r="W1238" s="97" t="str">
        <f t="shared" si="64"/>
        <v/>
      </c>
      <c r="X1238" s="94"/>
      <c r="Z1238" s="5"/>
      <c r="AA1238"/>
      <c r="AB1238" s="377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3"/>
        <v>0</v>
      </c>
      <c r="U1239" s="97">
        <f t="shared" si="66"/>
        <v>-3</v>
      </c>
      <c r="V1239" s="93" t="str">
        <f t="shared" si="65"/>
        <v/>
      </c>
      <c r="W1239" s="97" t="str">
        <f t="shared" si="64"/>
        <v/>
      </c>
      <c r="X1239" s="94"/>
      <c r="Z1239" s="5"/>
      <c r="AA1239"/>
      <c r="AB1239" s="377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3"/>
        <v>0</v>
      </c>
      <c r="U1240" s="97">
        <f t="shared" si="66"/>
        <v>-3</v>
      </c>
      <c r="V1240" s="93" t="str">
        <f t="shared" si="65"/>
        <v/>
      </c>
      <c r="W1240" s="97" t="str">
        <f t="shared" si="64"/>
        <v/>
      </c>
      <c r="X1240" s="94"/>
      <c r="Z1240" s="5"/>
      <c r="AA1240"/>
      <c r="AB1240" s="377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3"/>
        <v>0</v>
      </c>
      <c r="U1241" s="97">
        <f t="shared" si="66"/>
        <v>-3</v>
      </c>
      <c r="V1241" s="93" t="str">
        <f t="shared" si="65"/>
        <v/>
      </c>
      <c r="W1241" s="97" t="str">
        <f t="shared" si="64"/>
        <v/>
      </c>
      <c r="X1241" s="94"/>
      <c r="Z1241" s="5"/>
      <c r="AA1241"/>
      <c r="AB1241" s="377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3"/>
        <v>0</v>
      </c>
      <c r="U1242" s="97">
        <f t="shared" si="66"/>
        <v>-3</v>
      </c>
      <c r="V1242" s="93" t="str">
        <f t="shared" si="65"/>
        <v/>
      </c>
      <c r="W1242" s="97" t="str">
        <f t="shared" si="64"/>
        <v/>
      </c>
      <c r="X1242" s="94"/>
      <c r="Z1242" s="5"/>
      <c r="AA1242"/>
      <c r="AB1242" s="377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3"/>
        <v>0</v>
      </c>
      <c r="U1243" s="97">
        <f t="shared" si="66"/>
        <v>-3</v>
      </c>
      <c r="V1243" s="93" t="str">
        <f t="shared" si="65"/>
        <v/>
      </c>
      <c r="W1243" s="97" t="str">
        <f t="shared" si="64"/>
        <v/>
      </c>
      <c r="X1243" s="94"/>
      <c r="Z1243" s="5"/>
      <c r="AA1243"/>
      <c r="AB1243" s="377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3"/>
        <v>0</v>
      </c>
      <c r="U1244" s="97">
        <f t="shared" si="66"/>
        <v>-3</v>
      </c>
      <c r="V1244" s="93" t="str">
        <f t="shared" si="65"/>
        <v/>
      </c>
      <c r="W1244" s="97" t="str">
        <f t="shared" si="64"/>
        <v/>
      </c>
      <c r="X1244" s="94"/>
      <c r="Z1244" s="5"/>
      <c r="AA1244"/>
      <c r="AB1244" s="377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3"/>
        <v>0</v>
      </c>
      <c r="U1245" s="97">
        <f t="shared" si="66"/>
        <v>-3</v>
      </c>
      <c r="V1245" s="93" t="str">
        <f t="shared" si="65"/>
        <v/>
      </c>
      <c r="W1245" s="97" t="str">
        <f t="shared" si="64"/>
        <v/>
      </c>
      <c r="X1245" s="94"/>
      <c r="Z1245" s="5"/>
      <c r="AA1245"/>
      <c r="AB1245" s="377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3"/>
        <v>0</v>
      </c>
      <c r="U1246" s="97">
        <f t="shared" si="66"/>
        <v>-3</v>
      </c>
      <c r="V1246" s="93" t="str">
        <f t="shared" si="65"/>
        <v/>
      </c>
      <c r="W1246" s="97" t="str">
        <f t="shared" si="64"/>
        <v/>
      </c>
      <c r="X1246" s="94"/>
      <c r="Z1246" s="5"/>
      <c r="AA1246"/>
      <c r="AB1246" s="377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3"/>
        <v>0</v>
      </c>
      <c r="U1247" s="97">
        <f t="shared" si="66"/>
        <v>-3</v>
      </c>
      <c r="V1247" s="93" t="str">
        <f t="shared" si="65"/>
        <v/>
      </c>
      <c r="W1247" s="97" t="str">
        <f t="shared" si="64"/>
        <v/>
      </c>
      <c r="X1247" s="94"/>
      <c r="Z1247" s="5"/>
      <c r="AA1247"/>
      <c r="AB1247" s="377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3"/>
        <v>0</v>
      </c>
      <c r="U1248" s="97">
        <f t="shared" si="66"/>
        <v>-3</v>
      </c>
      <c r="V1248" s="93" t="str">
        <f t="shared" si="65"/>
        <v/>
      </c>
      <c r="W1248" s="97" t="str">
        <f t="shared" si="64"/>
        <v/>
      </c>
      <c r="X1248" s="94"/>
      <c r="Z1248" s="5"/>
      <c r="AA1248"/>
      <c r="AB1248" s="377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3"/>
        <v>0</v>
      </c>
      <c r="U1249" s="97">
        <f t="shared" si="66"/>
        <v>-3</v>
      </c>
      <c r="V1249" s="93" t="str">
        <f t="shared" si="65"/>
        <v/>
      </c>
      <c r="W1249" s="97" t="str">
        <f t="shared" si="64"/>
        <v/>
      </c>
      <c r="X1249" s="94"/>
      <c r="Z1249" s="5"/>
      <c r="AA1249"/>
      <c r="AB1249" s="377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3"/>
        <v>0</v>
      </c>
      <c r="U1250" s="97">
        <f t="shared" si="66"/>
        <v>-3</v>
      </c>
      <c r="V1250" s="93" t="str">
        <f t="shared" si="65"/>
        <v/>
      </c>
      <c r="W1250" s="97" t="str">
        <f t="shared" si="64"/>
        <v/>
      </c>
      <c r="X1250" s="94"/>
      <c r="Z1250" s="5"/>
      <c r="AA1250"/>
      <c r="AB1250" s="377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3"/>
        <v>0</v>
      </c>
      <c r="U1251" s="97">
        <f t="shared" si="66"/>
        <v>-3</v>
      </c>
      <c r="V1251" s="93" t="str">
        <f t="shared" si="65"/>
        <v/>
      </c>
      <c r="W1251" s="97" t="str">
        <f t="shared" si="64"/>
        <v/>
      </c>
      <c r="X1251" s="94"/>
      <c r="Z1251" s="5"/>
      <c r="AA1251"/>
      <c r="AB1251" s="377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3"/>
        <v>0</v>
      </c>
      <c r="U1252" s="97">
        <f t="shared" si="66"/>
        <v>-3</v>
      </c>
      <c r="V1252" s="93" t="str">
        <f t="shared" si="65"/>
        <v/>
      </c>
      <c r="W1252" s="97" t="str">
        <f t="shared" si="64"/>
        <v/>
      </c>
      <c r="X1252" s="94"/>
      <c r="Z1252" s="5"/>
      <c r="AA1252"/>
      <c r="AB1252" s="377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3"/>
        <v>0</v>
      </c>
      <c r="U1253" s="97">
        <f t="shared" si="66"/>
        <v>-3</v>
      </c>
      <c r="V1253" s="93" t="str">
        <f t="shared" si="65"/>
        <v/>
      </c>
      <c r="W1253" s="97" t="str">
        <f t="shared" si="64"/>
        <v/>
      </c>
      <c r="X1253" s="94"/>
      <c r="Z1253" s="5"/>
      <c r="AA1253"/>
      <c r="AB1253" s="377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3"/>
        <v>0</v>
      </c>
      <c r="U1254" s="97">
        <f t="shared" si="66"/>
        <v>-3</v>
      </c>
      <c r="V1254" s="93" t="str">
        <f t="shared" si="65"/>
        <v/>
      </c>
      <c r="W1254" s="97" t="str">
        <f t="shared" si="64"/>
        <v/>
      </c>
      <c r="X1254" s="94"/>
      <c r="Z1254" s="5"/>
      <c r="AA1254"/>
      <c r="AB1254" s="377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3"/>
        <v>0</v>
      </c>
      <c r="U1255" s="97">
        <f t="shared" si="66"/>
        <v>-3</v>
      </c>
      <c r="V1255" s="93" t="str">
        <f t="shared" si="65"/>
        <v/>
      </c>
      <c r="W1255" s="97" t="str">
        <f t="shared" si="64"/>
        <v/>
      </c>
      <c r="X1255" s="94"/>
      <c r="Z1255" s="5"/>
      <c r="AA1255"/>
      <c r="AB1255" s="377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3"/>
        <v>0</v>
      </c>
      <c r="U1256" s="97">
        <f t="shared" si="66"/>
        <v>-3</v>
      </c>
      <c r="V1256" s="93" t="str">
        <f t="shared" si="65"/>
        <v/>
      </c>
      <c r="W1256" s="97" t="str">
        <f t="shared" si="64"/>
        <v/>
      </c>
      <c r="X1256" s="94"/>
      <c r="Z1256" s="5"/>
      <c r="AA1256"/>
      <c r="AB1256" s="377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3"/>
        <v>0</v>
      </c>
      <c r="U1257" s="97">
        <f t="shared" si="66"/>
        <v>-3</v>
      </c>
      <c r="V1257" s="93" t="str">
        <f t="shared" si="65"/>
        <v/>
      </c>
      <c r="W1257" s="97" t="str">
        <f t="shared" si="64"/>
        <v/>
      </c>
      <c r="X1257" s="94"/>
      <c r="Z1257" s="5"/>
      <c r="AA1257"/>
      <c r="AB1257" s="377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3"/>
        <v>0</v>
      </c>
      <c r="U1258" s="97">
        <f t="shared" si="66"/>
        <v>-3</v>
      </c>
      <c r="V1258" s="93" t="str">
        <f t="shared" si="65"/>
        <v/>
      </c>
      <c r="W1258" s="97" t="str">
        <f t="shared" si="64"/>
        <v/>
      </c>
      <c r="X1258" s="94"/>
      <c r="Z1258" s="5"/>
      <c r="AA1258"/>
      <c r="AB1258" s="377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3"/>
        <v>0</v>
      </c>
      <c r="U1259" s="97">
        <f t="shared" si="66"/>
        <v>-3</v>
      </c>
      <c r="V1259" s="93" t="str">
        <f t="shared" si="65"/>
        <v/>
      </c>
      <c r="W1259" s="97" t="str">
        <f t="shared" si="64"/>
        <v/>
      </c>
      <c r="X1259" s="94"/>
      <c r="Z1259" s="5"/>
      <c r="AA1259"/>
      <c r="AB1259" s="377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3"/>
        <v>0</v>
      </c>
      <c r="U1260" s="97">
        <f t="shared" si="66"/>
        <v>-3</v>
      </c>
      <c r="V1260" s="93" t="str">
        <f t="shared" si="65"/>
        <v/>
      </c>
      <c r="W1260" s="97" t="str">
        <f t="shared" si="64"/>
        <v/>
      </c>
      <c r="X1260" s="94"/>
      <c r="Z1260" s="5"/>
      <c r="AA1260"/>
      <c r="AB1260" s="377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3"/>
        <v>0</v>
      </c>
      <c r="U1261" s="97">
        <f t="shared" si="66"/>
        <v>-3</v>
      </c>
      <c r="V1261" s="93" t="str">
        <f t="shared" si="65"/>
        <v/>
      </c>
      <c r="W1261" s="97" t="str">
        <f t="shared" si="64"/>
        <v/>
      </c>
      <c r="X1261" s="94"/>
      <c r="Z1261" s="5"/>
      <c r="AA1261"/>
      <c r="AB1261" s="377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3"/>
        <v>0</v>
      </c>
      <c r="U1262" s="97">
        <f t="shared" si="66"/>
        <v>-3</v>
      </c>
      <c r="V1262" s="93" t="str">
        <f t="shared" si="65"/>
        <v/>
      </c>
      <c r="W1262" s="97" t="str">
        <f t="shared" si="64"/>
        <v/>
      </c>
      <c r="X1262" s="94"/>
      <c r="Z1262" s="5"/>
      <c r="AA1262"/>
      <c r="AB1262" s="377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3"/>
        <v>0</v>
      </c>
      <c r="U1263" s="97">
        <f t="shared" si="66"/>
        <v>-3</v>
      </c>
      <c r="V1263" s="93" t="str">
        <f t="shared" si="65"/>
        <v/>
      </c>
      <c r="W1263" s="97" t="str">
        <f t="shared" si="64"/>
        <v/>
      </c>
      <c r="X1263" s="94"/>
      <c r="Z1263" s="5"/>
      <c r="AA1263"/>
      <c r="AB1263" s="377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3"/>
        <v>0</v>
      </c>
      <c r="U1264" s="97">
        <f t="shared" si="66"/>
        <v>-3</v>
      </c>
      <c r="V1264" s="93" t="str">
        <f t="shared" si="65"/>
        <v/>
      </c>
      <c r="W1264" s="97" t="str">
        <f t="shared" si="64"/>
        <v/>
      </c>
      <c r="X1264" s="94"/>
      <c r="Z1264" s="5"/>
      <c r="AA1264"/>
      <c r="AB1264" s="377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3"/>
        <v>0</v>
      </c>
      <c r="U1265" s="97">
        <f t="shared" si="66"/>
        <v>-3</v>
      </c>
      <c r="V1265" s="93" t="str">
        <f t="shared" si="65"/>
        <v/>
      </c>
      <c r="W1265" s="97" t="str">
        <f t="shared" si="64"/>
        <v/>
      </c>
      <c r="X1265" s="94"/>
      <c r="Z1265" s="5"/>
      <c r="AA1265"/>
      <c r="AB1265" s="377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7">MAX($P1266,$Q1266)</f>
        <v>0</v>
      </c>
      <c r="U1266" s="97">
        <f t="shared" si="66"/>
        <v>-3</v>
      </c>
      <c r="V1266" s="93" t="str">
        <f t="shared" si="65"/>
        <v/>
      </c>
      <c r="W1266" s="97" t="str">
        <f t="shared" ref="W1266:W1329" si="68">IF($T1266&gt;$B1266+2,1,"")</f>
        <v/>
      </c>
      <c r="X1266" s="94"/>
      <c r="Z1266" s="5"/>
      <c r="AA1266"/>
      <c r="AB1266" s="377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7"/>
        <v>0</v>
      </c>
      <c r="U1267" s="97">
        <f t="shared" si="66"/>
        <v>-3</v>
      </c>
      <c r="V1267" s="93" t="str">
        <f t="shared" si="65"/>
        <v/>
      </c>
      <c r="W1267" s="97" t="str">
        <f t="shared" si="68"/>
        <v/>
      </c>
      <c r="X1267" s="94"/>
      <c r="Z1267" s="5"/>
      <c r="AA1267"/>
      <c r="AB1267" s="377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7"/>
        <v>0</v>
      </c>
      <c r="U1268" s="97">
        <f t="shared" si="66"/>
        <v>-3</v>
      </c>
      <c r="V1268" s="93" t="str">
        <f t="shared" si="65"/>
        <v/>
      </c>
      <c r="W1268" s="97" t="str">
        <f t="shared" si="68"/>
        <v/>
      </c>
      <c r="X1268" s="94"/>
      <c r="Z1268" s="5"/>
      <c r="AA1268"/>
      <c r="AB1268" s="377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7"/>
        <v>0</v>
      </c>
      <c r="U1269" s="97">
        <f t="shared" si="66"/>
        <v>-3</v>
      </c>
      <c r="V1269" s="93" t="str">
        <f t="shared" si="65"/>
        <v/>
      </c>
      <c r="W1269" s="97" t="str">
        <f t="shared" si="68"/>
        <v/>
      </c>
      <c r="X1269" s="94"/>
      <c r="Z1269" s="5"/>
      <c r="AA1269"/>
      <c r="AB1269" s="377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7"/>
        <v>0</v>
      </c>
      <c r="U1270" s="97">
        <f t="shared" si="66"/>
        <v>-3</v>
      </c>
      <c r="V1270" s="93" t="str">
        <f t="shared" si="65"/>
        <v/>
      </c>
      <c r="W1270" s="97" t="str">
        <f t="shared" si="68"/>
        <v/>
      </c>
      <c r="X1270" s="94"/>
      <c r="Z1270" s="5"/>
      <c r="AA1270"/>
      <c r="AB1270" s="377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7"/>
        <v>0</v>
      </c>
      <c r="U1271" s="97">
        <f t="shared" si="66"/>
        <v>-3</v>
      </c>
      <c r="V1271" s="93" t="str">
        <f t="shared" si="65"/>
        <v/>
      </c>
      <c r="W1271" s="97" t="str">
        <f t="shared" si="68"/>
        <v/>
      </c>
      <c r="X1271" s="94"/>
      <c r="Z1271" s="5"/>
      <c r="AA1271"/>
      <c r="AB1271" s="377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7"/>
        <v>0</v>
      </c>
      <c r="U1272" s="97">
        <f t="shared" si="66"/>
        <v>-3</v>
      </c>
      <c r="V1272" s="93" t="str">
        <f t="shared" si="65"/>
        <v/>
      </c>
      <c r="W1272" s="97" t="str">
        <f t="shared" si="68"/>
        <v/>
      </c>
      <c r="X1272" s="94"/>
      <c r="Z1272" s="5"/>
      <c r="AA1272"/>
      <c r="AB1272" s="377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7"/>
        <v>0</v>
      </c>
      <c r="U1273" s="97">
        <f t="shared" si="66"/>
        <v>-3</v>
      </c>
      <c r="V1273" s="93" t="str">
        <f t="shared" si="65"/>
        <v/>
      </c>
      <c r="W1273" s="97" t="str">
        <f t="shared" si="68"/>
        <v/>
      </c>
      <c r="X1273" s="94"/>
      <c r="Z1273" s="5"/>
      <c r="AA1273"/>
      <c r="AB1273" s="377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7"/>
        <v>0</v>
      </c>
      <c r="U1274" s="97">
        <f t="shared" si="66"/>
        <v>-3</v>
      </c>
      <c r="V1274" s="93" t="str">
        <f t="shared" si="65"/>
        <v/>
      </c>
      <c r="W1274" s="97" t="str">
        <f t="shared" si="68"/>
        <v/>
      </c>
      <c r="X1274" s="94"/>
      <c r="Z1274" s="5"/>
      <c r="AA1274"/>
      <c r="AB1274" s="377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7"/>
        <v>0</v>
      </c>
      <c r="U1275" s="97">
        <f t="shared" si="66"/>
        <v>-3</v>
      </c>
      <c r="V1275" s="93" t="str">
        <f t="shared" si="65"/>
        <v/>
      </c>
      <c r="W1275" s="97" t="str">
        <f t="shared" si="68"/>
        <v/>
      </c>
      <c r="X1275" s="94"/>
      <c r="Z1275" s="5"/>
      <c r="AA1275"/>
      <c r="AB1275" s="377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7"/>
        <v>0</v>
      </c>
      <c r="U1276" s="97">
        <f t="shared" si="66"/>
        <v>-3</v>
      </c>
      <c r="V1276" s="93" t="str">
        <f t="shared" si="65"/>
        <v/>
      </c>
      <c r="W1276" s="97" t="str">
        <f t="shared" si="68"/>
        <v/>
      </c>
      <c r="X1276" s="94"/>
      <c r="Z1276" s="5"/>
      <c r="AA1276"/>
      <c r="AB1276" s="377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7"/>
        <v>0</v>
      </c>
      <c r="U1277" s="97">
        <f t="shared" si="66"/>
        <v>-3</v>
      </c>
      <c r="V1277" s="93" t="str">
        <f t="shared" si="65"/>
        <v/>
      </c>
      <c r="W1277" s="97" t="str">
        <f t="shared" si="68"/>
        <v/>
      </c>
      <c r="X1277" s="94"/>
      <c r="Z1277" s="5"/>
      <c r="AA1277"/>
      <c r="AB1277" s="377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7"/>
        <v>0</v>
      </c>
      <c r="U1278" s="97">
        <f t="shared" si="66"/>
        <v>-3</v>
      </c>
      <c r="V1278" s="93" t="str">
        <f t="shared" si="65"/>
        <v/>
      </c>
      <c r="W1278" s="97" t="str">
        <f t="shared" si="68"/>
        <v/>
      </c>
      <c r="X1278" s="94"/>
      <c r="Z1278" s="5"/>
      <c r="AA1278"/>
      <c r="AB1278" s="377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7"/>
        <v>0</v>
      </c>
      <c r="U1279" s="97">
        <f t="shared" si="66"/>
        <v>-3</v>
      </c>
      <c r="V1279" s="93" t="str">
        <f t="shared" si="65"/>
        <v/>
      </c>
      <c r="W1279" s="97" t="str">
        <f t="shared" si="68"/>
        <v/>
      </c>
      <c r="X1279" s="94"/>
      <c r="Z1279" s="5"/>
      <c r="AA1279"/>
      <c r="AB1279" s="377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7"/>
        <v>0</v>
      </c>
      <c r="U1280" s="97">
        <f t="shared" si="66"/>
        <v>-3</v>
      </c>
      <c r="V1280" s="93" t="str">
        <f t="shared" si="65"/>
        <v/>
      </c>
      <c r="W1280" s="97" t="str">
        <f t="shared" si="68"/>
        <v/>
      </c>
      <c r="X1280" s="94"/>
      <c r="Z1280" s="5"/>
      <c r="AA1280"/>
      <c r="AB1280" s="377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7"/>
        <v>0</v>
      </c>
      <c r="U1281" s="97">
        <f t="shared" si="66"/>
        <v>-3</v>
      </c>
      <c r="V1281" s="93" t="str">
        <f t="shared" si="65"/>
        <v/>
      </c>
      <c r="W1281" s="97" t="str">
        <f t="shared" si="68"/>
        <v/>
      </c>
      <c r="X1281" s="94"/>
      <c r="Z1281" s="5"/>
      <c r="AA1281"/>
      <c r="AB1281" s="377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7"/>
        <v>0</v>
      </c>
      <c r="U1282" s="97">
        <f t="shared" si="66"/>
        <v>-3</v>
      </c>
      <c r="V1282" s="93" t="str">
        <f t="shared" si="65"/>
        <v/>
      </c>
      <c r="W1282" s="97" t="str">
        <f t="shared" si="68"/>
        <v/>
      </c>
      <c r="X1282" s="94"/>
      <c r="Z1282" s="5"/>
      <c r="AA1282"/>
      <c r="AB1282" s="377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7"/>
        <v>0</v>
      </c>
      <c r="U1283" s="97">
        <f t="shared" si="66"/>
        <v>-3</v>
      </c>
      <c r="V1283" s="93" t="str">
        <f t="shared" si="65"/>
        <v/>
      </c>
      <c r="W1283" s="97" t="str">
        <f t="shared" si="68"/>
        <v/>
      </c>
      <c r="X1283" s="94"/>
      <c r="Z1283" s="5"/>
      <c r="AA1283"/>
      <c r="AB1283" s="377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7"/>
        <v>0</v>
      </c>
      <c r="U1284" s="97">
        <f t="shared" si="66"/>
        <v>-3</v>
      </c>
      <c r="V1284" s="93" t="str">
        <f t="shared" si="65"/>
        <v/>
      </c>
      <c r="W1284" s="97" t="str">
        <f t="shared" si="68"/>
        <v/>
      </c>
      <c r="X1284" s="94"/>
      <c r="Z1284" s="5"/>
      <c r="AA1284"/>
      <c r="AB1284" s="377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7"/>
        <v>0</v>
      </c>
      <c r="U1285" s="97">
        <f t="shared" si="66"/>
        <v>-3</v>
      </c>
      <c r="V1285" s="93" t="str">
        <f t="shared" si="65"/>
        <v/>
      </c>
      <c r="W1285" s="97" t="str">
        <f t="shared" si="68"/>
        <v/>
      </c>
      <c r="X1285" s="94"/>
      <c r="Z1285" s="5"/>
      <c r="AA1285"/>
      <c r="AB1285" s="377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7"/>
        <v>0</v>
      </c>
      <c r="U1286" s="97">
        <f t="shared" si="66"/>
        <v>-3</v>
      </c>
      <c r="V1286" s="93" t="str">
        <f t="shared" si="65"/>
        <v/>
      </c>
      <c r="W1286" s="97" t="str">
        <f t="shared" si="68"/>
        <v/>
      </c>
      <c r="X1286" s="94"/>
      <c r="Z1286" s="5"/>
      <c r="AA1286"/>
      <c r="AB1286" s="377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7"/>
        <v>0</v>
      </c>
      <c r="U1287" s="97">
        <f t="shared" si="66"/>
        <v>-3</v>
      </c>
      <c r="V1287" s="93" t="str">
        <f t="shared" si="65"/>
        <v/>
      </c>
      <c r="W1287" s="97" t="str">
        <f t="shared" si="68"/>
        <v/>
      </c>
      <c r="X1287" s="94"/>
      <c r="Z1287" s="5"/>
      <c r="AA1287"/>
      <c r="AB1287" s="377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7"/>
        <v>0</v>
      </c>
      <c r="U1288" s="97">
        <f t="shared" si="66"/>
        <v>-3</v>
      </c>
      <c r="V1288" s="93" t="str">
        <f t="shared" si="65"/>
        <v/>
      </c>
      <c r="W1288" s="97" t="str">
        <f t="shared" si="68"/>
        <v/>
      </c>
      <c r="X1288" s="94"/>
      <c r="Z1288" s="5"/>
      <c r="AA1288"/>
      <c r="AB1288" s="377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7"/>
        <v>0</v>
      </c>
      <c r="U1289" s="97">
        <f t="shared" si="66"/>
        <v>-3</v>
      </c>
      <c r="V1289" s="93" t="str">
        <f t="shared" si="65"/>
        <v/>
      </c>
      <c r="W1289" s="97" t="str">
        <f t="shared" si="68"/>
        <v/>
      </c>
      <c r="X1289" s="94"/>
      <c r="Z1289" s="5"/>
      <c r="AA1289"/>
      <c r="AB1289" s="377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7"/>
        <v>0</v>
      </c>
      <c r="U1290" s="97">
        <f t="shared" si="66"/>
        <v>-3</v>
      </c>
      <c r="V1290" s="93" t="str">
        <f t="shared" si="65"/>
        <v/>
      </c>
      <c r="W1290" s="97" t="str">
        <f t="shared" si="68"/>
        <v/>
      </c>
      <c r="X1290" s="94"/>
      <c r="Z1290" s="5"/>
      <c r="AA1290"/>
      <c r="AB1290" s="377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7"/>
        <v>0</v>
      </c>
      <c r="U1291" s="97">
        <f t="shared" si="66"/>
        <v>-3</v>
      </c>
      <c r="V1291" s="93" t="str">
        <f t="shared" ref="V1291:V1354" si="69">IF($K1291&gt;0,1,"")</f>
        <v/>
      </c>
      <c r="W1291" s="97" t="str">
        <f t="shared" si="68"/>
        <v/>
      </c>
      <c r="X1291" s="94"/>
      <c r="Z1291" s="5"/>
      <c r="AA1291"/>
      <c r="AB1291" s="377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7"/>
        <v>0</v>
      </c>
      <c r="U1292" s="97">
        <f t="shared" si="66"/>
        <v>-3</v>
      </c>
      <c r="V1292" s="93" t="str">
        <f t="shared" si="69"/>
        <v/>
      </c>
      <c r="W1292" s="97" t="str">
        <f t="shared" si="68"/>
        <v/>
      </c>
      <c r="X1292" s="94"/>
      <c r="Z1292" s="5"/>
      <c r="AA1292"/>
      <c r="AB1292" s="377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7"/>
        <v>0</v>
      </c>
      <c r="U1293" s="97">
        <f t="shared" si="66"/>
        <v>-3</v>
      </c>
      <c r="V1293" s="93" t="str">
        <f t="shared" si="69"/>
        <v/>
      </c>
      <c r="W1293" s="97" t="str">
        <f t="shared" si="68"/>
        <v/>
      </c>
      <c r="X1293" s="94"/>
      <c r="Z1293" s="5"/>
      <c r="AA1293"/>
      <c r="AB1293" s="377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7"/>
        <v>0</v>
      </c>
      <c r="U1294" s="97">
        <f t="shared" si="66"/>
        <v>-3</v>
      </c>
      <c r="V1294" s="93" t="str">
        <f t="shared" si="69"/>
        <v/>
      </c>
      <c r="W1294" s="97" t="str">
        <f t="shared" si="68"/>
        <v/>
      </c>
      <c r="X1294" s="94"/>
      <c r="Z1294" s="5"/>
      <c r="AA1294"/>
      <c r="AB1294" s="377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7"/>
        <v>0</v>
      </c>
      <c r="U1295" s="97">
        <f t="shared" si="66"/>
        <v>-3</v>
      </c>
      <c r="V1295" s="93" t="str">
        <f t="shared" si="69"/>
        <v/>
      </c>
      <c r="W1295" s="97" t="str">
        <f t="shared" si="68"/>
        <v/>
      </c>
      <c r="X1295" s="94"/>
      <c r="Z1295" s="5"/>
      <c r="AA1295"/>
      <c r="AB1295" s="377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7"/>
        <v>0</v>
      </c>
      <c r="U1296" s="97">
        <f t="shared" ref="U1296:U1333" si="70">(T1296-B1296)-3</f>
        <v>-3</v>
      </c>
      <c r="V1296" s="93" t="str">
        <f t="shared" si="69"/>
        <v/>
      </c>
      <c r="W1296" s="97" t="str">
        <f t="shared" si="68"/>
        <v/>
      </c>
      <c r="X1296" s="94"/>
      <c r="Z1296" s="5"/>
      <c r="AA1296"/>
      <c r="AB1296" s="377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7"/>
        <v>0</v>
      </c>
      <c r="U1297" s="97">
        <f t="shared" si="70"/>
        <v>-3</v>
      </c>
      <c r="V1297" s="93" t="str">
        <f t="shared" si="69"/>
        <v/>
      </c>
      <c r="W1297" s="97" t="str">
        <f t="shared" si="68"/>
        <v/>
      </c>
      <c r="X1297" s="94"/>
      <c r="Z1297" s="5"/>
      <c r="AA1297"/>
      <c r="AB1297" s="377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7"/>
        <v>0</v>
      </c>
      <c r="U1298" s="97">
        <f t="shared" si="70"/>
        <v>-3</v>
      </c>
      <c r="V1298" s="93" t="str">
        <f t="shared" si="69"/>
        <v/>
      </c>
      <c r="W1298" s="97" t="str">
        <f t="shared" si="68"/>
        <v/>
      </c>
      <c r="X1298" s="94"/>
      <c r="Z1298" s="5"/>
      <c r="AA1298"/>
      <c r="AB1298" s="377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7"/>
        <v>0</v>
      </c>
      <c r="U1299" s="97">
        <f t="shared" si="70"/>
        <v>-3</v>
      </c>
      <c r="V1299" s="93" t="str">
        <f t="shared" si="69"/>
        <v/>
      </c>
      <c r="W1299" s="97" t="str">
        <f t="shared" si="68"/>
        <v/>
      </c>
      <c r="X1299" s="94"/>
      <c r="Z1299" s="5"/>
      <c r="AA1299"/>
      <c r="AB1299" s="377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7"/>
        <v>0</v>
      </c>
      <c r="U1300" s="97">
        <f t="shared" si="70"/>
        <v>-3</v>
      </c>
      <c r="V1300" s="93" t="str">
        <f t="shared" si="69"/>
        <v/>
      </c>
      <c r="W1300" s="97" t="str">
        <f t="shared" si="68"/>
        <v/>
      </c>
      <c r="X1300" s="94"/>
      <c r="Z1300" s="5"/>
      <c r="AA1300"/>
      <c r="AB1300" s="377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7"/>
        <v>0</v>
      </c>
      <c r="U1301" s="97">
        <f t="shared" si="70"/>
        <v>-3</v>
      </c>
      <c r="V1301" s="93" t="str">
        <f t="shared" si="69"/>
        <v/>
      </c>
      <c r="W1301" s="97" t="str">
        <f t="shared" si="68"/>
        <v/>
      </c>
      <c r="X1301" s="94"/>
      <c r="Z1301" s="5"/>
      <c r="AA1301"/>
      <c r="AB1301" s="377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7"/>
        <v>0</v>
      </c>
      <c r="U1302" s="97">
        <f t="shared" si="70"/>
        <v>-3</v>
      </c>
      <c r="V1302" s="93" t="str">
        <f t="shared" si="69"/>
        <v/>
      </c>
      <c r="W1302" s="97" t="str">
        <f t="shared" si="68"/>
        <v/>
      </c>
      <c r="X1302" s="94"/>
      <c r="Z1302" s="5"/>
      <c r="AA1302"/>
      <c r="AB1302" s="377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7"/>
        <v>0</v>
      </c>
      <c r="U1303" s="97">
        <f t="shared" si="70"/>
        <v>-3</v>
      </c>
      <c r="V1303" s="93" t="str">
        <f t="shared" si="69"/>
        <v/>
      </c>
      <c r="W1303" s="97" t="str">
        <f t="shared" si="68"/>
        <v/>
      </c>
      <c r="X1303" s="94"/>
      <c r="Z1303" s="5"/>
      <c r="AA1303"/>
      <c r="AB1303" s="377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7"/>
        <v>0</v>
      </c>
      <c r="U1304" s="97">
        <f t="shared" si="70"/>
        <v>-3</v>
      </c>
      <c r="V1304" s="93" t="str">
        <f t="shared" si="69"/>
        <v/>
      </c>
      <c r="W1304" s="97" t="str">
        <f t="shared" si="68"/>
        <v/>
      </c>
      <c r="X1304" s="94"/>
      <c r="Z1304" s="5"/>
      <c r="AA1304"/>
      <c r="AB1304" s="377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7"/>
        <v>0</v>
      </c>
      <c r="U1305" s="97">
        <f t="shared" si="70"/>
        <v>-3</v>
      </c>
      <c r="V1305" s="93" t="str">
        <f t="shared" si="69"/>
        <v/>
      </c>
      <c r="W1305" s="97" t="str">
        <f t="shared" si="68"/>
        <v/>
      </c>
      <c r="X1305" s="94"/>
      <c r="Z1305" s="5"/>
      <c r="AA1305"/>
      <c r="AB1305" s="377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7"/>
        <v>0</v>
      </c>
      <c r="U1306" s="97">
        <f t="shared" si="70"/>
        <v>-3</v>
      </c>
      <c r="V1306" s="93" t="str">
        <f t="shared" si="69"/>
        <v/>
      </c>
      <c r="W1306" s="97" t="str">
        <f t="shared" si="68"/>
        <v/>
      </c>
      <c r="X1306" s="94"/>
      <c r="Z1306" s="5"/>
      <c r="AA1306"/>
      <c r="AB1306" s="377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7"/>
        <v>0</v>
      </c>
      <c r="U1307" s="97">
        <f t="shared" si="70"/>
        <v>-3</v>
      </c>
      <c r="V1307" s="93" t="str">
        <f t="shared" si="69"/>
        <v/>
      </c>
      <c r="W1307" s="97" t="str">
        <f t="shared" si="68"/>
        <v/>
      </c>
      <c r="X1307" s="94"/>
      <c r="Z1307" s="5"/>
      <c r="AA1307"/>
      <c r="AB1307" s="377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7"/>
        <v>0</v>
      </c>
      <c r="U1308" s="97">
        <f t="shared" si="70"/>
        <v>-3</v>
      </c>
      <c r="V1308" s="93" t="str">
        <f t="shared" si="69"/>
        <v/>
      </c>
      <c r="W1308" s="97" t="str">
        <f t="shared" si="68"/>
        <v/>
      </c>
      <c r="X1308" s="94"/>
      <c r="Z1308" s="5"/>
      <c r="AA1308"/>
      <c r="AB1308" s="377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7"/>
        <v>0</v>
      </c>
      <c r="U1309" s="97">
        <f t="shared" si="70"/>
        <v>-3</v>
      </c>
      <c r="V1309" s="93" t="str">
        <f t="shared" si="69"/>
        <v/>
      </c>
      <c r="W1309" s="97" t="str">
        <f t="shared" si="68"/>
        <v/>
      </c>
      <c r="X1309" s="94"/>
      <c r="Z1309" s="5"/>
      <c r="AA1309"/>
      <c r="AB1309" s="377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7"/>
        <v>0</v>
      </c>
      <c r="U1310" s="97">
        <f t="shared" si="70"/>
        <v>-3</v>
      </c>
      <c r="V1310" s="93" t="str">
        <f t="shared" si="69"/>
        <v/>
      </c>
      <c r="W1310" s="97" t="str">
        <f t="shared" si="68"/>
        <v/>
      </c>
      <c r="X1310" s="94"/>
      <c r="Z1310" s="5"/>
      <c r="AA1310"/>
      <c r="AB1310" s="377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7"/>
        <v>0</v>
      </c>
      <c r="U1311" s="97">
        <f t="shared" si="70"/>
        <v>-3</v>
      </c>
      <c r="V1311" s="93" t="str">
        <f t="shared" si="69"/>
        <v/>
      </c>
      <c r="W1311" s="97" t="str">
        <f t="shared" si="68"/>
        <v/>
      </c>
      <c r="X1311" s="94"/>
      <c r="Z1311" s="5"/>
      <c r="AA1311"/>
      <c r="AB1311" s="377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7"/>
        <v>0</v>
      </c>
      <c r="U1312" s="97">
        <f t="shared" si="70"/>
        <v>-3</v>
      </c>
      <c r="V1312" s="93" t="str">
        <f t="shared" si="69"/>
        <v/>
      </c>
      <c r="W1312" s="97" t="str">
        <f t="shared" si="68"/>
        <v/>
      </c>
      <c r="X1312" s="94"/>
      <c r="Z1312" s="5"/>
      <c r="AA1312"/>
      <c r="AB1312" s="377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7"/>
        <v>0</v>
      </c>
      <c r="U1313" s="97">
        <f t="shared" si="70"/>
        <v>-3</v>
      </c>
      <c r="V1313" s="93" t="str">
        <f t="shared" si="69"/>
        <v/>
      </c>
      <c r="W1313" s="97" t="str">
        <f t="shared" si="68"/>
        <v/>
      </c>
      <c r="X1313" s="94"/>
      <c r="Z1313" s="5"/>
      <c r="AA1313"/>
      <c r="AB1313" s="377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7"/>
        <v>0</v>
      </c>
      <c r="U1314" s="97">
        <f t="shared" si="70"/>
        <v>-3</v>
      </c>
      <c r="V1314" s="93" t="str">
        <f t="shared" si="69"/>
        <v/>
      </c>
      <c r="W1314" s="97" t="str">
        <f t="shared" si="68"/>
        <v/>
      </c>
      <c r="X1314" s="94"/>
      <c r="Z1314" s="5"/>
      <c r="AA1314"/>
      <c r="AB1314" s="377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7"/>
        <v>0</v>
      </c>
      <c r="U1315" s="97">
        <f t="shared" si="70"/>
        <v>-3</v>
      </c>
      <c r="V1315" s="93" t="str">
        <f t="shared" si="69"/>
        <v/>
      </c>
      <c r="W1315" s="97" t="str">
        <f t="shared" si="68"/>
        <v/>
      </c>
      <c r="X1315" s="94"/>
      <c r="Z1315" s="5"/>
      <c r="AA1315"/>
      <c r="AB1315" s="377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7"/>
        <v>0</v>
      </c>
      <c r="U1316" s="97">
        <f t="shared" si="70"/>
        <v>-3</v>
      </c>
      <c r="V1316" s="93" t="str">
        <f t="shared" si="69"/>
        <v/>
      </c>
      <c r="W1316" s="97" t="str">
        <f t="shared" si="68"/>
        <v/>
      </c>
      <c r="X1316" s="94"/>
      <c r="Z1316" s="5"/>
      <c r="AA1316"/>
      <c r="AB1316" s="377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7"/>
        <v>0</v>
      </c>
      <c r="U1317" s="97">
        <f t="shared" si="70"/>
        <v>-3</v>
      </c>
      <c r="V1317" s="93" t="str">
        <f t="shared" si="69"/>
        <v/>
      </c>
      <c r="W1317" s="97" t="str">
        <f t="shared" si="68"/>
        <v/>
      </c>
      <c r="X1317" s="94"/>
      <c r="Z1317" s="5"/>
      <c r="AA1317"/>
      <c r="AB1317" s="377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7"/>
        <v>0</v>
      </c>
      <c r="U1318" s="97">
        <f t="shared" si="70"/>
        <v>-3</v>
      </c>
      <c r="V1318" s="93" t="str">
        <f t="shared" si="69"/>
        <v/>
      </c>
      <c r="W1318" s="97" t="str">
        <f t="shared" si="68"/>
        <v/>
      </c>
      <c r="X1318" s="94"/>
      <c r="Z1318" s="5"/>
      <c r="AA1318"/>
      <c r="AB1318" s="377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7"/>
        <v>0</v>
      </c>
      <c r="U1319" s="97">
        <f t="shared" si="70"/>
        <v>-3</v>
      </c>
      <c r="V1319" s="93" t="str">
        <f t="shared" si="69"/>
        <v/>
      </c>
      <c r="W1319" s="97" t="str">
        <f t="shared" si="68"/>
        <v/>
      </c>
      <c r="X1319" s="94"/>
      <c r="Z1319" s="5"/>
      <c r="AA1319"/>
      <c r="AB1319" s="377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7"/>
        <v>0</v>
      </c>
      <c r="U1320" s="97">
        <f t="shared" si="70"/>
        <v>-3</v>
      </c>
      <c r="V1320" s="93" t="str">
        <f t="shared" si="69"/>
        <v/>
      </c>
      <c r="W1320" s="97" t="str">
        <f t="shared" si="68"/>
        <v/>
      </c>
      <c r="X1320" s="94"/>
      <c r="Z1320" s="5"/>
      <c r="AA1320"/>
      <c r="AB1320" s="377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7"/>
        <v>0</v>
      </c>
      <c r="U1321" s="97">
        <f t="shared" si="70"/>
        <v>-3</v>
      </c>
      <c r="V1321" s="93" t="str">
        <f t="shared" si="69"/>
        <v/>
      </c>
      <c r="W1321" s="97" t="str">
        <f t="shared" si="68"/>
        <v/>
      </c>
      <c r="X1321" s="94"/>
      <c r="Z1321" s="5"/>
      <c r="AA1321"/>
      <c r="AB1321" s="377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7"/>
        <v>0</v>
      </c>
      <c r="U1322" s="97">
        <f t="shared" si="70"/>
        <v>-3</v>
      </c>
      <c r="V1322" s="93" t="str">
        <f t="shared" si="69"/>
        <v/>
      </c>
      <c r="W1322" s="97" t="str">
        <f t="shared" si="68"/>
        <v/>
      </c>
      <c r="X1322" s="94"/>
      <c r="Z1322" s="5"/>
      <c r="AA1322"/>
      <c r="AB1322" s="377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7"/>
        <v>0</v>
      </c>
      <c r="U1323" s="97">
        <f t="shared" si="70"/>
        <v>-3</v>
      </c>
      <c r="V1323" s="93" t="str">
        <f t="shared" si="69"/>
        <v/>
      </c>
      <c r="W1323" s="97" t="str">
        <f t="shared" si="68"/>
        <v/>
      </c>
      <c r="X1323" s="94"/>
      <c r="Z1323" s="5"/>
      <c r="AA1323"/>
      <c r="AB1323" s="377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7"/>
        <v>0</v>
      </c>
      <c r="U1324" s="97">
        <f t="shared" si="70"/>
        <v>-3</v>
      </c>
      <c r="V1324" s="93" t="str">
        <f t="shared" si="69"/>
        <v/>
      </c>
      <c r="W1324" s="97" t="str">
        <f t="shared" si="68"/>
        <v/>
      </c>
      <c r="X1324" s="94"/>
      <c r="Z1324" s="5"/>
      <c r="AA1324"/>
      <c r="AB1324" s="377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7"/>
        <v>0</v>
      </c>
      <c r="U1325" s="97">
        <f t="shared" si="70"/>
        <v>-3</v>
      </c>
      <c r="V1325" s="93" t="str">
        <f t="shared" si="69"/>
        <v/>
      </c>
      <c r="W1325" s="97" t="str">
        <f t="shared" si="68"/>
        <v/>
      </c>
      <c r="X1325" s="94"/>
      <c r="Z1325" s="5"/>
      <c r="AA1325"/>
      <c r="AB1325" s="377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7"/>
        <v>0</v>
      </c>
      <c r="U1326" s="97">
        <f t="shared" si="70"/>
        <v>-3</v>
      </c>
      <c r="V1326" s="93" t="str">
        <f t="shared" si="69"/>
        <v/>
      </c>
      <c r="W1326" s="97" t="str">
        <f t="shared" si="68"/>
        <v/>
      </c>
      <c r="X1326" s="94"/>
      <c r="Z1326" s="5"/>
      <c r="AA1326"/>
      <c r="AB1326" s="377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7"/>
        <v>0</v>
      </c>
      <c r="U1327" s="97">
        <f t="shared" si="70"/>
        <v>-3</v>
      </c>
      <c r="V1327" s="93" t="str">
        <f t="shared" si="69"/>
        <v/>
      </c>
      <c r="W1327" s="97" t="str">
        <f t="shared" si="68"/>
        <v/>
      </c>
      <c r="X1327" s="94"/>
      <c r="Z1327" s="5"/>
      <c r="AA1327"/>
      <c r="AB1327" s="377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7"/>
        <v>0</v>
      </c>
      <c r="U1328" s="97">
        <f t="shared" si="70"/>
        <v>-3</v>
      </c>
      <c r="V1328" s="93" t="str">
        <f t="shared" si="69"/>
        <v/>
      </c>
      <c r="W1328" s="97" t="str">
        <f t="shared" si="68"/>
        <v/>
      </c>
      <c r="X1328" s="94"/>
      <c r="Z1328" s="5"/>
      <c r="AA1328"/>
      <c r="AB1328" s="377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7"/>
        <v>0</v>
      </c>
      <c r="U1329" s="97">
        <f t="shared" si="70"/>
        <v>-3</v>
      </c>
      <c r="V1329" s="93" t="str">
        <f t="shared" si="69"/>
        <v/>
      </c>
      <c r="W1329" s="97" t="str">
        <f t="shared" si="68"/>
        <v/>
      </c>
      <c r="X1329" s="94"/>
      <c r="Z1329" s="5"/>
      <c r="AA1329"/>
      <c r="AB1329" s="377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70"/>
        <v>-3</v>
      </c>
      <c r="V1330" s="93" t="str">
        <f t="shared" si="69"/>
        <v/>
      </c>
      <c r="W1330" s="97" t="str">
        <f t="shared" ref="W1330:W1333" si="71">IF($T1330&gt;$B1330+2,1,"")</f>
        <v/>
      </c>
      <c r="X1330" s="94"/>
      <c r="Z1330" s="5"/>
      <c r="AA1330"/>
      <c r="AB1330" s="377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70"/>
        <v>-3</v>
      </c>
      <c r="V1331" s="93" t="str">
        <f t="shared" si="69"/>
        <v/>
      </c>
      <c r="W1331" s="97" t="str">
        <f t="shared" si="71"/>
        <v/>
      </c>
      <c r="X1331" s="94"/>
      <c r="Z1331" s="5"/>
      <c r="AA1331"/>
      <c r="AB1331" s="377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70"/>
        <v>-3</v>
      </c>
      <c r="V1332" s="93" t="str">
        <f t="shared" si="69"/>
        <v/>
      </c>
      <c r="W1332" s="97" t="str">
        <f t="shared" si="71"/>
        <v/>
      </c>
      <c r="X1332" s="94"/>
      <c r="Z1332" s="5"/>
      <c r="AA1332"/>
      <c r="AB1332" s="377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70"/>
        <v>-3</v>
      </c>
      <c r="V1333" s="93" t="str">
        <f t="shared" si="69"/>
        <v/>
      </c>
      <c r="W1333" s="97" t="str">
        <f t="shared" si="71"/>
        <v/>
      </c>
      <c r="X1333" s="94"/>
      <c r="Z1333" s="5"/>
      <c r="AA1333"/>
      <c r="AB1333" s="377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9"/>
        <v/>
      </c>
      <c r="W1334" s="97"/>
      <c r="X1334" s="94"/>
      <c r="Z1334" s="5"/>
      <c r="AA1334"/>
      <c r="AB1334" s="377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9"/>
        <v/>
      </c>
      <c r="W1335" s="97"/>
      <c r="X1335" s="94"/>
      <c r="Z1335" s="5"/>
      <c r="AA1335"/>
      <c r="AB1335" s="377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9"/>
        <v/>
      </c>
      <c r="W1336" s="97"/>
      <c r="X1336" s="94"/>
      <c r="Z1336" s="5"/>
      <c r="AA1336"/>
      <c r="AB1336" s="377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9"/>
        <v/>
      </c>
      <c r="W1337" s="97"/>
      <c r="X1337" s="94"/>
      <c r="Z1337" s="5"/>
      <c r="AA1337"/>
      <c r="AB1337" s="377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9"/>
        <v/>
      </c>
      <c r="W1338" s="97"/>
      <c r="X1338" s="94"/>
      <c r="Z1338" s="5"/>
      <c r="AA1338"/>
      <c r="AB1338" s="377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9"/>
        <v/>
      </c>
      <c r="W1339" s="97"/>
      <c r="X1339" s="94"/>
      <c r="Z1339" s="5"/>
      <c r="AA1339"/>
      <c r="AB1339" s="377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9"/>
        <v/>
      </c>
      <c r="W1340" s="97"/>
      <c r="X1340" s="94"/>
      <c r="Z1340" s="5"/>
      <c r="AA1340"/>
      <c r="AB1340" s="377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9"/>
        <v/>
      </c>
      <c r="W1341" s="97"/>
      <c r="X1341" s="94"/>
      <c r="Z1341" s="5"/>
      <c r="AA1341"/>
      <c r="AB1341" s="377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9"/>
        <v/>
      </c>
      <c r="W1342" s="97"/>
      <c r="X1342" s="94"/>
      <c r="Z1342" s="5"/>
      <c r="AA1342"/>
      <c r="AB1342" s="377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9"/>
        <v/>
      </c>
      <c r="W1343" s="97"/>
      <c r="X1343" s="94"/>
      <c r="Z1343" s="5"/>
      <c r="AA1343"/>
      <c r="AB1343" s="377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9"/>
        <v/>
      </c>
      <c r="W1344" s="97"/>
      <c r="X1344" s="94"/>
      <c r="Z1344" s="5"/>
      <c r="AA1344"/>
      <c r="AB1344" s="377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9"/>
        <v/>
      </c>
      <c r="W1345" s="97"/>
      <c r="X1345" s="94"/>
      <c r="Z1345" s="5"/>
      <c r="AA1345"/>
      <c r="AB1345" s="377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9"/>
        <v/>
      </c>
      <c r="W1346" s="97"/>
      <c r="X1346" s="94"/>
      <c r="Z1346" s="5"/>
      <c r="AA1346"/>
      <c r="AB1346" s="377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9"/>
        <v/>
      </c>
      <c r="W1347" s="97"/>
      <c r="X1347" s="94"/>
      <c r="Z1347" s="5"/>
      <c r="AA1347"/>
      <c r="AB1347" s="377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9"/>
        <v/>
      </c>
      <c r="W1348" s="97"/>
      <c r="X1348" s="94"/>
      <c r="Z1348" s="5"/>
      <c r="AA1348"/>
      <c r="AB1348" s="377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9"/>
        <v/>
      </c>
      <c r="W1349" s="97"/>
      <c r="X1349" s="94"/>
      <c r="Z1349" s="5"/>
      <c r="AA1349"/>
      <c r="AB1349" s="377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9"/>
        <v/>
      </c>
      <c r="W1350" s="97"/>
      <c r="X1350" s="94"/>
      <c r="Z1350" s="5"/>
      <c r="AA1350"/>
      <c r="AB1350" s="377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9"/>
        <v/>
      </c>
      <c r="W1351" s="97"/>
      <c r="X1351" s="94"/>
      <c r="Z1351" s="5"/>
      <c r="AA1351"/>
      <c r="AB1351" s="377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9"/>
        <v/>
      </c>
      <c r="W1352" s="97"/>
      <c r="X1352" s="94"/>
      <c r="Z1352" s="5"/>
      <c r="AA1352"/>
      <c r="AB1352" s="377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9"/>
        <v/>
      </c>
      <c r="W1353" s="97"/>
      <c r="X1353" s="94"/>
      <c r="Z1353" s="5"/>
      <c r="AA1353"/>
      <c r="AB1353" s="377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9"/>
        <v/>
      </c>
      <c r="W1354" s="97"/>
      <c r="X1354" s="94"/>
      <c r="Z1354" s="5"/>
      <c r="AA1354"/>
      <c r="AB1354" s="377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2">IF($K1355&gt;0,1,"")</f>
        <v/>
      </c>
      <c r="W1355" s="97"/>
      <c r="X1355" s="94"/>
      <c r="Z1355" s="5"/>
      <c r="AA1355"/>
      <c r="AB1355" s="377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2"/>
        <v/>
      </c>
      <c r="W1356" s="97"/>
      <c r="X1356" s="94"/>
      <c r="Z1356" s="5"/>
      <c r="AA1356"/>
      <c r="AB1356" s="377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2"/>
        <v/>
      </c>
      <c r="W1357" s="97"/>
      <c r="X1357" s="94"/>
      <c r="Z1357" s="5"/>
      <c r="AA1357"/>
      <c r="AB1357" s="377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2"/>
        <v/>
      </c>
      <c r="W1358" s="97"/>
      <c r="X1358" s="94"/>
      <c r="Z1358" s="5"/>
      <c r="AA1358"/>
      <c r="AB1358" s="377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2"/>
        <v/>
      </c>
      <c r="W1359" s="97"/>
      <c r="X1359" s="94"/>
      <c r="Z1359" s="5"/>
      <c r="AA1359"/>
      <c r="AB1359" s="377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2"/>
        <v/>
      </c>
      <c r="W1360" s="97"/>
      <c r="X1360" s="94"/>
      <c r="Z1360" s="5"/>
      <c r="AA1360"/>
      <c r="AB1360" s="377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2"/>
        <v/>
      </c>
      <c r="W1361" s="97"/>
      <c r="X1361" s="94"/>
      <c r="Z1361" s="5"/>
      <c r="AA1361"/>
      <c r="AB1361" s="377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2"/>
        <v/>
      </c>
      <c r="W1362" s="97"/>
      <c r="X1362" s="94"/>
      <c r="Z1362" s="5"/>
      <c r="AA1362"/>
      <c r="AB1362" s="377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2"/>
        <v/>
      </c>
      <c r="W1363" s="97"/>
      <c r="X1363" s="94"/>
      <c r="Z1363" s="5"/>
      <c r="AA1363"/>
      <c r="AB1363" s="377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2"/>
        <v/>
      </c>
      <c r="W1364" s="97"/>
      <c r="X1364" s="94"/>
      <c r="Z1364" s="5"/>
      <c r="AA1364"/>
      <c r="AB1364" s="377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2"/>
        <v/>
      </c>
      <c r="W1365" s="97"/>
      <c r="X1365" s="94"/>
      <c r="Z1365" s="5"/>
      <c r="AA1365"/>
      <c r="AB1365" s="377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2"/>
        <v/>
      </c>
      <c r="W1366" s="97"/>
      <c r="X1366" s="94"/>
      <c r="Z1366" s="5"/>
      <c r="AA1366"/>
      <c r="AB1366" s="377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2"/>
        <v/>
      </c>
      <c r="W1367" s="97"/>
      <c r="X1367" s="94"/>
      <c r="Z1367" s="5"/>
      <c r="AA1367"/>
      <c r="AB1367" s="377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2"/>
        <v/>
      </c>
      <c r="W1368" s="97"/>
      <c r="X1368" s="94"/>
      <c r="Z1368" s="5"/>
      <c r="AA1368"/>
      <c r="AB1368" s="377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2"/>
        <v/>
      </c>
      <c r="W1369" s="97"/>
      <c r="X1369" s="94"/>
      <c r="Z1369" s="5"/>
      <c r="AA1369"/>
      <c r="AB1369" s="377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2"/>
        <v/>
      </c>
      <c r="W1370" s="97"/>
      <c r="X1370" s="94"/>
      <c r="Z1370" s="5"/>
      <c r="AA1370"/>
      <c r="AB1370" s="377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2"/>
        <v/>
      </c>
      <c r="W1371" s="97"/>
      <c r="X1371" s="94"/>
      <c r="Z1371" s="5"/>
      <c r="AA1371"/>
      <c r="AB1371" s="377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2"/>
        <v/>
      </c>
      <c r="W1372" s="97"/>
      <c r="X1372" s="94"/>
      <c r="Z1372" s="5"/>
      <c r="AA1372"/>
      <c r="AB1372" s="377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2"/>
        <v/>
      </c>
      <c r="W1373" s="97"/>
      <c r="X1373" s="94"/>
      <c r="Z1373" s="5"/>
      <c r="AA1373"/>
      <c r="AB1373" s="377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2"/>
        <v/>
      </c>
      <c r="W1374" s="97"/>
      <c r="X1374" s="94"/>
      <c r="Z1374" s="5"/>
      <c r="AA1374"/>
      <c r="AB1374" s="377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2"/>
        <v/>
      </c>
      <c r="W1375" s="97"/>
      <c r="X1375" s="94"/>
      <c r="Z1375" s="5"/>
      <c r="AA1375"/>
      <c r="AB1375" s="377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2"/>
        <v/>
      </c>
      <c r="W1376" s="97"/>
      <c r="X1376" s="94"/>
      <c r="Z1376" s="5"/>
      <c r="AA1376"/>
      <c r="AB1376" s="377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2"/>
        <v/>
      </c>
      <c r="W1377" s="97"/>
      <c r="X1377" s="94"/>
      <c r="Z1377" s="5"/>
      <c r="AA1377"/>
      <c r="AB1377" s="377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2"/>
        <v/>
      </c>
      <c r="W1378" s="97"/>
      <c r="X1378" s="94"/>
      <c r="Z1378" s="5"/>
      <c r="AA1378"/>
      <c r="AB1378" s="377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2"/>
        <v/>
      </c>
      <c r="W1379" s="97"/>
      <c r="X1379" s="94"/>
      <c r="Z1379" s="5"/>
      <c r="AA1379"/>
      <c r="AB1379" s="377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2"/>
        <v/>
      </c>
      <c r="W1380" s="97"/>
      <c r="X1380" s="94"/>
      <c r="Z1380" s="5"/>
      <c r="AA1380"/>
      <c r="AB1380" s="377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2"/>
        <v/>
      </c>
      <c r="W1381" s="97"/>
      <c r="X1381" s="94"/>
      <c r="Z1381" s="5"/>
      <c r="AA1381"/>
      <c r="AB1381" s="377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2"/>
        <v/>
      </c>
      <c r="W1382" s="97"/>
      <c r="X1382" s="94"/>
      <c r="Z1382" s="5"/>
      <c r="AA1382"/>
      <c r="AB1382" s="377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2"/>
        <v/>
      </c>
      <c r="W1383" s="97"/>
      <c r="X1383" s="94"/>
      <c r="Z1383" s="5"/>
      <c r="AA1383"/>
      <c r="AB1383" s="377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2"/>
        <v/>
      </c>
      <c r="W1384" s="97"/>
      <c r="X1384" s="94"/>
      <c r="Z1384" s="5"/>
      <c r="AA1384"/>
      <c r="AB1384" s="377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2"/>
        <v/>
      </c>
      <c r="W1385" s="97"/>
      <c r="X1385" s="94"/>
      <c r="Z1385" s="5"/>
      <c r="AA1385"/>
      <c r="AB1385" s="377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2"/>
        <v/>
      </c>
      <c r="W1386" s="97"/>
      <c r="X1386" s="94"/>
      <c r="Z1386" s="5"/>
      <c r="AA1386"/>
      <c r="AB1386" s="377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2"/>
        <v/>
      </c>
      <c r="W1387" s="97"/>
      <c r="X1387" s="94"/>
      <c r="Z1387" s="5"/>
      <c r="AA1387"/>
      <c r="AB1387" s="377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2"/>
        <v/>
      </c>
      <c r="W1388" s="97"/>
      <c r="X1388" s="94"/>
      <c r="Z1388" s="5"/>
      <c r="AA1388"/>
      <c r="AB1388" s="377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2"/>
        <v/>
      </c>
      <c r="W1389" s="97"/>
      <c r="X1389" s="94"/>
      <c r="Z1389" s="5"/>
      <c r="AA1389"/>
      <c r="AB1389" s="377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2"/>
        <v/>
      </c>
      <c r="W1390" s="97"/>
      <c r="X1390" s="94"/>
      <c r="Z1390" s="5"/>
      <c r="AA1390"/>
      <c r="AB1390" s="377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2"/>
        <v/>
      </c>
      <c r="W1391" s="97"/>
      <c r="X1391" s="94"/>
      <c r="Z1391" s="5"/>
      <c r="AA1391"/>
      <c r="AB1391" s="377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2"/>
        <v/>
      </c>
      <c r="W1392" s="97"/>
      <c r="X1392" s="94"/>
      <c r="Z1392" s="5"/>
      <c r="AA1392"/>
      <c r="AB1392" s="377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2"/>
        <v/>
      </c>
      <c r="W1393" s="97"/>
      <c r="X1393" s="94"/>
      <c r="Z1393" s="5"/>
      <c r="AA1393"/>
      <c r="AB1393" s="377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2"/>
        <v/>
      </c>
      <c r="W1394" s="97"/>
      <c r="X1394" s="94"/>
      <c r="Z1394" s="5"/>
      <c r="AA1394"/>
      <c r="AB1394" s="377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2"/>
        <v/>
      </c>
      <c r="W1395" s="97"/>
      <c r="X1395" s="94"/>
      <c r="Z1395" s="5"/>
      <c r="AA1395"/>
      <c r="AB1395" s="377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2"/>
        <v/>
      </c>
      <c r="W1396" s="97"/>
      <c r="X1396" s="94"/>
      <c r="Z1396" s="5"/>
      <c r="AA1396"/>
      <c r="AB1396" s="377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2"/>
        <v/>
      </c>
      <c r="W1397" s="97"/>
      <c r="X1397" s="94"/>
      <c r="Z1397" s="5"/>
      <c r="AA1397"/>
      <c r="AB1397" s="377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2"/>
        <v/>
      </c>
      <c r="W1398" s="97"/>
      <c r="X1398" s="94"/>
      <c r="Z1398" s="5"/>
      <c r="AA1398"/>
      <c r="AB1398" s="377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2"/>
        <v/>
      </c>
      <c r="W1399" s="97"/>
      <c r="X1399" s="94"/>
      <c r="Z1399" s="5"/>
      <c r="AA1399"/>
      <c r="AB1399" s="377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2"/>
        <v/>
      </c>
      <c r="W1400" s="97"/>
      <c r="X1400" s="94"/>
      <c r="Z1400" s="5"/>
      <c r="AA1400"/>
      <c r="AB1400" s="377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2"/>
        <v/>
      </c>
      <c r="W1401" s="97"/>
      <c r="X1401" s="94"/>
      <c r="Z1401" s="5"/>
      <c r="AA1401"/>
      <c r="AB1401" s="377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2"/>
        <v/>
      </c>
      <c r="W1402" s="97"/>
      <c r="X1402" s="94"/>
      <c r="Z1402" s="5"/>
      <c r="AA1402"/>
      <c r="AB1402" s="377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2"/>
        <v/>
      </c>
      <c r="W1403" s="97"/>
      <c r="X1403" s="94"/>
      <c r="Z1403" s="5"/>
      <c r="AA1403"/>
      <c r="AB1403" s="377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2"/>
        <v/>
      </c>
      <c r="W1404" s="97"/>
      <c r="X1404" s="94"/>
      <c r="Z1404" s="5"/>
      <c r="AA1404"/>
      <c r="AB1404" s="377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2"/>
        <v/>
      </c>
      <c r="W1405" s="97"/>
      <c r="X1405" s="94"/>
      <c r="Z1405" s="5"/>
      <c r="AA1405"/>
      <c r="AB1405" s="377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2"/>
        <v/>
      </c>
      <c r="W1406" s="97"/>
      <c r="X1406" s="94"/>
      <c r="Z1406" s="5"/>
      <c r="AA1406"/>
      <c r="AB1406" s="377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2"/>
        <v/>
      </c>
      <c r="W1407" s="97"/>
      <c r="X1407" s="94"/>
      <c r="Z1407" s="5"/>
      <c r="AA1407"/>
      <c r="AB1407" s="377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2"/>
        <v/>
      </c>
      <c r="W1408" s="97"/>
      <c r="X1408" s="94"/>
      <c r="Z1408" s="5"/>
      <c r="AA1408"/>
      <c r="AB1408" s="377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2"/>
        <v/>
      </c>
      <c r="W1409" s="97"/>
      <c r="X1409" s="94"/>
      <c r="Z1409" s="5"/>
      <c r="AA1409"/>
      <c r="AB1409" s="377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2"/>
        <v/>
      </c>
      <c r="W1410" s="97"/>
      <c r="X1410" s="94"/>
      <c r="Z1410" s="5"/>
      <c r="AA1410"/>
      <c r="AB1410" s="377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2"/>
        <v/>
      </c>
      <c r="W1411" s="97"/>
      <c r="X1411" s="94"/>
      <c r="Z1411" s="5"/>
      <c r="AA1411"/>
      <c r="AB1411" s="377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2"/>
        <v/>
      </c>
      <c r="W1412" s="97"/>
      <c r="X1412" s="94"/>
      <c r="Z1412" s="5"/>
      <c r="AA1412"/>
      <c r="AB1412" s="377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2"/>
        <v/>
      </c>
      <c r="W1413" s="97"/>
      <c r="X1413" s="94"/>
      <c r="Z1413" s="5"/>
      <c r="AA1413"/>
      <c r="AB1413" s="377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2"/>
        <v/>
      </c>
      <c r="W1414" s="97"/>
      <c r="X1414" s="94"/>
      <c r="Z1414" s="5"/>
      <c r="AA1414"/>
      <c r="AB1414" s="377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2"/>
        <v/>
      </c>
      <c r="W1415" s="97"/>
      <c r="X1415" s="94"/>
      <c r="Z1415" s="5"/>
      <c r="AA1415"/>
      <c r="AB1415" s="377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2"/>
        <v/>
      </c>
      <c r="W1416" s="97"/>
      <c r="X1416" s="94"/>
      <c r="Z1416" s="5"/>
      <c r="AA1416"/>
      <c r="AB1416" s="377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2"/>
        <v/>
      </c>
      <c r="W1417" s="97"/>
      <c r="X1417" s="94"/>
      <c r="Z1417" s="5"/>
      <c r="AA1417"/>
      <c r="AB1417" s="377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2"/>
        <v/>
      </c>
      <c r="W1418" s="97"/>
      <c r="X1418" s="94"/>
      <c r="Z1418" s="5"/>
      <c r="AA1418"/>
      <c r="AB1418" s="377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3">IF($K1419&gt;0,1,"")</f>
        <v/>
      </c>
      <c r="W1419" s="97"/>
      <c r="X1419" s="94"/>
      <c r="Z1419" s="5"/>
      <c r="AA1419"/>
      <c r="AB1419" s="377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3"/>
        <v/>
      </c>
      <c r="W1420" s="97"/>
      <c r="X1420" s="94"/>
      <c r="Z1420" s="5"/>
      <c r="AA1420"/>
      <c r="AB1420" s="377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3"/>
        <v/>
      </c>
      <c r="W1421" s="97"/>
      <c r="X1421" s="94"/>
      <c r="Z1421" s="5"/>
      <c r="AA1421"/>
      <c r="AB1421" s="377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3"/>
        <v/>
      </c>
      <c r="W1422" s="97"/>
      <c r="X1422" s="94"/>
      <c r="Z1422" s="5"/>
      <c r="AA1422"/>
      <c r="AB1422" s="377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3"/>
        <v/>
      </c>
      <c r="W1423" s="97"/>
      <c r="X1423" s="94"/>
      <c r="Z1423" s="5"/>
      <c r="AA1423"/>
      <c r="AB1423" s="377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3"/>
        <v/>
      </c>
      <c r="W1424" s="97"/>
      <c r="X1424" s="94"/>
      <c r="Z1424" s="5"/>
      <c r="AA1424"/>
      <c r="AB1424" s="377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3"/>
        <v/>
      </c>
      <c r="W1425" s="97"/>
      <c r="X1425" s="94"/>
      <c r="Z1425" s="5"/>
      <c r="AA1425"/>
      <c r="AB1425" s="377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3"/>
        <v/>
      </c>
      <c r="W1426" s="97"/>
      <c r="X1426" s="94"/>
      <c r="Z1426" s="5"/>
      <c r="AA1426"/>
      <c r="AB1426" s="377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3"/>
        <v/>
      </c>
      <c r="W1427" s="97"/>
      <c r="X1427" s="94"/>
      <c r="Z1427" s="5"/>
      <c r="AA1427"/>
      <c r="AB1427" s="377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3"/>
        <v/>
      </c>
      <c r="W1428" s="97"/>
      <c r="X1428" s="94"/>
      <c r="Z1428" s="5"/>
      <c r="AA1428"/>
      <c r="AB1428" s="377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3"/>
        <v/>
      </c>
      <c r="W1429" s="97"/>
      <c r="X1429" s="94"/>
      <c r="Z1429" s="5"/>
      <c r="AA1429"/>
      <c r="AB1429" s="377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3"/>
        <v/>
      </c>
      <c r="W1430" s="97"/>
      <c r="X1430" s="94"/>
      <c r="Z1430" s="5"/>
      <c r="AA1430"/>
      <c r="AB1430" s="377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3"/>
        <v/>
      </c>
      <c r="W1431" s="97"/>
      <c r="X1431" s="94"/>
      <c r="Z1431" s="5"/>
      <c r="AA1431"/>
      <c r="AB1431" s="377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3"/>
        <v/>
      </c>
      <c r="W1432" s="97"/>
      <c r="X1432" s="94"/>
      <c r="Z1432" s="5"/>
      <c r="AA1432"/>
      <c r="AB1432" s="377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3"/>
        <v/>
      </c>
      <c r="W1433" s="97"/>
      <c r="X1433" s="94"/>
      <c r="Z1433" s="5"/>
      <c r="AA1433"/>
      <c r="AB1433" s="377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3"/>
        <v/>
      </c>
      <c r="W1434" s="97"/>
      <c r="X1434" s="94"/>
      <c r="Z1434" s="5"/>
      <c r="AA1434"/>
      <c r="AB1434" s="377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3"/>
        <v/>
      </c>
      <c r="W1435" s="97"/>
      <c r="X1435" s="94"/>
      <c r="Z1435" s="5"/>
      <c r="AA1435"/>
      <c r="AB1435" s="377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3"/>
        <v/>
      </c>
      <c r="W1436" s="97"/>
      <c r="X1436" s="94"/>
      <c r="Z1436" s="5"/>
      <c r="AA1436"/>
      <c r="AB1436" s="377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3"/>
        <v/>
      </c>
      <c r="W1437" s="97"/>
      <c r="X1437" s="94"/>
      <c r="Z1437" s="5"/>
      <c r="AA1437"/>
      <c r="AB1437" s="377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3"/>
        <v/>
      </c>
      <c r="W1438" s="97"/>
      <c r="X1438" s="94"/>
      <c r="Z1438" s="5"/>
      <c r="AA1438"/>
      <c r="AB1438" s="377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3"/>
        <v/>
      </c>
      <c r="W1439" s="97"/>
      <c r="X1439" s="94"/>
      <c r="Z1439" s="5"/>
      <c r="AA1439"/>
      <c r="AB1439" s="377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3"/>
        <v/>
      </c>
      <c r="W1440" s="97"/>
      <c r="X1440" s="94"/>
      <c r="Z1440" s="5"/>
      <c r="AA1440"/>
      <c r="AB1440" s="377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3"/>
        <v/>
      </c>
      <c r="W1441" s="97"/>
      <c r="X1441" s="94"/>
      <c r="Z1441" s="5"/>
      <c r="AA1441"/>
      <c r="AB1441" s="377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3"/>
        <v/>
      </c>
      <c r="W1442" s="97"/>
      <c r="X1442" s="94"/>
      <c r="Z1442" s="5"/>
      <c r="AA1442"/>
      <c r="AB1442" s="377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3"/>
        <v/>
      </c>
      <c r="W1443" s="97"/>
      <c r="X1443" s="94"/>
      <c r="Z1443" s="5"/>
      <c r="AA1443"/>
      <c r="AB1443" s="377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3"/>
        <v/>
      </c>
      <c r="W1444" s="97"/>
      <c r="X1444" s="94"/>
      <c r="Z1444" s="5"/>
      <c r="AA1444"/>
      <c r="AB1444" s="377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3"/>
        <v/>
      </c>
      <c r="W1445" s="97"/>
      <c r="X1445" s="94"/>
      <c r="Z1445" s="5"/>
      <c r="AA1445"/>
      <c r="AB1445" s="377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3"/>
        <v/>
      </c>
      <c r="W1446" s="97"/>
      <c r="X1446" s="94"/>
      <c r="Z1446" s="5"/>
      <c r="AA1446"/>
      <c r="AB1446" s="377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3"/>
        <v/>
      </c>
      <c r="W1447" s="97"/>
      <c r="X1447" s="94"/>
      <c r="Z1447" s="5"/>
      <c r="AA1447"/>
      <c r="AB1447" s="377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3"/>
        <v/>
      </c>
      <c r="W1448" s="95"/>
      <c r="X1448" s="429"/>
      <c r="Z1448" s="5"/>
      <c r="AA1448"/>
      <c r="AB1448" s="377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1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190500</xdr:colOff>
                    <xdr:row>5</xdr:row>
                    <xdr:rowOff>85725</xdr:rowOff>
                  </from>
                  <to>
                    <xdr:col>20</xdr:col>
                    <xdr:colOff>552450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L1" sqref="AL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6" t="s">
        <v>178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0"/>
      <c r="AD1" s="387"/>
      <c r="AE1" s="11"/>
      <c r="AF1" s="8"/>
      <c r="AG1" s="297"/>
      <c r="AH1" s="8"/>
      <c r="AI1" s="8"/>
      <c r="AJ1" s="297" t="s">
        <v>160</v>
      </c>
      <c r="AK1" s="8"/>
      <c r="AL1" s="297">
        <f>$AJ$5+Relevés!$W$5</f>
        <v>18.899999999999999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235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5"/>
      <c r="AD2" s="388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2"/>
      <c r="BC2" s="8"/>
      <c r="BM2" s="53"/>
      <c r="BR2" s="53"/>
    </row>
    <row r="3" spans="1:71" ht="15.75" thickBot="1" x14ac:dyDescent="0.3">
      <c r="A3" s="262"/>
      <c r="B3" s="67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4">
        <v>24.8</v>
      </c>
      <c r="AD3" s="386"/>
      <c r="AE3" s="8"/>
      <c r="AF3" s="116"/>
      <c r="AG3" s="714" t="str">
        <f>$C$5</f>
        <v>Décembre_2024</v>
      </c>
      <c r="AH3" s="715"/>
      <c r="AI3" s="290"/>
      <c r="AJ3" s="724" t="s">
        <v>17</v>
      </c>
      <c r="AK3" s="725"/>
      <c r="AL3" s="726"/>
      <c r="AM3" s="316"/>
      <c r="AN3" s="721" t="s">
        <v>40</v>
      </c>
      <c r="AO3" s="722"/>
      <c r="AP3" s="722"/>
      <c r="AQ3" s="722"/>
      <c r="AR3" s="723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3"/>
      <c r="BC3" s="8"/>
      <c r="BE3" s="53" t="s">
        <v>53</v>
      </c>
      <c r="BF3" s="91" t="s">
        <v>50</v>
      </c>
      <c r="BM3" s="53"/>
      <c r="BR3" t="s">
        <v>229</v>
      </c>
      <c r="BS3" s="294" t="s">
        <v>236</v>
      </c>
    </row>
    <row r="4" spans="1:71" ht="9" customHeight="1" thickTop="1" x14ac:dyDescent="0.25">
      <c r="A4" s="262"/>
      <c r="B4" s="661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4"/>
      <c r="BC4" s="8"/>
      <c r="BE4" s="36"/>
      <c r="BF4" s="36"/>
      <c r="BM4" s="53"/>
      <c r="BR4"/>
    </row>
    <row r="5" spans="1:71" x14ac:dyDescent="0.25">
      <c r="A5" s="262"/>
      <c r="B5" s="661"/>
      <c r="C5" s="284" t="s">
        <v>243</v>
      </c>
      <c r="D5" s="285"/>
      <c r="E5" s="117"/>
      <c r="F5" s="249" t="s">
        <v>38</v>
      </c>
      <c r="G5" s="250"/>
      <c r="H5" s="251" t="s">
        <v>46</v>
      </c>
      <c r="I5" s="250"/>
      <c r="J5" s="376" t="s">
        <v>44</v>
      </c>
      <c r="K5" s="17"/>
      <c r="L5" s="357">
        <f>BI81</f>
        <v>-4.5999999999999996</v>
      </c>
      <c r="M5" s="359"/>
      <c r="N5" s="358" t="str">
        <f>VLOOKUP($BI$81,$BI$83:$BJ$94,2,0)</f>
        <v>Janvier</v>
      </c>
      <c r="O5" s="354"/>
      <c r="P5" s="250" t="s">
        <v>44</v>
      </c>
      <c r="Q5" s="323"/>
      <c r="R5" s="361">
        <f>BK81</f>
        <v>37.5</v>
      </c>
      <c r="S5" s="362"/>
      <c r="T5" s="363" t="str">
        <f>VLOOKUP($BK$81,$BK$83:$BL$94,2,0)</f>
        <v>Août</v>
      </c>
      <c r="U5" s="14"/>
      <c r="V5" s="8"/>
      <c r="W5" s="116"/>
      <c r="X5" s="716" t="str">
        <f>C5</f>
        <v>Décembre_2024</v>
      </c>
      <c r="Y5" s="717"/>
      <c r="Z5" s="17"/>
      <c r="AA5" s="718">
        <f ca="1">NOW()</f>
        <v>45643.314229398151</v>
      </c>
      <c r="AB5" s="719"/>
      <c r="AC5" s="720"/>
      <c r="AD5" s="19"/>
      <c r="AE5" s="8"/>
      <c r="AF5" s="118"/>
      <c r="AG5" s="706" t="s">
        <v>38</v>
      </c>
      <c r="AH5" s="707"/>
      <c r="AI5" s="292"/>
      <c r="AJ5" s="159">
        <f>SUM($AJ$11:$AJ$72)</f>
        <v>18.899999999999999</v>
      </c>
      <c r="AK5" s="17"/>
      <c r="AL5" s="160">
        <f>SUM($AL$11:$AL$72)</f>
        <v>1.273611111111111</v>
      </c>
      <c r="AM5" s="17"/>
      <c r="AN5" s="161">
        <f>SUM(AN$11:AN$72)</f>
        <v>0.35416666666666669</v>
      </c>
      <c r="AO5" s="17"/>
      <c r="AP5" s="161">
        <f>SUM(AP$11:AP$72)</f>
        <v>0.23402777777777775</v>
      </c>
      <c r="AQ5" s="17"/>
      <c r="AR5" s="161">
        <f>SUM(AR$11:AR$72)</f>
        <v>0.38333333333333336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1.9861111111111112</v>
      </c>
      <c r="BB5" s="675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237</v>
      </c>
    </row>
    <row r="6" spans="1:71" ht="5.25" customHeight="1" x14ac:dyDescent="0.25">
      <c r="A6" s="262"/>
      <c r="B6" s="661"/>
      <c r="C6" s="138"/>
      <c r="D6" s="286"/>
      <c r="E6" s="17"/>
      <c r="F6" s="126"/>
      <c r="G6" s="20"/>
      <c r="H6" s="127"/>
      <c r="I6" s="20"/>
      <c r="J6" s="299"/>
      <c r="K6" s="20"/>
      <c r="L6" s="356"/>
      <c r="M6" s="17"/>
      <c r="N6" s="127"/>
      <c r="O6" s="20"/>
      <c r="P6" s="299"/>
      <c r="Q6" s="20"/>
      <c r="R6" s="360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4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1"/>
      <c r="C7" s="706" t="s">
        <v>39</v>
      </c>
      <c r="D7" s="707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-1.7</v>
      </c>
      <c r="M7" s="273"/>
      <c r="N7" s="274">
        <f>VLOOKUP($L$7,$L$11:$Y$72,14,0)</f>
        <v>45639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08" t="s">
        <v>116</v>
      </c>
      <c r="Y7" s="709"/>
      <c r="Z7" s="17"/>
      <c r="AA7" s="321" t="s">
        <v>100</v>
      </c>
      <c r="AB7" s="17"/>
      <c r="AC7" s="322" t="s">
        <v>101</v>
      </c>
      <c r="AD7" s="14"/>
      <c r="AE7" s="8"/>
      <c r="AF7" s="118"/>
      <c r="AG7" s="712">
        <f ca="1">TODAY()</f>
        <v>45643</v>
      </c>
      <c r="AH7" s="713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2">
        <f ca="1">TODAY()</f>
        <v>45643</v>
      </c>
      <c r="AY7" s="713"/>
      <c r="AZ7" s="17"/>
      <c r="BA7" s="166">
        <f>VLOOKUP($BA$9,$BA$11:$BE$72,5,0)</f>
        <v>45641</v>
      </c>
      <c r="BB7" s="674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1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4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1"/>
      <c r="C9" s="710"/>
      <c r="D9" s="711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0.234027777777778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2">
        <f>BM81</f>
        <v>95.4</v>
      </c>
      <c r="Y9" s="352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1044.4000000000001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7.4486111111111111</v>
      </c>
      <c r="AZ9" s="17"/>
      <c r="BA9" s="170">
        <f>MAX($BA$11:$BA$72)</f>
        <v>0.26111111111111113</v>
      </c>
      <c r="BB9" s="674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1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1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1"/>
      <c r="C11" s="651" t="str">
        <f>PROPER(TEXT(D11,"JJJJ"))</f>
        <v>Dimanche</v>
      </c>
      <c r="D11" s="652">
        <v>45627</v>
      </c>
      <c r="E11" s="667"/>
      <c r="F11" s="657"/>
      <c r="G11" s="658"/>
      <c r="H11" s="659"/>
      <c r="I11" s="658"/>
      <c r="J11" s="664" t="str">
        <f>IF(OR(L$1="",L11=""),"",IF(L11&gt;L$1,"»",IF(L11&lt;L$1,"¼","¹º")))</f>
        <v>¼</v>
      </c>
      <c r="K11" s="85"/>
      <c r="L11" s="666">
        <v>10.5</v>
      </c>
      <c r="M11" s="85"/>
      <c r="N11" s="665">
        <v>3.3333333333333298E-2</v>
      </c>
      <c r="O11" s="85"/>
      <c r="P11" s="664" t="str">
        <f>IF(OR(R$1="",R11=""),"",IF(R11&gt;R$1,"»",IF(R11&lt;R$1,"¼","¹º")))</f>
        <v>¼</v>
      </c>
      <c r="Q11" s="85"/>
      <c r="R11" s="666">
        <v>16.5</v>
      </c>
      <c r="S11" s="85"/>
      <c r="T11" s="665">
        <v>0.58958333333333302</v>
      </c>
      <c r="U11" s="21"/>
      <c r="V11" s="660"/>
      <c r="W11" s="67"/>
      <c r="X11" s="651" t="str">
        <f>$C11</f>
        <v>Dimanche</v>
      </c>
      <c r="Y11" s="652">
        <f>$D11</f>
        <v>45627</v>
      </c>
      <c r="Z11" s="65"/>
      <c r="AA11" s="668">
        <v>14.8</v>
      </c>
      <c r="AB11" s="65"/>
      <c r="AC11" s="665">
        <v>2.0833333333333298E-3</v>
      </c>
      <c r="AD11" s="21"/>
      <c r="AE11" s="660"/>
      <c r="AF11" s="67"/>
      <c r="AG11" s="651" t="str">
        <f>$C11</f>
        <v>Dimanche</v>
      </c>
      <c r="AH11" s="652">
        <f>$D11</f>
        <v>45627</v>
      </c>
      <c r="AI11" s="65"/>
      <c r="AJ11" s="669">
        <v>0</v>
      </c>
      <c r="AK11" s="65"/>
      <c r="AL11" s="665">
        <v>0</v>
      </c>
      <c r="AM11" s="65"/>
      <c r="AN11" s="665">
        <v>0</v>
      </c>
      <c r="AO11" s="65"/>
      <c r="AP11" s="665">
        <v>0</v>
      </c>
      <c r="AQ11" s="65"/>
      <c r="AR11" s="665">
        <v>0</v>
      </c>
      <c r="AS11" s="65"/>
      <c r="AT11" s="665">
        <v>0</v>
      </c>
      <c r="AU11" s="671"/>
      <c r="AV11" s="8"/>
      <c r="AW11" s="67"/>
      <c r="AX11" s="651" t="str">
        <f>$C11</f>
        <v>Dimanche</v>
      </c>
      <c r="AY11" s="652">
        <f>$D11</f>
        <v>45627</v>
      </c>
      <c r="AZ11" s="65"/>
      <c r="BA11" s="665">
        <v>0</v>
      </c>
      <c r="BB11" s="671"/>
      <c r="BC11" s="660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1"/>
      <c r="C12" s="661"/>
      <c r="D12" s="661"/>
      <c r="E12" s="661"/>
      <c r="F12" s="661"/>
      <c r="G12" s="661"/>
      <c r="H12" s="661"/>
      <c r="I12" s="661"/>
      <c r="J12" s="662"/>
      <c r="K12" s="661"/>
      <c r="L12" s="661"/>
      <c r="M12" s="661"/>
      <c r="N12" s="661"/>
      <c r="O12" s="661"/>
      <c r="P12" s="662"/>
      <c r="Q12" s="661"/>
      <c r="R12" s="661"/>
      <c r="S12" s="661"/>
      <c r="T12" s="661"/>
      <c r="U12" s="670"/>
      <c r="V12" s="663"/>
      <c r="W12" s="661"/>
      <c r="X12" s="661"/>
      <c r="Y12" s="661"/>
      <c r="Z12" s="661"/>
      <c r="AA12" s="661"/>
      <c r="AB12" s="661"/>
      <c r="AC12" s="661"/>
      <c r="AD12" s="661"/>
      <c r="AE12" s="663"/>
      <c r="AF12" s="661"/>
      <c r="AG12" s="661"/>
      <c r="AH12" s="661"/>
      <c r="AI12" s="661"/>
      <c r="AJ12" s="661"/>
      <c r="AK12" s="661"/>
      <c r="AL12" s="661"/>
      <c r="AM12" s="661"/>
      <c r="AN12" s="661"/>
      <c r="AO12" s="661"/>
      <c r="AP12" s="661"/>
      <c r="AQ12" s="661"/>
      <c r="AR12" s="661"/>
      <c r="AS12" s="661"/>
      <c r="AT12" s="661"/>
      <c r="AU12" s="661"/>
      <c r="AV12" s="695"/>
      <c r="AW12" s="661"/>
      <c r="AX12" s="661"/>
      <c r="AY12" s="661"/>
      <c r="AZ12" s="661"/>
      <c r="BA12" s="661"/>
      <c r="BB12" s="670"/>
      <c r="BC12" s="262"/>
      <c r="BE12" s="691"/>
      <c r="BF12" s="692"/>
    </row>
    <row r="13" spans="1:71" ht="27" customHeight="1" x14ac:dyDescent="0.25">
      <c r="A13" s="262"/>
      <c r="B13" s="661"/>
      <c r="C13" s="651" t="str">
        <f>PROPER(TEXT(D13,"JJJJ"))</f>
        <v>Lundi</v>
      </c>
      <c r="D13" s="652">
        <f>D11+1</f>
        <v>45628</v>
      </c>
      <c r="E13" s="656"/>
      <c r="F13" s="657"/>
      <c r="G13" s="658"/>
      <c r="H13" s="659"/>
      <c r="I13" s="658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1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1"/>
      <c r="BC13" s="660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1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1"/>
      <c r="AV14" s="8"/>
      <c r="AW14" s="67"/>
      <c r="AX14" s="64"/>
      <c r="AY14" s="65"/>
      <c r="AZ14" s="65"/>
      <c r="BA14" s="66"/>
      <c r="BB14" s="671"/>
      <c r="BC14" s="68"/>
      <c r="BD14" s="36"/>
      <c r="BE14" s="69"/>
      <c r="BF14" s="70"/>
    </row>
    <row r="15" spans="1:71" ht="27" customHeight="1" x14ac:dyDescent="0.25">
      <c r="A15" s="262"/>
      <c r="B15" s="661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1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1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1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1"/>
      <c r="AV16" s="8"/>
      <c r="AW16" s="67"/>
      <c r="AX16" s="64"/>
      <c r="AY16" s="65"/>
      <c r="AZ16" s="65"/>
      <c r="BA16" s="66"/>
      <c r="BB16" s="671"/>
      <c r="BC16" s="68"/>
      <c r="BD16" s="36"/>
      <c r="BE16" s="83"/>
      <c r="BF16" s="82"/>
    </row>
    <row r="17" spans="1:58" ht="27" customHeight="1" x14ac:dyDescent="0.25">
      <c r="A17" s="262"/>
      <c r="B17" s="661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1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1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1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1"/>
      <c r="AV18" s="8"/>
      <c r="AW18" s="67"/>
      <c r="AX18" s="64"/>
      <c r="AY18" s="65"/>
      <c r="AZ18" s="65"/>
      <c r="BA18" s="66"/>
      <c r="BB18" s="671"/>
      <c r="BC18" s="68"/>
      <c r="BD18" s="36"/>
      <c r="BE18" s="69"/>
      <c r="BF18" s="70"/>
    </row>
    <row r="19" spans="1:58" ht="27" customHeight="1" x14ac:dyDescent="0.25">
      <c r="A19" s="262"/>
      <c r="B19" s="661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1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1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1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1"/>
      <c r="AV20" s="8"/>
      <c r="AW20" s="67"/>
      <c r="AX20" s="64"/>
      <c r="AY20" s="65"/>
      <c r="AZ20" s="65"/>
      <c r="BA20" s="66"/>
      <c r="BB20" s="671"/>
      <c r="BC20" s="68"/>
      <c r="BD20" s="36"/>
      <c r="BE20" s="69"/>
      <c r="BF20" s="70"/>
    </row>
    <row r="21" spans="1:58" ht="27" customHeight="1" x14ac:dyDescent="0.25">
      <c r="A21" s="262"/>
      <c r="B21" s="661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1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1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1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1"/>
      <c r="AV22" s="8"/>
      <c r="AW22" s="67"/>
      <c r="AX22" s="64"/>
      <c r="AY22" s="65"/>
      <c r="AZ22" s="65"/>
      <c r="BA22" s="66"/>
      <c r="BB22" s="671"/>
      <c r="BC22" s="68"/>
      <c r="BD22" s="36"/>
      <c r="BE22" s="83"/>
      <c r="BF22" s="82"/>
    </row>
    <row r="23" spans="1:58" ht="27" customHeight="1" x14ac:dyDescent="0.25">
      <c r="A23" s="262"/>
      <c r="B23" s="661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1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1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1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1"/>
      <c r="AV24" s="8"/>
      <c r="AW24" s="67"/>
      <c r="AX24" s="64"/>
      <c r="AY24" s="65"/>
      <c r="AZ24" s="65"/>
      <c r="BA24" s="66"/>
      <c r="BB24" s="671"/>
      <c r="BC24" s="68"/>
      <c r="BD24" s="36"/>
      <c r="BE24" s="83"/>
      <c r="BF24" s="82"/>
    </row>
    <row r="25" spans="1:58" ht="27" customHeight="1" x14ac:dyDescent="0.25">
      <c r="A25" s="262"/>
      <c r="B25" s="661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3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1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1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1"/>
      <c r="C26" s="661"/>
      <c r="D26" s="661"/>
      <c r="E26" s="661"/>
      <c r="F26" s="661"/>
      <c r="G26" s="661"/>
      <c r="H26" s="661"/>
      <c r="I26" s="661"/>
      <c r="J26" s="662"/>
      <c r="K26" s="661"/>
      <c r="L26" s="661"/>
      <c r="M26" s="661"/>
      <c r="N26" s="661"/>
      <c r="O26" s="661"/>
      <c r="P26" s="662"/>
      <c r="Q26" s="661"/>
      <c r="R26" s="661"/>
      <c r="S26" s="661"/>
      <c r="T26" s="661"/>
      <c r="U26" s="670"/>
      <c r="V26" s="663"/>
      <c r="W26" s="661"/>
      <c r="X26" s="661"/>
      <c r="Y26" s="661"/>
      <c r="Z26" s="661"/>
      <c r="AA26" s="661"/>
      <c r="AB26" s="661"/>
      <c r="AC26" s="661"/>
      <c r="AD26" s="661"/>
      <c r="AE26" s="663"/>
      <c r="AF26" s="661"/>
      <c r="AG26" s="661"/>
      <c r="AH26" s="661"/>
      <c r="AI26" s="661"/>
      <c r="AJ26" s="661"/>
      <c r="AK26" s="661"/>
      <c r="AL26" s="661"/>
      <c r="AM26" s="661"/>
      <c r="AN26" s="661"/>
      <c r="AO26" s="661"/>
      <c r="AP26" s="661"/>
      <c r="AQ26" s="661"/>
      <c r="AR26" s="661"/>
      <c r="AS26" s="661"/>
      <c r="AT26" s="661"/>
      <c r="AU26" s="661"/>
      <c r="AV26" s="695"/>
      <c r="AW26" s="661"/>
      <c r="AX26" s="661"/>
      <c r="AY26" s="661"/>
      <c r="AZ26" s="661"/>
      <c r="BA26" s="661"/>
      <c r="BB26" s="670"/>
      <c r="BC26" s="262"/>
      <c r="BE26" s="691"/>
      <c r="BF26" s="692"/>
    </row>
    <row r="27" spans="1:58" ht="27" customHeight="1" x14ac:dyDescent="0.25">
      <c r="A27" s="262"/>
      <c r="B27" s="661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1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1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1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1"/>
      <c r="AV28" s="8"/>
      <c r="AW28" s="67"/>
      <c r="AX28" s="64"/>
      <c r="AY28" s="65"/>
      <c r="AZ28" s="65"/>
      <c r="BA28" s="66"/>
      <c r="BB28" s="671"/>
      <c r="BC28" s="22"/>
      <c r="BD28" s="36"/>
      <c r="BE28" s="691"/>
      <c r="BF28" s="693"/>
    </row>
    <row r="29" spans="1:58" ht="27" customHeight="1" x14ac:dyDescent="0.25">
      <c r="A29" s="262"/>
      <c r="B29" s="661"/>
      <c r="C29" s="697" t="str">
        <f>PROPER(TEXT(D29,"JJJJ"))</f>
        <v>Mardi</v>
      </c>
      <c r="D29" s="698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697" t="str">
        <f>$C29</f>
        <v>Mardi</v>
      </c>
      <c r="Y29" s="698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697" t="str">
        <f>$C29</f>
        <v>Mardi</v>
      </c>
      <c r="AH29" s="698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1"/>
      <c r="AV29" s="8"/>
      <c r="AW29" s="67"/>
      <c r="AX29" s="697" t="str">
        <f>$C29</f>
        <v>Mardi</v>
      </c>
      <c r="AY29" s="698">
        <f>$D29</f>
        <v>45636</v>
      </c>
      <c r="AZ29" s="65"/>
      <c r="BA29" s="149">
        <v>0</v>
      </c>
      <c r="BB29" s="671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1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1"/>
      <c r="AV30" s="8"/>
      <c r="AW30" s="67"/>
      <c r="AX30" s="64"/>
      <c r="AY30" s="65"/>
      <c r="AZ30" s="65"/>
      <c r="BA30" s="66"/>
      <c r="BB30" s="671"/>
      <c r="BC30" s="68"/>
      <c r="BD30" s="36"/>
      <c r="BE30" s="83"/>
      <c r="BF30" s="82"/>
    </row>
    <row r="31" spans="1:58" ht="27" customHeight="1" x14ac:dyDescent="0.25">
      <c r="A31" s="262"/>
      <c r="B31" s="661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1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1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1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1"/>
      <c r="AV32" s="8"/>
      <c r="AW32" s="67"/>
      <c r="AX32" s="64"/>
      <c r="AY32" s="65"/>
      <c r="AZ32" s="65"/>
      <c r="BA32" s="66"/>
      <c r="BB32" s="671"/>
      <c r="BC32" s="68"/>
      <c r="BD32" s="36"/>
      <c r="BE32" s="69"/>
      <c r="BF32" s="70"/>
    </row>
    <row r="33" spans="1:58" ht="27" customHeight="1" x14ac:dyDescent="0.25">
      <c r="A33" s="262"/>
      <c r="B33" s="661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>¼</v>
      </c>
      <c r="K33" s="85"/>
      <c r="L33" s="271">
        <v>0.3</v>
      </c>
      <c r="M33" s="85"/>
      <c r="N33" s="149">
        <v>0.99722222222222201</v>
      </c>
      <c r="O33" s="85"/>
      <c r="P33" s="304" t="str">
        <f>IF(OR(R31="",R33=""),"",IF(R33&gt;R31,"»",IF(R33&lt;R31,"¼","¹º")))</f>
        <v>¼</v>
      </c>
      <c r="Q33" s="85"/>
      <c r="R33" s="271">
        <v>8.1</v>
      </c>
      <c r="S33" s="85"/>
      <c r="T33" s="149">
        <v>0.62013888888888902</v>
      </c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>
        <v>16.600000000000001</v>
      </c>
      <c r="AB33" s="65"/>
      <c r="AC33" s="149">
        <v>0.46736111111111101</v>
      </c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>
        <v>0</v>
      </c>
      <c r="AK33" s="65"/>
      <c r="AL33" s="149">
        <v>0</v>
      </c>
      <c r="AM33" s="65"/>
      <c r="AN33" s="149">
        <v>0</v>
      </c>
      <c r="AO33" s="65"/>
      <c r="AP33" s="149">
        <v>0</v>
      </c>
      <c r="AQ33" s="65"/>
      <c r="AR33" s="149">
        <v>0</v>
      </c>
      <c r="AS33" s="65"/>
      <c r="AT33" s="149">
        <v>0</v>
      </c>
      <c r="AU33" s="671"/>
      <c r="AV33" s="8"/>
      <c r="AW33" s="67"/>
      <c r="AX33" s="146" t="str">
        <f>$C33</f>
        <v>Jeudi</v>
      </c>
      <c r="AY33" s="147">
        <f>$D33</f>
        <v>45638</v>
      </c>
      <c r="AZ33" s="65"/>
      <c r="BA33" s="149">
        <v>0.20972222222222223</v>
      </c>
      <c r="BB33" s="671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1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1"/>
      <c r="AV34" s="8"/>
      <c r="AW34" s="67"/>
      <c r="AX34" s="64"/>
      <c r="AY34" s="65"/>
      <c r="AZ34" s="65"/>
      <c r="BA34" s="66"/>
      <c r="BB34" s="671"/>
      <c r="BC34" s="68"/>
      <c r="BD34" s="36"/>
      <c r="BE34" s="69"/>
      <c r="BF34" s="70"/>
    </row>
    <row r="35" spans="1:58" ht="27" customHeight="1" x14ac:dyDescent="0.25">
      <c r="A35" s="262"/>
      <c r="B35" s="661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>¼</v>
      </c>
      <c r="K35" s="85"/>
      <c r="L35" s="271">
        <v>-1.7</v>
      </c>
      <c r="M35" s="85"/>
      <c r="N35" s="149">
        <v>0.234027777777778</v>
      </c>
      <c r="O35" s="85"/>
      <c r="P35" s="304" t="str">
        <f>IF(OR(R33="",R35=""),"",IF(R35&gt;R33,"»",IF(R35&lt;R33,"¼","¹º")))</f>
        <v>¼</v>
      </c>
      <c r="Q35" s="85"/>
      <c r="R35" s="271">
        <v>6</v>
      </c>
      <c r="S35" s="85"/>
      <c r="T35" s="149">
        <v>0.73819444444444404</v>
      </c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>
        <v>13</v>
      </c>
      <c r="AB35" s="65"/>
      <c r="AC35" s="149">
        <v>0.48125000000000001</v>
      </c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>
        <v>0.2</v>
      </c>
      <c r="AK35" s="65"/>
      <c r="AL35" s="149">
        <v>4.0972222222222222E-2</v>
      </c>
      <c r="AM35" s="65"/>
      <c r="AN35" s="149">
        <v>0</v>
      </c>
      <c r="AO35" s="65"/>
      <c r="AP35" s="149">
        <v>4.0972222222222222E-2</v>
      </c>
      <c r="AQ35" s="65"/>
      <c r="AR35" s="149">
        <v>0</v>
      </c>
      <c r="AS35" s="65"/>
      <c r="AT35" s="149">
        <v>0</v>
      </c>
      <c r="AU35" s="671"/>
      <c r="AV35" s="8"/>
      <c r="AW35" s="67"/>
      <c r="AX35" s="146" t="str">
        <f>$C35</f>
        <v>Vendredi</v>
      </c>
      <c r="AY35" s="147">
        <f>$D35</f>
        <v>45639</v>
      </c>
      <c r="AZ35" s="65"/>
      <c r="BA35" s="149">
        <v>4.6527777777777779E-2</v>
      </c>
      <c r="BB35" s="671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1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1"/>
      <c r="AV36" s="8"/>
      <c r="AW36" s="67"/>
      <c r="AX36" s="64"/>
      <c r="AY36" s="65"/>
      <c r="AZ36" s="65"/>
      <c r="BA36" s="66"/>
      <c r="BB36" s="671"/>
      <c r="BC36" s="68"/>
      <c r="BD36" s="36"/>
      <c r="BE36" s="83"/>
      <c r="BF36" s="82"/>
    </row>
    <row r="37" spans="1:58" ht="27" customHeight="1" x14ac:dyDescent="0.25">
      <c r="A37" s="262"/>
      <c r="B37" s="661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>»</v>
      </c>
      <c r="K37" s="85"/>
      <c r="L37" s="271">
        <v>2.8</v>
      </c>
      <c r="M37" s="85"/>
      <c r="N37" s="149">
        <v>0.24444444444444399</v>
      </c>
      <c r="O37" s="85"/>
      <c r="P37" s="304" t="str">
        <f>IF(OR(R35="",R37=""),"",IF(R37&gt;R35,"»",IF(R37&lt;R35,"¼","¹º")))</f>
        <v>»</v>
      </c>
      <c r="Q37" s="85"/>
      <c r="R37" s="271">
        <v>10.6</v>
      </c>
      <c r="S37" s="85"/>
      <c r="T37" s="149">
        <v>0.75</v>
      </c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>
        <v>20.2</v>
      </c>
      <c r="AB37" s="65"/>
      <c r="AC37" s="149">
        <v>0.26944444444444399</v>
      </c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>
        <v>1.4</v>
      </c>
      <c r="AK37" s="65"/>
      <c r="AL37" s="149">
        <v>9.2361111111111116E-2</v>
      </c>
      <c r="AM37" s="65"/>
      <c r="AN37" s="149">
        <v>0</v>
      </c>
      <c r="AO37" s="65"/>
      <c r="AP37" s="149">
        <v>0</v>
      </c>
      <c r="AQ37" s="65"/>
      <c r="AR37" s="149">
        <v>9.2361111111111116E-2</v>
      </c>
      <c r="AS37" s="65"/>
      <c r="AT37" s="149">
        <v>0</v>
      </c>
      <c r="AU37" s="671"/>
      <c r="AV37" s="8"/>
      <c r="AW37" s="67"/>
      <c r="AX37" s="146" t="str">
        <f>$C37</f>
        <v>Samedi</v>
      </c>
      <c r="AY37" s="147">
        <f>$D37</f>
        <v>45640</v>
      </c>
      <c r="AZ37" s="65"/>
      <c r="BA37" s="149">
        <v>0.22500000000000001</v>
      </c>
      <c r="BB37" s="671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1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1"/>
      <c r="AV38" s="8"/>
      <c r="AW38" s="67"/>
      <c r="AX38" s="64"/>
      <c r="AY38" s="65"/>
      <c r="AZ38" s="65"/>
      <c r="BA38" s="66"/>
      <c r="BB38" s="671"/>
      <c r="BC38" s="68"/>
      <c r="BD38" s="36"/>
      <c r="BE38" s="69"/>
      <c r="BF38" s="70"/>
    </row>
    <row r="39" spans="1:58" ht="27" customHeight="1" x14ac:dyDescent="0.25">
      <c r="A39" s="262"/>
      <c r="B39" s="661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>»</v>
      </c>
      <c r="K39" s="85"/>
      <c r="L39" s="271">
        <v>4.8</v>
      </c>
      <c r="M39" s="85"/>
      <c r="N39" s="149">
        <v>0.36180555555555599</v>
      </c>
      <c r="O39" s="85"/>
      <c r="P39" s="304" t="str">
        <f>IF(OR(R37="",R39=""),"",IF(R39&gt;R37,"»",IF(R39&lt;R37,"¼","¹º")))</f>
        <v>»</v>
      </c>
      <c r="Q39" s="85"/>
      <c r="R39" s="271">
        <v>13.3</v>
      </c>
      <c r="S39" s="85"/>
      <c r="T39" s="149">
        <v>0.56527777777777799</v>
      </c>
      <c r="U39" s="683"/>
      <c r="V39" s="68"/>
      <c r="W39" s="67"/>
      <c r="X39" s="146" t="str">
        <f>$C39</f>
        <v>Dimanche</v>
      </c>
      <c r="Y39" s="147">
        <f>$D39</f>
        <v>45641</v>
      </c>
      <c r="Z39" s="65"/>
      <c r="AA39" s="148">
        <v>13</v>
      </c>
      <c r="AB39" s="65"/>
      <c r="AC39" s="149">
        <v>2.4305555555555601E-2</v>
      </c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>
        <v>0</v>
      </c>
      <c r="AK39" s="65"/>
      <c r="AL39" s="149">
        <v>0</v>
      </c>
      <c r="AM39" s="65"/>
      <c r="AN39" s="149">
        <v>0</v>
      </c>
      <c r="AO39" s="65"/>
      <c r="AP39" s="149">
        <v>0</v>
      </c>
      <c r="AQ39" s="65"/>
      <c r="AR39" s="149">
        <v>0</v>
      </c>
      <c r="AS39" s="65"/>
      <c r="AT39" s="149">
        <v>0</v>
      </c>
      <c r="AU39" s="671"/>
      <c r="AV39" s="8"/>
      <c r="AW39" s="67"/>
      <c r="AX39" s="146" t="str">
        <f>$C39</f>
        <v>Dimanche</v>
      </c>
      <c r="AY39" s="147">
        <f>$D39</f>
        <v>45641</v>
      </c>
      <c r="AZ39" s="65"/>
      <c r="BA39" s="149">
        <v>0.26111111111111113</v>
      </c>
      <c r="BB39" s="671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1"/>
      <c r="C40" s="661"/>
      <c r="D40" s="661"/>
      <c r="E40" s="661"/>
      <c r="F40" s="661"/>
      <c r="G40" s="661"/>
      <c r="H40" s="661"/>
      <c r="I40" s="661"/>
      <c r="J40" s="662"/>
      <c r="K40" s="661"/>
      <c r="L40" s="661"/>
      <c r="M40" s="661"/>
      <c r="N40" s="661"/>
      <c r="O40" s="661"/>
      <c r="P40" s="662"/>
      <c r="Q40" s="661"/>
      <c r="R40" s="661"/>
      <c r="S40" s="661"/>
      <c r="T40" s="661"/>
      <c r="U40" s="670"/>
      <c r="V40" s="663"/>
      <c r="W40" s="661"/>
      <c r="X40" s="661"/>
      <c r="Y40" s="661"/>
      <c r="Z40" s="661"/>
      <c r="AA40" s="661"/>
      <c r="AB40" s="661"/>
      <c r="AC40" s="661"/>
      <c r="AD40" s="661"/>
      <c r="AE40" s="663"/>
      <c r="AF40" s="661"/>
      <c r="AG40" s="661"/>
      <c r="AH40" s="661"/>
      <c r="AI40" s="661"/>
      <c r="AJ40" s="661"/>
      <c r="AK40" s="661"/>
      <c r="AL40" s="661"/>
      <c r="AM40" s="661"/>
      <c r="AN40" s="661"/>
      <c r="AO40" s="661"/>
      <c r="AP40" s="661"/>
      <c r="AQ40" s="661"/>
      <c r="AR40" s="661"/>
      <c r="AS40" s="661"/>
      <c r="AT40" s="661"/>
      <c r="AU40" s="661"/>
      <c r="AV40" s="663"/>
      <c r="AW40" s="661"/>
      <c r="AX40" s="661"/>
      <c r="AY40" s="661"/>
      <c r="AZ40" s="661"/>
      <c r="BA40" s="661"/>
      <c r="BB40" s="670"/>
      <c r="BC40" s="262"/>
      <c r="BE40" s="691"/>
      <c r="BF40" s="692"/>
    </row>
    <row r="41" spans="1:58" ht="27" customHeight="1" x14ac:dyDescent="0.25">
      <c r="A41" s="262"/>
      <c r="B41" s="661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>¼</v>
      </c>
      <c r="K41" s="85"/>
      <c r="L41" s="271">
        <v>3.8</v>
      </c>
      <c r="M41" s="85"/>
      <c r="N41" s="149">
        <v>0.36319444444444399</v>
      </c>
      <c r="O41" s="85"/>
      <c r="P41" s="304" t="str">
        <f>IF(OR(R39="",R41=""),"",IF(R41&gt;R39,"»",IF(R41&lt;R39,"¼","¹º")))</f>
        <v>¼</v>
      </c>
      <c r="Q41" s="85"/>
      <c r="R41" s="271">
        <v>10</v>
      </c>
      <c r="S41" s="85"/>
      <c r="T41" s="149">
        <v>0.61458333333333304</v>
      </c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>
        <v>19.100000000000001</v>
      </c>
      <c r="AB41" s="65"/>
      <c r="AC41" s="149">
        <v>0.843055555555556</v>
      </c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>
        <v>0</v>
      </c>
      <c r="AK41" s="65"/>
      <c r="AL41" s="149">
        <v>0</v>
      </c>
      <c r="AM41" s="65"/>
      <c r="AN41" s="149">
        <v>0</v>
      </c>
      <c r="AO41" s="65"/>
      <c r="AP41" s="149">
        <v>0</v>
      </c>
      <c r="AQ41" s="65"/>
      <c r="AR41" s="149">
        <v>0</v>
      </c>
      <c r="AS41" s="65"/>
      <c r="AT41" s="149">
        <v>0</v>
      </c>
      <c r="AU41" s="671"/>
      <c r="AV41" s="8"/>
      <c r="AW41" s="67"/>
      <c r="AX41" s="146" t="str">
        <f>$C41</f>
        <v>Lundi</v>
      </c>
      <c r="AY41" s="147">
        <f>$D41</f>
        <v>45642</v>
      </c>
      <c r="AZ41" s="65"/>
      <c r="BA41" s="149">
        <v>0.22222222222222221</v>
      </c>
      <c r="BB41" s="671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1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1"/>
      <c r="AV42" s="8"/>
      <c r="AW42" s="67"/>
      <c r="AX42" s="64"/>
      <c r="AY42" s="65"/>
      <c r="AZ42" s="65"/>
      <c r="BA42" s="66"/>
      <c r="BB42" s="671"/>
      <c r="BC42" s="68"/>
      <c r="BD42" s="36"/>
      <c r="BE42" s="83"/>
      <c r="BF42" s="82"/>
    </row>
    <row r="43" spans="1:58" ht="27" customHeight="1" x14ac:dyDescent="0.25">
      <c r="A43" s="262"/>
      <c r="B43" s="661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1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1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1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1"/>
      <c r="AV44" s="8"/>
      <c r="AW44" s="67"/>
      <c r="AX44" s="64"/>
      <c r="AY44" s="65"/>
      <c r="AZ44" s="65"/>
      <c r="BA44" s="66"/>
      <c r="BB44" s="671"/>
      <c r="BC44" s="68"/>
      <c r="BD44" s="36"/>
      <c r="BE44" s="69"/>
      <c r="BF44" s="70"/>
    </row>
    <row r="45" spans="1:58" ht="27" customHeight="1" x14ac:dyDescent="0.25">
      <c r="A45" s="262"/>
      <c r="B45" s="661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1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1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1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1"/>
      <c r="AV46" s="8"/>
      <c r="AW46" s="67"/>
      <c r="AX46" s="64"/>
      <c r="AY46" s="65"/>
      <c r="AZ46" s="65"/>
      <c r="BA46" s="66"/>
      <c r="BB46" s="671"/>
      <c r="BC46" s="68"/>
      <c r="BD46" s="36"/>
      <c r="BE46" s="69"/>
      <c r="BF46" s="70"/>
    </row>
    <row r="47" spans="1:58" ht="27" customHeight="1" x14ac:dyDescent="0.25">
      <c r="A47" s="262"/>
      <c r="B47" s="661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1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1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1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1"/>
      <c r="AV48" s="8"/>
      <c r="AW48" s="67"/>
      <c r="AX48" s="64"/>
      <c r="AY48" s="65"/>
      <c r="AZ48" s="65"/>
      <c r="BA48" s="66"/>
      <c r="BB48" s="671"/>
      <c r="BC48" s="68"/>
      <c r="BD48" s="36"/>
      <c r="BE48" s="69"/>
      <c r="BF48" s="70"/>
    </row>
    <row r="49" spans="1:70" ht="27" customHeight="1" x14ac:dyDescent="0.25">
      <c r="A49" s="262"/>
      <c r="B49" s="661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1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1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1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1"/>
      <c r="AV50" s="8"/>
      <c r="AW50" s="67"/>
      <c r="AX50" s="64"/>
      <c r="AY50" s="65"/>
      <c r="AZ50" s="65"/>
      <c r="BA50" s="66"/>
      <c r="BB50" s="671"/>
      <c r="BC50" s="68"/>
      <c r="BD50" s="36"/>
      <c r="BE50" s="83"/>
      <c r="BF50" s="82"/>
    </row>
    <row r="51" spans="1:70" ht="27" customHeight="1" x14ac:dyDescent="0.25">
      <c r="A51" s="262"/>
      <c r="B51" s="661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1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1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1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1"/>
      <c r="AV52" s="8"/>
      <c r="AW52" s="67"/>
      <c r="AX52" s="64"/>
      <c r="AY52" s="65"/>
      <c r="AZ52" s="65"/>
      <c r="BA52" s="66"/>
      <c r="BB52" s="671"/>
      <c r="BC52" s="68"/>
      <c r="BD52" s="36"/>
      <c r="BE52" s="69"/>
      <c r="BF52" s="70"/>
    </row>
    <row r="53" spans="1:70" ht="27" customHeight="1" x14ac:dyDescent="0.25">
      <c r="A53" s="262"/>
      <c r="B53" s="661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1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1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1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1"/>
      <c r="AV54" s="8"/>
      <c r="AW54" s="67"/>
      <c r="AX54" s="64"/>
      <c r="AY54" s="65"/>
      <c r="AZ54" s="65"/>
      <c r="BA54" s="66"/>
      <c r="BB54" s="671"/>
      <c r="BC54" s="22"/>
      <c r="BD54" s="36"/>
      <c r="BE54" s="691"/>
      <c r="BF54" s="693"/>
    </row>
    <row r="55" spans="1:70" ht="27" customHeight="1" x14ac:dyDescent="0.25">
      <c r="A55" s="262"/>
      <c r="B55" s="661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1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1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1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1"/>
      <c r="AV56" s="8"/>
      <c r="AW56" s="67"/>
      <c r="AX56" s="64"/>
      <c r="AY56" s="65"/>
      <c r="AZ56" s="65"/>
      <c r="BA56" s="66"/>
      <c r="BB56" s="671"/>
      <c r="BC56" s="68"/>
      <c r="BD56" s="36"/>
      <c r="BE56" s="83"/>
      <c r="BF56" s="82"/>
    </row>
    <row r="57" spans="1:70" ht="27" customHeight="1" x14ac:dyDescent="0.25">
      <c r="A57" s="262"/>
      <c r="B57" s="661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1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1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1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1"/>
      <c r="AV58" s="8"/>
      <c r="AW58" s="67"/>
      <c r="AX58" s="64"/>
      <c r="AY58" s="65"/>
      <c r="AZ58" s="65"/>
      <c r="BA58" s="66"/>
      <c r="BB58" s="671"/>
      <c r="BC58" s="68"/>
      <c r="BD58" s="36"/>
      <c r="BE58" s="83"/>
      <c r="BF58" s="82"/>
    </row>
    <row r="59" spans="1:70" ht="27" customHeight="1" x14ac:dyDescent="0.25">
      <c r="A59" s="262"/>
      <c r="B59" s="661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1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1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1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1"/>
      <c r="AV60" s="8"/>
      <c r="AW60" s="67"/>
      <c r="AX60" s="64"/>
      <c r="AY60" s="65"/>
      <c r="AZ60" s="65"/>
      <c r="BA60" s="66"/>
      <c r="BB60" s="671"/>
      <c r="BC60" s="68"/>
      <c r="BD60" s="36"/>
      <c r="BE60" s="83"/>
      <c r="BF60" s="82"/>
    </row>
    <row r="61" spans="1:70" ht="27" customHeight="1" x14ac:dyDescent="0.25">
      <c r="A61" s="262"/>
      <c r="B61" s="661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1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1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1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1"/>
      <c r="AV62" s="8"/>
      <c r="AW62" s="67"/>
      <c r="AX62" s="64"/>
      <c r="AY62" s="65"/>
      <c r="AZ62" s="65"/>
      <c r="BA62" s="66"/>
      <c r="BB62" s="671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1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1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1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1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1"/>
      <c r="AV64" s="8"/>
      <c r="AW64" s="67"/>
      <c r="AX64" s="64"/>
      <c r="AY64" s="65"/>
      <c r="AZ64" s="65"/>
      <c r="BA64" s="66"/>
      <c r="BB64" s="671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1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1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1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1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1"/>
      <c r="AV66" s="8"/>
      <c r="AW66" s="67"/>
      <c r="AX66" s="64"/>
      <c r="AY66" s="65"/>
      <c r="AZ66" s="65"/>
      <c r="BA66" s="66"/>
      <c r="BB66" s="671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1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1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1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1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1"/>
      <c r="AV68" s="8"/>
      <c r="AW68" s="67"/>
      <c r="AX68" s="64"/>
      <c r="AY68" s="65"/>
      <c r="AZ68" s="65"/>
      <c r="BA68" s="66"/>
      <c r="BB68" s="671"/>
      <c r="BC68" s="22"/>
      <c r="BD68" s="36"/>
      <c r="BE68" s="691"/>
      <c r="BF68" s="693"/>
    </row>
    <row r="69" spans="1:70" ht="27" customHeight="1" x14ac:dyDescent="0.25">
      <c r="A69" s="262"/>
      <c r="B69" s="661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1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1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1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1"/>
      <c r="AV70" s="8"/>
      <c r="AW70" s="67"/>
      <c r="AX70" s="64"/>
      <c r="AY70" s="65"/>
      <c r="AZ70" s="65"/>
      <c r="BA70" s="66"/>
      <c r="BB70" s="671"/>
      <c r="BC70" s="68"/>
      <c r="BD70" s="36"/>
      <c r="BE70" s="83"/>
      <c r="BF70" s="82"/>
    </row>
    <row r="71" spans="1:70" ht="27" customHeight="1" thickBot="1" x14ac:dyDescent="0.3">
      <c r="A71" s="262"/>
      <c r="B71" s="661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1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1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1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1"/>
      <c r="AV72" s="8"/>
      <c r="AW72" s="67"/>
      <c r="AX72" s="64"/>
      <c r="AY72" s="65"/>
      <c r="AZ72" s="65"/>
      <c r="BA72" s="66"/>
      <c r="BB72" s="671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2">
        <f>SUM(BO82:BO101)/1.5</f>
        <v>696.26666666666677</v>
      </c>
      <c r="BP78" s="457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1044.4000000000001</v>
      </c>
      <c r="BP79" s="459">
        <f>SUM(BP83:BP102)</f>
        <v>31.400694444444447</v>
      </c>
      <c r="BQ79"/>
      <c r="BR79" s="181">
        <f>SUM(BR83:BR102)</f>
        <v>5.4624999999999995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49">
        <f>MAX(BM83:BM102)</f>
        <v>95.4</v>
      </c>
      <c r="BN81" s="179" t="s">
        <v>5</v>
      </c>
      <c r="BO81" s="180">
        <f>MAX(BO83:BO105)</f>
        <v>163.6</v>
      </c>
      <c r="BP81" s="458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137</v>
      </c>
      <c r="BI86" s="186">
        <v>3.4</v>
      </c>
      <c r="BJ86" s="182" t="s">
        <v>137</v>
      </c>
      <c r="BK86" s="186">
        <v>27.5</v>
      </c>
      <c r="BL86" s="182" t="s">
        <v>137</v>
      </c>
      <c r="BM86" s="187">
        <v>41.7</v>
      </c>
      <c r="BN86" s="182" t="s">
        <v>137</v>
      </c>
      <c r="BO86" s="185">
        <v>90.1</v>
      </c>
      <c r="BP86" s="188">
        <v>2.5215277777777776</v>
      </c>
      <c r="BQ86" s="182" t="s">
        <v>137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150</v>
      </c>
      <c r="BI89" s="261">
        <v>10.8</v>
      </c>
      <c r="BJ89" s="182" t="s">
        <v>150</v>
      </c>
      <c r="BK89" s="186">
        <v>35.6</v>
      </c>
      <c r="BL89" s="182" t="s">
        <v>150</v>
      </c>
      <c r="BM89" s="187">
        <v>41.7</v>
      </c>
      <c r="BN89" s="182" t="s">
        <v>150</v>
      </c>
      <c r="BO89" s="185">
        <v>17.8</v>
      </c>
      <c r="BP89" s="188">
        <v>0.65347222222222223</v>
      </c>
      <c r="BQ89" s="182" t="s">
        <v>150</v>
      </c>
      <c r="BR89" s="188">
        <v>0.58194444444444449</v>
      </c>
    </row>
    <row r="90" spans="3:70" x14ac:dyDescent="0.25">
      <c r="BG90"/>
      <c r="BH90" s="94" t="s">
        <v>151</v>
      </c>
      <c r="BI90" s="261">
        <v>10.3</v>
      </c>
      <c r="BJ90" s="182" t="s">
        <v>151</v>
      </c>
      <c r="BK90" s="186">
        <v>37.5</v>
      </c>
      <c r="BL90" s="182" t="s">
        <v>151</v>
      </c>
      <c r="BM90" s="187">
        <v>34.5</v>
      </c>
      <c r="BN90" s="182" t="s">
        <v>151</v>
      </c>
      <c r="BO90" s="185">
        <v>15.7</v>
      </c>
      <c r="BP90" s="188">
        <v>0.23402777777777781</v>
      </c>
      <c r="BQ90" s="182" t="s">
        <v>151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244</v>
      </c>
      <c r="BI94" s="261">
        <f>$L$7</f>
        <v>-1.7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18.899999999999999</v>
      </c>
      <c r="BP94" s="188">
        <f>AL6</f>
        <v>0</v>
      </c>
      <c r="BQ94" s="182" t="str">
        <f>BH94</f>
        <v>Décembre</v>
      </c>
      <c r="BR94" s="188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1">
        <v>0.72361111111111109</v>
      </c>
      <c r="B1" s="262"/>
      <c r="C1" s="262"/>
      <c r="D1" s="262"/>
      <c r="E1" s="262"/>
      <c r="F1" s="262"/>
      <c r="G1" s="515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2"/>
      <c r="S1" s="398"/>
      <c r="U1" s="393"/>
      <c r="V1" s="325" t="s">
        <v>152</v>
      </c>
      <c r="W1"/>
      <c r="X1" s="409" t="s">
        <v>149</v>
      </c>
      <c r="Y1" s="495">
        <f>Relevés!$W$5</f>
        <v>0</v>
      </c>
      <c r="Z1" s="52" t="s">
        <v>155</v>
      </c>
      <c r="AC1" s="528"/>
      <c r="AD1" s="624"/>
      <c r="AE1" s="625"/>
      <c r="AF1" s="528"/>
      <c r="AG1" s="623"/>
      <c r="AH1" s="604"/>
      <c r="AI1" s="604"/>
      <c r="AJ1" s="546" t="s">
        <v>195</v>
      </c>
      <c r="AK1" s="546" t="s">
        <v>196</v>
      </c>
      <c r="AL1" s="517"/>
      <c r="AM1" s="605" t="s">
        <v>159</v>
      </c>
      <c r="AN1" s="606" t="s">
        <v>196</v>
      </c>
    </row>
    <row r="2" spans="1:40" ht="15.75" customHeight="1" thickTop="1" x14ac:dyDescent="0.25">
      <c r="A2" s="262"/>
      <c r="B2" s="480"/>
      <c r="C2" s="481"/>
      <c r="D2" s="481"/>
      <c r="E2" s="481"/>
      <c r="F2" s="481"/>
      <c r="G2" s="481"/>
      <c r="H2" s="481"/>
      <c r="I2" s="481"/>
      <c r="J2" s="481"/>
      <c r="K2" s="481"/>
      <c r="L2" s="481"/>
      <c r="M2" s="481"/>
      <c r="N2" s="481"/>
      <c r="O2" s="481"/>
      <c r="P2" s="481"/>
      <c r="Q2" s="482"/>
      <c r="R2" s="392"/>
      <c r="T2" s="288"/>
      <c r="U2" s="288"/>
      <c r="V2" s="446" t="s">
        <v>44</v>
      </c>
      <c r="W2" s="403"/>
      <c r="X2" s="404" t="s">
        <v>135</v>
      </c>
      <c r="Y2" s="495">
        <f>Décembre_2024!$AL$1</f>
        <v>18.899999999999999</v>
      </c>
      <c r="Z2" t="s">
        <v>181</v>
      </c>
      <c r="AC2" s="528"/>
      <c r="AD2" s="634"/>
      <c r="AE2" s="632"/>
      <c r="AF2" s="633"/>
      <c r="AG2" s="528"/>
      <c r="AJ2" s="585">
        <v>-10000</v>
      </c>
      <c r="AK2" s="586" t="s">
        <v>197</v>
      </c>
      <c r="AL2" s="517"/>
      <c r="AM2" s="607">
        <v>10</v>
      </c>
      <c r="AN2" s="608" t="s">
        <v>198</v>
      </c>
    </row>
    <row r="3" spans="1:40" ht="18.75" x14ac:dyDescent="0.3">
      <c r="A3" s="262"/>
      <c r="B3" s="483"/>
      <c r="C3" s="499" t="s">
        <v>177</v>
      </c>
      <c r="D3" s="479"/>
      <c r="E3" s="476"/>
      <c r="F3" s="478" t="s">
        <v>172</v>
      </c>
      <c r="G3" s="476"/>
      <c r="H3" s="476"/>
      <c r="I3" s="500" t="s">
        <v>170</v>
      </c>
      <c r="J3" s="500"/>
      <c r="K3" s="476"/>
      <c r="L3" s="499" t="s">
        <v>173</v>
      </c>
      <c r="M3" s="485"/>
      <c r="N3" s="478" t="s">
        <v>174</v>
      </c>
      <c r="O3" s="478"/>
      <c r="P3" s="478"/>
      <c r="Q3" s="486"/>
      <c r="R3" s="392"/>
      <c r="T3" s="289"/>
      <c r="U3" s="289"/>
      <c r="V3" s="451">
        <v>160</v>
      </c>
      <c r="W3"/>
      <c r="X3" s="409" t="s">
        <v>146</v>
      </c>
      <c r="Y3" s="495">
        <f>Décembre_2024!$BO$79+$Y$1</f>
        <v>1044.4000000000001</v>
      </c>
      <c r="Z3" t="s">
        <v>182</v>
      </c>
      <c r="AB3" s="506"/>
      <c r="AC3" s="529"/>
      <c r="AD3" s="637">
        <f ca="1">NOW()</f>
        <v>45643.314229398151</v>
      </c>
      <c r="AE3" s="636"/>
      <c r="AF3" s="635"/>
      <c r="AG3" s="528"/>
      <c r="AJ3" s="559">
        <v>3</v>
      </c>
      <c r="AK3" s="560" t="s">
        <v>199</v>
      </c>
      <c r="AL3" s="517"/>
      <c r="AM3" s="557">
        <v>20</v>
      </c>
      <c r="AN3" s="558" t="s">
        <v>200</v>
      </c>
    </row>
    <row r="4" spans="1:40" ht="15.75" x14ac:dyDescent="0.25">
      <c r="A4" s="262"/>
      <c r="B4" s="483"/>
      <c r="C4" s="476"/>
      <c r="D4" s="476"/>
      <c r="E4" s="476"/>
      <c r="F4" s="476"/>
      <c r="G4" s="476"/>
      <c r="H4" s="476"/>
      <c r="I4" s="476"/>
      <c r="J4" s="476"/>
      <c r="K4" s="476"/>
      <c r="L4" s="476"/>
      <c r="M4" s="476"/>
      <c r="N4" s="476"/>
      <c r="O4" s="476"/>
      <c r="P4" s="476"/>
      <c r="Q4" s="486"/>
      <c r="R4" s="392"/>
      <c r="V4" s="502">
        <f>Décembre_2024!$BM$81</f>
        <v>95.4</v>
      </c>
      <c r="AC4" s="528"/>
      <c r="AD4" s="628"/>
      <c r="AE4" s="625"/>
      <c r="AF4" s="630"/>
      <c r="AG4" s="528"/>
      <c r="AJ4" s="561">
        <v>6</v>
      </c>
      <c r="AK4" s="562" t="s">
        <v>201</v>
      </c>
      <c r="AM4" s="565">
        <v>30</v>
      </c>
      <c r="AN4" s="566" t="s">
        <v>202</v>
      </c>
    </row>
    <row r="5" spans="1:40" ht="15" customHeight="1" x14ac:dyDescent="0.25">
      <c r="A5" s="262"/>
      <c r="B5" s="483"/>
      <c r="C5" s="476"/>
      <c r="D5" s="476"/>
      <c r="E5" s="476"/>
      <c r="F5" s="476"/>
      <c r="G5" s="476"/>
      <c r="H5" s="476"/>
      <c r="I5" s="476"/>
      <c r="J5" s="476"/>
      <c r="K5" s="476"/>
      <c r="L5" s="476"/>
      <c r="M5" s="476"/>
      <c r="N5" s="476"/>
      <c r="O5" s="476"/>
      <c r="P5" s="476"/>
      <c r="Q5" s="486"/>
      <c r="R5" s="392"/>
      <c r="V5" s="451">
        <v>2.5</v>
      </c>
      <c r="X5" s="394" t="s">
        <v>139</v>
      </c>
      <c r="Y5" s="523">
        <f>LOOKUP(9^9,Relevés!$B:$B)</f>
        <v>5</v>
      </c>
      <c r="Z5" s="505" t="s">
        <v>179</v>
      </c>
      <c r="AC5" s="528"/>
      <c r="AD5" s="627"/>
      <c r="AE5" s="646"/>
      <c r="AF5" s="629"/>
      <c r="AG5" s="528"/>
      <c r="AJ5" s="563">
        <v>11</v>
      </c>
      <c r="AK5" s="564" t="s">
        <v>203</v>
      </c>
      <c r="AL5" s="517"/>
      <c r="AM5" s="609">
        <v>40</v>
      </c>
      <c r="AN5" s="610" t="s">
        <v>204</v>
      </c>
    </row>
    <row r="6" spans="1:40" ht="15.75" x14ac:dyDescent="0.25">
      <c r="A6" s="262"/>
      <c r="B6" s="483"/>
      <c r="C6" s="476"/>
      <c r="D6" s="476"/>
      <c r="E6" s="476"/>
      <c r="F6" s="476"/>
      <c r="G6" s="476"/>
      <c r="H6" s="476"/>
      <c r="I6" s="476"/>
      <c r="J6" s="476"/>
      <c r="K6" s="476"/>
      <c r="L6" s="476"/>
      <c r="M6" s="476"/>
      <c r="N6" s="476"/>
      <c r="O6" s="476"/>
      <c r="P6" s="476"/>
      <c r="Q6" s="486"/>
      <c r="R6" s="392"/>
      <c r="S6" s="55"/>
      <c r="T6" s="260"/>
      <c r="V6" s="452">
        <f>V3-V4-V5</f>
        <v>62.099999999999994</v>
      </c>
      <c r="X6" s="472" t="s">
        <v>159</v>
      </c>
      <c r="Y6" s="650">
        <f>LOOKUP(9^9,Relevés!$C:$C)</f>
        <v>97</v>
      </c>
      <c r="Z6" s="505" t="s">
        <v>184</v>
      </c>
      <c r="AC6" s="528"/>
      <c r="AD6" s="627"/>
      <c r="AE6" s="528"/>
      <c r="AF6" s="629"/>
      <c r="AG6" s="528"/>
      <c r="AJ6" s="557">
        <v>16</v>
      </c>
      <c r="AK6" s="558" t="s">
        <v>200</v>
      </c>
      <c r="AL6" s="517"/>
      <c r="AM6" s="611">
        <v>50</v>
      </c>
      <c r="AN6" s="612" t="s">
        <v>205</v>
      </c>
    </row>
    <row r="7" spans="1:40" x14ac:dyDescent="0.25">
      <c r="A7" s="262"/>
      <c r="B7" s="483"/>
      <c r="C7" s="476"/>
      <c r="D7" s="476"/>
      <c r="E7" s="476"/>
      <c r="F7" s="476"/>
      <c r="G7" s="476"/>
      <c r="H7" s="476"/>
      <c r="I7" s="476"/>
      <c r="J7" s="476"/>
      <c r="K7" s="476"/>
      <c r="L7" s="476"/>
      <c r="M7" s="476"/>
      <c r="N7" s="476"/>
      <c r="O7" s="476"/>
      <c r="P7" s="476"/>
      <c r="Q7" s="486"/>
      <c r="R7" s="392"/>
      <c r="S7" s="55"/>
      <c r="T7" s="260"/>
      <c r="U7" s="260"/>
      <c r="V7" s="260"/>
      <c r="X7" s="473" t="s">
        <v>20</v>
      </c>
      <c r="Y7" s="507">
        <f>LOOKUP(9^9,Relevés!$F:$G)</f>
        <v>1.8</v>
      </c>
      <c r="Z7" s="505" t="s">
        <v>183</v>
      </c>
      <c r="AC7" s="528"/>
      <c r="AD7" s="627"/>
      <c r="AE7" s="528"/>
      <c r="AF7" s="629"/>
      <c r="AG7" s="528"/>
      <c r="AJ7" s="565">
        <v>21</v>
      </c>
      <c r="AK7" s="566" t="s">
        <v>202</v>
      </c>
      <c r="AL7" s="517"/>
      <c r="AM7" s="613">
        <v>60</v>
      </c>
      <c r="AN7" s="614" t="s">
        <v>206</v>
      </c>
    </row>
    <row r="8" spans="1:40" x14ac:dyDescent="0.25">
      <c r="A8" s="262"/>
      <c r="B8" s="483"/>
      <c r="C8" s="476"/>
      <c r="D8" s="476"/>
      <c r="E8" s="476"/>
      <c r="F8" s="476"/>
      <c r="G8" s="476"/>
      <c r="H8" s="476"/>
      <c r="I8" s="476"/>
      <c r="J8" s="476"/>
      <c r="K8" s="476"/>
      <c r="L8" s="476"/>
      <c r="M8" s="476"/>
      <c r="N8" s="476"/>
      <c r="O8" s="476"/>
      <c r="P8" s="476"/>
      <c r="Q8" s="486"/>
      <c r="R8" s="392"/>
      <c r="T8" s="396"/>
      <c r="U8" s="260"/>
      <c r="V8" s="446" t="s">
        <v>18</v>
      </c>
      <c r="AC8" s="528"/>
      <c r="AD8" s="648" t="s">
        <v>231</v>
      </c>
      <c r="AE8" s="528"/>
      <c r="AF8" s="647" t="s">
        <v>44</v>
      </c>
      <c r="AG8" s="528"/>
      <c r="AJ8" s="567">
        <v>26</v>
      </c>
      <c r="AK8" s="568" t="s">
        <v>207</v>
      </c>
      <c r="AL8" s="517"/>
      <c r="AM8" s="615">
        <v>70</v>
      </c>
      <c r="AN8" s="616" t="s">
        <v>208</v>
      </c>
    </row>
    <row r="9" spans="1:40" ht="15" customHeight="1" x14ac:dyDescent="0.3">
      <c r="A9" s="262"/>
      <c r="B9" s="483"/>
      <c r="C9" s="476"/>
      <c r="D9" s="476"/>
      <c r="E9" s="476"/>
      <c r="F9" s="476"/>
      <c r="G9" s="476"/>
      <c r="H9" s="476"/>
      <c r="I9" s="476"/>
      <c r="J9" s="476"/>
      <c r="K9" s="476"/>
      <c r="L9" s="476"/>
      <c r="M9" s="476"/>
      <c r="N9" s="476"/>
      <c r="O9" s="476"/>
      <c r="P9" s="476"/>
      <c r="Q9" s="486"/>
      <c r="R9" s="392"/>
      <c r="V9" s="451">
        <v>160</v>
      </c>
      <c r="X9" s="464" t="s">
        <v>138</v>
      </c>
      <c r="Y9" s="466">
        <f>LOOKUP(9^9,Relevés!$D:$D)</f>
        <v>4.5999999999999996</v>
      </c>
      <c r="Z9" s="465" t="s">
        <v>119</v>
      </c>
      <c r="AC9" s="528"/>
      <c r="AD9" s="644">
        <f>Relevés!$N$5</f>
        <v>6.8</v>
      </c>
      <c r="AE9" s="528"/>
      <c r="AF9" s="645">
        <f>$V$4</f>
        <v>95.4</v>
      </c>
      <c r="AG9" s="528"/>
      <c r="AJ9" s="569">
        <v>31</v>
      </c>
      <c r="AK9" s="570" t="s">
        <v>209</v>
      </c>
      <c r="AL9" s="517"/>
      <c r="AM9" s="617">
        <v>80</v>
      </c>
      <c r="AN9" s="618" t="s">
        <v>210</v>
      </c>
    </row>
    <row r="10" spans="1:40" ht="15.75" x14ac:dyDescent="0.25">
      <c r="A10" s="262"/>
      <c r="B10" s="483"/>
      <c r="C10" s="476"/>
      <c r="D10" s="476"/>
      <c r="E10" s="476"/>
      <c r="F10" s="476"/>
      <c r="G10" s="476"/>
      <c r="H10" s="476"/>
      <c r="I10" s="476"/>
      <c r="J10" s="476"/>
      <c r="K10" s="476"/>
      <c r="L10" s="476"/>
      <c r="M10" s="476"/>
      <c r="N10" s="476"/>
      <c r="O10" s="476"/>
      <c r="P10" s="476"/>
      <c r="Q10" s="486"/>
      <c r="R10" s="392"/>
      <c r="V10" s="503">
        <f>IF(Relevés!$Q$4&gt;Décembre_2024!$AA$9,Relevés!$Q$4,Décembre_2024!$AA$9)</f>
        <v>78.8</v>
      </c>
      <c r="X10" s="464" t="s">
        <v>138</v>
      </c>
      <c r="Y10" s="466">
        <f>243.04*(LN($Y$6)+17.625*$Y$5/(243.04+$Y$5))/(17.625-(LN($Y$6)+17.625*$Y$5/(243.04+$Y$5)))</f>
        <v>94.382512074918267</v>
      </c>
      <c r="Z10" s="465" t="s">
        <v>119</v>
      </c>
      <c r="AA10" t="s">
        <v>180</v>
      </c>
      <c r="AC10" s="528"/>
      <c r="AD10" s="627"/>
      <c r="AE10" s="528"/>
      <c r="AF10" s="629"/>
      <c r="AG10" s="528"/>
      <c r="AJ10" s="587">
        <v>36</v>
      </c>
      <c r="AK10" s="588" t="s">
        <v>211</v>
      </c>
      <c r="AL10" s="517"/>
      <c r="AM10" s="619">
        <v>90</v>
      </c>
      <c r="AN10" s="620" t="s">
        <v>212</v>
      </c>
    </row>
    <row r="11" spans="1:40" ht="15.75" x14ac:dyDescent="0.25">
      <c r="A11" s="262"/>
      <c r="B11" s="483"/>
      <c r="C11" s="476"/>
      <c r="D11" s="476"/>
      <c r="E11" s="476"/>
      <c r="F11" s="476"/>
      <c r="G11" s="476"/>
      <c r="H11" s="476"/>
      <c r="I11" s="476"/>
      <c r="J11" s="476"/>
      <c r="K11" s="476"/>
      <c r="L11" s="476"/>
      <c r="M11" s="476"/>
      <c r="N11" s="476"/>
      <c r="O11" s="476"/>
      <c r="P11" s="476"/>
      <c r="Q11" s="486"/>
      <c r="R11" s="392"/>
      <c r="V11" s="451">
        <v>3</v>
      </c>
      <c r="AC11" s="528"/>
      <c r="AD11" s="627"/>
      <c r="AE11" s="528"/>
      <c r="AF11" s="629"/>
      <c r="AG11" s="528"/>
      <c r="AJ11" s="589">
        <v>40</v>
      </c>
      <c r="AK11" s="590" t="s">
        <v>197</v>
      </c>
      <c r="AL11" s="517"/>
      <c r="AM11" s="621">
        <v>100</v>
      </c>
      <c r="AN11" s="622" t="s">
        <v>213</v>
      </c>
    </row>
    <row r="12" spans="1:40" ht="16.5" thickBot="1" x14ac:dyDescent="0.3">
      <c r="A12" s="262"/>
      <c r="B12" s="483"/>
      <c r="C12" s="476"/>
      <c r="D12" s="476"/>
      <c r="E12" s="476"/>
      <c r="F12" s="476"/>
      <c r="G12" s="476"/>
      <c r="H12" s="476"/>
      <c r="I12" s="476"/>
      <c r="J12" s="476"/>
      <c r="K12" s="476"/>
      <c r="L12" s="476"/>
      <c r="M12" s="476"/>
      <c r="N12" s="476"/>
      <c r="O12" s="476"/>
      <c r="P12" s="476"/>
      <c r="Q12" s="486"/>
      <c r="R12" s="392"/>
      <c r="V12" s="452">
        <f>V9-V10-V11</f>
        <v>78.2</v>
      </c>
      <c r="X12" s="397" t="s">
        <v>141</v>
      </c>
      <c r="Y12" s="474">
        <f>LOOKUP(9^9,Relevés!$E:$E)</f>
        <v>5</v>
      </c>
      <c r="Z12" s="52" t="s">
        <v>186</v>
      </c>
      <c r="AC12" s="528"/>
      <c r="AD12" s="627"/>
      <c r="AE12" s="528"/>
      <c r="AF12" s="629"/>
      <c r="AG12" s="528"/>
      <c r="AK12" s="517"/>
      <c r="AL12" s="517"/>
      <c r="AM12" s="517"/>
      <c r="AN12" s="517"/>
    </row>
    <row r="13" spans="1:40" x14ac:dyDescent="0.25">
      <c r="A13" s="262"/>
      <c r="B13" s="483"/>
      <c r="C13" s="499" t="s">
        <v>171</v>
      </c>
      <c r="D13" s="479"/>
      <c r="E13" s="476"/>
      <c r="F13" s="478" t="s">
        <v>167</v>
      </c>
      <c r="G13" s="476"/>
      <c r="H13" s="476"/>
      <c r="I13" s="476"/>
      <c r="J13" s="476"/>
      <c r="K13" s="476"/>
      <c r="L13" s="476"/>
      <c r="M13" s="476"/>
      <c r="N13" s="476"/>
      <c r="O13" s="479" t="s">
        <v>161</v>
      </c>
      <c r="P13" s="476"/>
      <c r="Q13" s="486"/>
      <c r="R13" s="392"/>
      <c r="X13" s="397" t="s">
        <v>141</v>
      </c>
      <c r="Y13" s="474">
        <f>IF(Y7&lt;5,Y5,(13.12+0.6215*$Y$5)-(11.37*$Y$7^0.16)+(0.3965*$Y$5*$Y$7^0.16))</f>
        <v>5</v>
      </c>
      <c r="Z13" t="s">
        <v>180</v>
      </c>
      <c r="AC13" s="528"/>
      <c r="AD13" s="627"/>
      <c r="AE13" s="528"/>
      <c r="AF13" s="629"/>
      <c r="AG13" s="528"/>
      <c r="AJ13" s="546" t="s">
        <v>4</v>
      </c>
      <c r="AK13" s="546" t="s">
        <v>196</v>
      </c>
      <c r="AL13" s="517"/>
      <c r="AM13" s="546" t="s">
        <v>6</v>
      </c>
      <c r="AN13" s="546" t="s">
        <v>196</v>
      </c>
    </row>
    <row r="14" spans="1:40" ht="15.75" customHeight="1" x14ac:dyDescent="0.3">
      <c r="A14" s="262"/>
      <c r="B14" s="483"/>
      <c r="C14" s="476"/>
      <c r="D14" s="476"/>
      <c r="E14" s="476"/>
      <c r="F14" s="684" t="s">
        <v>168</v>
      </c>
      <c r="G14" s="685"/>
      <c r="H14" s="494"/>
      <c r="I14" s="494" t="s">
        <v>176</v>
      </c>
      <c r="J14" s="494"/>
      <c r="K14" s="476"/>
      <c r="L14" s="476"/>
      <c r="M14" s="489" t="s">
        <v>162</v>
      </c>
      <c r="N14" s="489"/>
      <c r="O14" s="476"/>
      <c r="P14" s="476"/>
      <c r="Q14" s="486"/>
      <c r="R14" s="392"/>
      <c r="V14" s="446" t="s">
        <v>15</v>
      </c>
      <c r="X14" s="527" t="s">
        <v>189</v>
      </c>
      <c r="Y14" s="526"/>
      <c r="AC14" s="528"/>
      <c r="AD14" s="648" t="s">
        <v>1</v>
      </c>
      <c r="AE14" s="528"/>
      <c r="AF14" s="647" t="s">
        <v>230</v>
      </c>
      <c r="AG14" s="528"/>
      <c r="AJ14" s="555">
        <v>0</v>
      </c>
      <c r="AK14" s="556" t="s">
        <v>222</v>
      </c>
      <c r="AL14" s="517"/>
      <c r="AM14" s="591">
        <v>0</v>
      </c>
      <c r="AN14" s="592" t="s">
        <v>221</v>
      </c>
    </row>
    <row r="15" spans="1:40" ht="15" customHeight="1" x14ac:dyDescent="0.3">
      <c r="A15" s="262"/>
      <c r="B15" s="483"/>
      <c r="C15" s="476"/>
      <c r="D15" s="476"/>
      <c r="E15" s="476"/>
      <c r="F15" s="476"/>
      <c r="G15" s="476"/>
      <c r="H15" s="476"/>
      <c r="I15" s="476"/>
      <c r="J15" s="476"/>
      <c r="K15" s="476"/>
      <c r="L15" s="476"/>
      <c r="M15" s="476"/>
      <c r="N15" s="476"/>
      <c r="O15" s="478" t="s">
        <v>163</v>
      </c>
      <c r="P15" s="476"/>
      <c r="Q15" s="486"/>
      <c r="R15" s="392"/>
      <c r="V15" s="451">
        <v>160</v>
      </c>
      <c r="X15" s="532" t="s">
        <v>15</v>
      </c>
      <c r="Y15" s="533">
        <v>24</v>
      </c>
      <c r="AC15" s="528"/>
      <c r="AD15" s="644">
        <f>Relevés!$K$5</f>
        <v>5</v>
      </c>
      <c r="AE15" s="528"/>
      <c r="AF15" s="645">
        <f>$V$10</f>
        <v>78.8</v>
      </c>
      <c r="AG15" s="528"/>
      <c r="AJ15" s="557">
        <v>5</v>
      </c>
      <c r="AK15" s="558" t="s">
        <v>200</v>
      </c>
      <c r="AL15" s="517"/>
      <c r="AM15" s="596">
        <v>120</v>
      </c>
      <c r="AN15" s="594" t="s">
        <v>225</v>
      </c>
    </row>
    <row r="16" spans="1:40" ht="13.5" customHeight="1" x14ac:dyDescent="0.25">
      <c r="A16" s="262"/>
      <c r="B16" s="483"/>
      <c r="C16" s="476"/>
      <c r="D16" s="476"/>
      <c r="E16" s="476"/>
      <c r="F16" s="476"/>
      <c r="G16" s="476"/>
      <c r="H16" s="476"/>
      <c r="I16" s="476"/>
      <c r="J16" s="476"/>
      <c r="K16" s="476"/>
      <c r="L16" s="476"/>
      <c r="M16" s="518"/>
      <c r="N16" s="518"/>
      <c r="O16" s="518"/>
      <c r="P16" s="518"/>
      <c r="Q16" s="486"/>
      <c r="R16" s="392"/>
      <c r="V16" s="504">
        <f>Décembre_2024!$AC$3</f>
        <v>24.8</v>
      </c>
      <c r="X16" s="599" t="s">
        <v>18</v>
      </c>
      <c r="Y16" s="600">
        <v>130</v>
      </c>
      <c r="Z16" s="53"/>
      <c r="AC16" s="528"/>
      <c r="AD16" s="648"/>
      <c r="AE16" s="528"/>
      <c r="AF16" s="629"/>
      <c r="AG16" s="528"/>
      <c r="AJ16" s="559">
        <v>11</v>
      </c>
      <c r="AK16" s="560" t="s">
        <v>199</v>
      </c>
      <c r="AL16" s="517"/>
      <c r="AM16" s="597">
        <v>240</v>
      </c>
      <c r="AN16" s="595" t="s">
        <v>226</v>
      </c>
    </row>
    <row r="17" spans="1:40" ht="13.5" customHeight="1" x14ac:dyDescent="0.25">
      <c r="A17" s="262"/>
      <c r="B17" s="483"/>
      <c r="C17" s="476"/>
      <c r="D17" s="484" t="s">
        <v>164</v>
      </c>
      <c r="E17" s="485"/>
      <c r="F17" s="476"/>
      <c r="G17" s="476"/>
      <c r="H17" s="476"/>
      <c r="I17" s="484" t="s">
        <v>169</v>
      </c>
      <c r="J17" s="484"/>
      <c r="K17" s="476"/>
      <c r="L17" s="476">
        <v>17</v>
      </c>
      <c r="M17" s="518" t="s">
        <v>187</v>
      </c>
      <c r="N17" s="655" t="s">
        <v>188</v>
      </c>
      <c r="O17" s="518"/>
      <c r="P17" s="518" t="s">
        <v>44</v>
      </c>
      <c r="Q17" s="486"/>
      <c r="R17" s="392"/>
      <c r="V17" s="451">
        <v>3</v>
      </c>
      <c r="X17" s="601" t="s">
        <v>44</v>
      </c>
      <c r="Y17" s="600">
        <v>900</v>
      </c>
      <c r="AC17" s="528"/>
      <c r="AD17" s="627"/>
      <c r="AE17" s="528"/>
      <c r="AF17" s="629"/>
      <c r="AG17" s="528"/>
      <c r="AJ17" s="561">
        <v>16</v>
      </c>
      <c r="AK17" s="562" t="s">
        <v>201</v>
      </c>
      <c r="AL17" s="517"/>
      <c r="AM17" s="598">
        <v>540</v>
      </c>
      <c r="AN17" s="593" t="s">
        <v>227</v>
      </c>
    </row>
    <row r="18" spans="1:40" ht="15.75" x14ac:dyDescent="0.25">
      <c r="A18" s="262"/>
      <c r="B18" s="483"/>
      <c r="C18" s="476"/>
      <c r="D18" s="476"/>
      <c r="E18" s="476"/>
      <c r="F18" s="476"/>
      <c r="G18" s="476"/>
      <c r="H18" s="476"/>
      <c r="I18" s="476"/>
      <c r="J18" s="476"/>
      <c r="K18" s="476"/>
      <c r="L18" s="476"/>
      <c r="M18" s="476"/>
      <c r="N18" s="476"/>
      <c r="O18" s="476"/>
      <c r="P18" s="476"/>
      <c r="Q18" s="486"/>
      <c r="R18" s="392"/>
      <c r="V18" s="452">
        <f>V15-V16-V17</f>
        <v>132.19999999999999</v>
      </c>
      <c r="X18" s="94" t="s">
        <v>190</v>
      </c>
      <c r="Y18" s="474">
        <v>2</v>
      </c>
      <c r="AC18" s="528"/>
      <c r="AD18" s="627"/>
      <c r="AE18" s="646"/>
      <c r="AF18" s="629"/>
      <c r="AG18" s="528"/>
      <c r="AJ18" s="563">
        <v>21</v>
      </c>
      <c r="AK18" s="564" t="s">
        <v>203</v>
      </c>
      <c r="AL18" s="517"/>
      <c r="AM18" s="602">
        <v>900</v>
      </c>
      <c r="AN18" s="603" t="s">
        <v>207</v>
      </c>
    </row>
    <row r="19" spans="1:40" ht="15.75" x14ac:dyDescent="0.25">
      <c r="A19" s="262"/>
      <c r="B19" s="483"/>
      <c r="C19" s="476"/>
      <c r="D19" s="476"/>
      <c r="E19" s="476"/>
      <c r="F19" s="476"/>
      <c r="G19" s="476"/>
      <c r="H19" s="476"/>
      <c r="I19" s="476"/>
      <c r="J19" s="476"/>
      <c r="K19" s="476"/>
      <c r="L19" s="476"/>
      <c r="M19" s="476"/>
      <c r="N19" s="476"/>
      <c r="O19" s="476"/>
      <c r="P19" s="476"/>
      <c r="Q19" s="486"/>
      <c r="R19" s="392"/>
      <c r="X19" s="94" t="s">
        <v>4</v>
      </c>
      <c r="Y19" s="507">
        <f>Décembre_2024!AC2</f>
        <v>0</v>
      </c>
      <c r="AA19" s="287"/>
      <c r="AB19" s="287"/>
      <c r="AC19" s="530"/>
      <c r="AD19" s="628"/>
      <c r="AE19" s="625"/>
      <c r="AF19" s="630"/>
      <c r="AG19" s="528"/>
      <c r="AJ19" s="557">
        <v>26</v>
      </c>
      <c r="AK19" s="558" t="s">
        <v>200</v>
      </c>
      <c r="AL19" s="517"/>
    </row>
    <row r="20" spans="1:40" x14ac:dyDescent="0.25">
      <c r="A20" s="262"/>
      <c r="B20" s="483"/>
      <c r="C20" s="476"/>
      <c r="D20" s="476"/>
      <c r="E20" s="476"/>
      <c r="F20" s="476"/>
      <c r="G20" s="476"/>
      <c r="H20" s="476"/>
      <c r="I20" s="476"/>
      <c r="J20" s="476"/>
      <c r="K20" s="476"/>
      <c r="L20" s="476"/>
      <c r="M20" s="476"/>
      <c r="N20" s="476"/>
      <c r="O20" s="476"/>
      <c r="P20" s="476"/>
      <c r="Q20" s="486"/>
      <c r="R20" s="392"/>
      <c r="V20" s="445" t="s">
        <v>156</v>
      </c>
      <c r="X20" s="94" t="s">
        <v>159</v>
      </c>
      <c r="Y20" s="649">
        <f>$Y$6</f>
        <v>97</v>
      </c>
      <c r="AA20" s="287"/>
      <c r="AB20" s="287"/>
      <c r="AC20" s="530"/>
      <c r="AD20" s="627"/>
      <c r="AE20" s="729" t="s">
        <v>232</v>
      </c>
      <c r="AF20" s="730"/>
      <c r="AG20" s="528"/>
      <c r="AJ20" s="565">
        <v>31</v>
      </c>
      <c r="AK20" s="566" t="s">
        <v>202</v>
      </c>
      <c r="AL20" s="517"/>
    </row>
    <row r="21" spans="1:40" ht="15.75" x14ac:dyDescent="0.25">
      <c r="A21" s="262"/>
      <c r="B21" s="483"/>
      <c r="C21" s="476"/>
      <c r="D21" s="476"/>
      <c r="E21" s="476"/>
      <c r="F21" s="476"/>
      <c r="G21" s="476"/>
      <c r="H21" s="476"/>
      <c r="I21" s="476"/>
      <c r="J21" s="476"/>
      <c r="K21" s="476"/>
      <c r="L21" s="476"/>
      <c r="M21" s="476"/>
      <c r="N21" s="476"/>
      <c r="O21" s="476"/>
      <c r="P21" s="476"/>
      <c r="Q21" s="486"/>
      <c r="R21" s="392"/>
      <c r="V21" s="443">
        <v>1030</v>
      </c>
      <c r="X21" s="524" t="s">
        <v>6</v>
      </c>
      <c r="Y21" s="525">
        <f>Y22</f>
        <v>0</v>
      </c>
      <c r="AA21" s="287"/>
      <c r="AB21" s="287"/>
      <c r="AC21" s="530"/>
      <c r="AD21" s="627"/>
      <c r="AE21" s="528"/>
      <c r="AF21" s="629"/>
      <c r="AG21" s="531"/>
      <c r="AJ21" s="567">
        <v>36</v>
      </c>
      <c r="AK21" s="568" t="s">
        <v>207</v>
      </c>
      <c r="AL21" s="517"/>
    </row>
    <row r="22" spans="1:40" ht="15.75" x14ac:dyDescent="0.25">
      <c r="A22" s="262"/>
      <c r="B22" s="483"/>
      <c r="C22" s="476"/>
      <c r="D22" s="476"/>
      <c r="E22" s="476"/>
      <c r="F22" s="476"/>
      <c r="G22" s="476"/>
      <c r="H22" s="476"/>
      <c r="I22" s="476"/>
      <c r="J22" s="476"/>
      <c r="K22" s="476"/>
      <c r="L22" s="476"/>
      <c r="M22" s="476"/>
      <c r="N22" s="476"/>
      <c r="O22" s="476"/>
      <c r="P22" s="476"/>
      <c r="Q22" s="486"/>
      <c r="R22" s="392"/>
      <c r="V22" s="453">
        <f>$Y$22</f>
        <v>0</v>
      </c>
      <c r="X22" s="397" t="s">
        <v>6</v>
      </c>
      <c r="Y22" s="545">
        <f>Relevés!AH4</f>
        <v>0</v>
      </c>
      <c r="Z22" s="505" t="s">
        <v>185</v>
      </c>
      <c r="AA22" s="287"/>
      <c r="AB22" s="287"/>
      <c r="AC22" s="530"/>
      <c r="AD22" s="627"/>
      <c r="AE22" s="528"/>
      <c r="AF22" s="629"/>
      <c r="AG22" s="528"/>
      <c r="AJ22" s="569">
        <v>41</v>
      </c>
      <c r="AK22" s="570" t="s">
        <v>209</v>
      </c>
      <c r="AL22" s="517"/>
    </row>
    <row r="23" spans="1:40" ht="15.75" x14ac:dyDescent="0.25">
      <c r="A23" s="262"/>
      <c r="B23" s="483"/>
      <c r="C23" s="476"/>
      <c r="D23" s="476"/>
      <c r="E23" s="476"/>
      <c r="F23" s="476"/>
      <c r="G23" s="476"/>
      <c r="H23" s="477"/>
      <c r="I23" s="477"/>
      <c r="J23" s="477"/>
      <c r="K23" s="477"/>
      <c r="L23" s="476"/>
      <c r="M23" s="476"/>
      <c r="N23" s="476"/>
      <c r="O23" s="476"/>
      <c r="P23" s="476"/>
      <c r="Q23" s="486"/>
      <c r="R23" s="392"/>
      <c r="V23" s="443">
        <v>30</v>
      </c>
      <c r="Y23" s="496">
        <f>$Y$22/60/24</f>
        <v>0</v>
      </c>
      <c r="Z23" s="450" t="s">
        <v>154</v>
      </c>
      <c r="AA23" s="287"/>
      <c r="AB23" s="287"/>
      <c r="AC23" s="530"/>
      <c r="AD23" s="627"/>
      <c r="AE23" s="528"/>
      <c r="AF23" s="629"/>
      <c r="AG23" s="528"/>
      <c r="AJ23" s="571">
        <v>46</v>
      </c>
      <c r="AK23" s="572" t="s">
        <v>214</v>
      </c>
      <c r="AL23" s="517"/>
    </row>
    <row r="24" spans="1:40" ht="15.75" customHeight="1" x14ac:dyDescent="0.25">
      <c r="A24" s="262"/>
      <c r="B24" s="483"/>
      <c r="C24" s="476"/>
      <c r="D24" s="476"/>
      <c r="E24" s="476"/>
      <c r="F24" s="476"/>
      <c r="G24" s="476"/>
      <c r="H24" s="477"/>
      <c r="I24" s="477"/>
      <c r="J24" s="477"/>
      <c r="K24" s="477"/>
      <c r="L24" s="476"/>
      <c r="M24" s="476"/>
      <c r="N24" s="476"/>
      <c r="O24" s="476"/>
      <c r="P24" s="476"/>
      <c r="Q24" s="486"/>
      <c r="R24" s="392"/>
      <c r="V24" s="444">
        <f>$V21-$V22-$V23</f>
        <v>1000</v>
      </c>
      <c r="X24" s="462"/>
      <c r="AB24" s="287"/>
      <c r="AC24" s="530"/>
      <c r="AD24" s="627"/>
      <c r="AE24" s="528"/>
      <c r="AF24" s="629"/>
      <c r="AG24" s="528"/>
      <c r="AJ24" s="573">
        <v>51</v>
      </c>
      <c r="AK24" s="574" t="s">
        <v>215</v>
      </c>
      <c r="AL24" s="517"/>
    </row>
    <row r="25" spans="1:40" x14ac:dyDescent="0.25">
      <c r="A25" s="262"/>
      <c r="B25" s="483"/>
      <c r="C25" s="476"/>
      <c r="D25" s="476"/>
      <c r="E25" s="476"/>
      <c r="F25" s="476"/>
      <c r="G25" s="476"/>
      <c r="H25" s="477"/>
      <c r="I25" s="477"/>
      <c r="J25" s="477"/>
      <c r="K25" s="477"/>
      <c r="L25" s="476"/>
      <c r="M25" s="476"/>
      <c r="N25" s="476"/>
      <c r="O25" s="476"/>
      <c r="P25" s="476"/>
      <c r="Q25" s="486"/>
      <c r="R25" s="392"/>
      <c r="W25"/>
      <c r="AB25" s="287"/>
      <c r="AC25" s="530"/>
      <c r="AD25" s="627"/>
      <c r="AE25" s="528"/>
      <c r="AF25" s="629"/>
      <c r="AG25" s="528"/>
      <c r="AJ25" s="575">
        <v>56</v>
      </c>
      <c r="AK25" s="547" t="s">
        <v>216</v>
      </c>
      <c r="AL25" s="517"/>
    </row>
    <row r="26" spans="1:40" ht="15" customHeight="1" x14ac:dyDescent="0.25">
      <c r="A26" s="262"/>
      <c r="B26" s="483"/>
      <c r="C26" s="476"/>
      <c r="D26" s="476"/>
      <c r="E26" s="476"/>
      <c r="F26" s="476"/>
      <c r="G26" s="476"/>
      <c r="H26" s="477"/>
      <c r="I26" s="477"/>
      <c r="J26" s="477"/>
      <c r="K26" s="477"/>
      <c r="L26" s="476"/>
      <c r="M26" s="476"/>
      <c r="N26" s="476"/>
      <c r="O26" s="476"/>
      <c r="P26" s="476"/>
      <c r="Q26" s="486"/>
      <c r="R26" s="392"/>
      <c r="V26" s="454" t="s">
        <v>159</v>
      </c>
      <c r="AB26" s="287"/>
      <c r="AC26" s="530"/>
      <c r="AD26" s="627"/>
      <c r="AE26" s="528"/>
      <c r="AF26" s="629"/>
      <c r="AG26" s="528"/>
      <c r="AJ26" s="576">
        <v>61</v>
      </c>
      <c r="AK26" s="577" t="s">
        <v>213</v>
      </c>
      <c r="AL26" s="517"/>
    </row>
    <row r="27" spans="1:40" ht="15" customHeight="1" x14ac:dyDescent="0.25">
      <c r="A27" s="262"/>
      <c r="B27" s="483"/>
      <c r="C27" s="476"/>
      <c r="D27" s="476"/>
      <c r="E27" s="476"/>
      <c r="F27" s="476"/>
      <c r="G27" s="476"/>
      <c r="H27" s="477"/>
      <c r="I27" s="477"/>
      <c r="J27" s="477"/>
      <c r="K27" s="477"/>
      <c r="L27" s="476"/>
      <c r="M27" s="476"/>
      <c r="N27" s="476"/>
      <c r="O27" s="476"/>
      <c r="P27" s="476"/>
      <c r="Q27" s="486"/>
      <c r="R27" s="392"/>
      <c r="V27" s="455">
        <v>132</v>
      </c>
      <c r="AB27" s="287"/>
      <c r="AC27" s="530"/>
      <c r="AD27" s="627"/>
      <c r="AE27" s="528"/>
      <c r="AF27" s="629"/>
      <c r="AG27" s="528"/>
      <c r="AJ27" s="552">
        <v>66</v>
      </c>
      <c r="AK27" s="578" t="s">
        <v>223</v>
      </c>
      <c r="AL27" s="517"/>
    </row>
    <row r="28" spans="1:40" ht="15" customHeight="1" x14ac:dyDescent="0.25">
      <c r="A28" s="262"/>
      <c r="B28" s="483"/>
      <c r="C28" s="476"/>
      <c r="D28" s="476"/>
      <c r="E28" s="476"/>
      <c r="F28" s="476"/>
      <c r="G28" s="476"/>
      <c r="H28" s="477"/>
      <c r="I28" s="477"/>
      <c r="J28" s="477"/>
      <c r="K28" s="477"/>
      <c r="L28" s="476"/>
      <c r="M28" s="476"/>
      <c r="N28" s="476"/>
      <c r="O28" s="476"/>
      <c r="P28" s="476"/>
      <c r="Q28" s="486"/>
      <c r="R28" s="392"/>
      <c r="V28" s="443"/>
      <c r="AB28" s="287"/>
      <c r="AC28" s="530"/>
      <c r="AD28" s="627"/>
      <c r="AE28" s="528"/>
      <c r="AF28" s="629"/>
      <c r="AG28" s="528"/>
      <c r="AJ28" s="548">
        <v>71</v>
      </c>
      <c r="AK28" s="549" t="s">
        <v>217</v>
      </c>
      <c r="AL28" s="517"/>
    </row>
    <row r="29" spans="1:40" ht="15.75" x14ac:dyDescent="0.25">
      <c r="A29" s="262"/>
      <c r="B29" s="483"/>
      <c r="C29" s="484" t="s">
        <v>165</v>
      </c>
      <c r="D29" s="484"/>
      <c r="E29" s="484"/>
      <c r="F29" s="484"/>
      <c r="G29" s="499" t="s">
        <v>175</v>
      </c>
      <c r="H29" s="493" t="s">
        <v>166</v>
      </c>
      <c r="I29" s="493"/>
      <c r="J29" s="493"/>
      <c r="K29" s="493"/>
      <c r="L29" s="478"/>
      <c r="M29" s="476"/>
      <c r="N29" s="476"/>
      <c r="O29" s="476"/>
      <c r="P29" s="476"/>
      <c r="Q29" s="486"/>
      <c r="R29" s="392"/>
      <c r="V29" s="456">
        <f>$Y$6</f>
        <v>97</v>
      </c>
      <c r="W29"/>
      <c r="AA29" s="287"/>
      <c r="AB29" s="287"/>
      <c r="AC29" s="530"/>
      <c r="AD29" s="627"/>
      <c r="AE29" s="528"/>
      <c r="AF29" s="629"/>
      <c r="AG29" s="528"/>
      <c r="AJ29" s="579">
        <v>76</v>
      </c>
      <c r="AK29" s="580" t="s">
        <v>218</v>
      </c>
    </row>
    <row r="30" spans="1:40" ht="15.75" x14ac:dyDescent="0.25">
      <c r="A30" s="262"/>
      <c r="B30" s="483"/>
      <c r="C30" s="476"/>
      <c r="D30" s="476"/>
      <c r="E30" s="476"/>
      <c r="F30" s="476"/>
      <c r="G30" s="476"/>
      <c r="H30" s="477"/>
      <c r="I30" s="477"/>
      <c r="J30" s="477"/>
      <c r="K30" s="477"/>
      <c r="L30" s="476"/>
      <c r="M30" s="476"/>
      <c r="N30" s="476"/>
      <c r="O30" s="476"/>
      <c r="P30" s="476"/>
      <c r="Q30" s="486"/>
      <c r="R30" s="392"/>
      <c r="V30" s="443">
        <v>4</v>
      </c>
      <c r="X30" s="397" t="s">
        <v>140</v>
      </c>
      <c r="Y30" s="497">
        <f>LOOKUP(9^9,Relevés!H:H)</f>
        <v>1028.2</v>
      </c>
      <c r="Z30" t="s">
        <v>143</v>
      </c>
      <c r="AB30" s="287"/>
      <c r="AC30" s="530"/>
      <c r="AD30" s="627"/>
      <c r="AE30" s="528"/>
      <c r="AF30" s="629"/>
      <c r="AG30" s="528"/>
      <c r="AJ30" s="581">
        <v>81</v>
      </c>
      <c r="AK30" s="582" t="s">
        <v>219</v>
      </c>
      <c r="AL30" s="517"/>
    </row>
    <row r="31" spans="1:40" ht="15.75" x14ac:dyDescent="0.25">
      <c r="A31" s="262"/>
      <c r="B31" s="483"/>
      <c r="C31" s="476"/>
      <c r="D31" s="476"/>
      <c r="E31" s="476"/>
      <c r="F31" s="476"/>
      <c r="G31" s="476"/>
      <c r="H31" s="477"/>
      <c r="I31" s="477"/>
      <c r="J31" s="477"/>
      <c r="K31" s="477"/>
      <c r="L31" s="476"/>
      <c r="M31" s="476"/>
      <c r="N31" s="476"/>
      <c r="O31" s="476"/>
      <c r="P31" s="476"/>
      <c r="Q31" s="486"/>
      <c r="R31" s="392"/>
      <c r="V31" s="444">
        <f>V27-V29-V30</f>
        <v>31</v>
      </c>
      <c r="X31" s="397" t="s">
        <v>140</v>
      </c>
      <c r="Y31" s="498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142</v>
      </c>
      <c r="AB31" s="287"/>
      <c r="AC31" s="530"/>
      <c r="AD31" s="627"/>
      <c r="AE31" s="528"/>
      <c r="AF31" s="629"/>
      <c r="AG31" s="528"/>
      <c r="AJ31" s="553">
        <v>86</v>
      </c>
      <c r="AK31" s="554" t="s">
        <v>224</v>
      </c>
      <c r="AL31" s="517"/>
    </row>
    <row r="32" spans="1:40" ht="15.75" thickBot="1" x14ac:dyDescent="0.3">
      <c r="A32" s="262"/>
      <c r="B32" s="682"/>
      <c r="C32" s="487"/>
      <c r="D32" s="487"/>
      <c r="E32" s="487"/>
      <c r="F32" s="487"/>
      <c r="G32" s="487"/>
      <c r="H32" s="488"/>
      <c r="I32" s="488"/>
      <c r="J32" s="488"/>
      <c r="K32" s="488"/>
      <c r="L32" s="487"/>
      <c r="M32" s="519"/>
      <c r="N32" s="487"/>
      <c r="O32" s="487"/>
      <c r="P32" s="487"/>
      <c r="Q32" s="520"/>
      <c r="R32" s="392"/>
      <c r="Z32" s="287" t="s">
        <v>145</v>
      </c>
      <c r="AB32" s="287"/>
      <c r="AC32" s="530"/>
      <c r="AD32" s="627"/>
      <c r="AE32" s="528"/>
      <c r="AF32" s="629"/>
      <c r="AG32" s="528"/>
      <c r="AJ32" s="583">
        <v>91</v>
      </c>
      <c r="AK32" s="584" t="s">
        <v>197</v>
      </c>
      <c r="AN32" s="517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5"/>
      <c r="I33" s="475"/>
      <c r="J33" s="475"/>
      <c r="K33" s="475"/>
      <c r="L33" s="262"/>
      <c r="M33" s="262"/>
      <c r="N33" s="262"/>
      <c r="O33" s="262"/>
      <c r="P33" s="262"/>
      <c r="Q33" s="262"/>
      <c r="R33" s="391">
        <f ca="1">DAY(TODAY())</f>
        <v>17</v>
      </c>
      <c r="S33" s="447" t="s">
        <v>21</v>
      </c>
      <c r="T33" s="448">
        <f>T35-T34</f>
        <v>0.35833333333333334</v>
      </c>
      <c r="V33" s="454" t="s">
        <v>59</v>
      </c>
      <c r="W33"/>
      <c r="AB33" s="287"/>
      <c r="AC33" s="530"/>
      <c r="AD33" s="627"/>
      <c r="AE33" s="528"/>
      <c r="AF33" s="629"/>
      <c r="AG33" s="528"/>
      <c r="AJ33" s="550">
        <v>100</v>
      </c>
      <c r="AK33" s="551" t="s">
        <v>220</v>
      </c>
    </row>
    <row r="34" spans="1:37" ht="15.75" x14ac:dyDescent="0.25">
      <c r="A34" s="419">
        <v>0.79166666666666663</v>
      </c>
      <c r="B34" s="727">
        <f ca="1">NOW()</f>
        <v>45643.314229398151</v>
      </c>
      <c r="C34" s="727"/>
      <c r="D34" s="727"/>
      <c r="E34" s="727"/>
      <c r="G34" s="261">
        <v>11</v>
      </c>
      <c r="I34" s="510"/>
      <c r="J34" s="511"/>
      <c r="K34" s="513"/>
      <c r="L34" s="512"/>
      <c r="M34" s="511"/>
      <c r="N34" s="511"/>
      <c r="Q34" s="516"/>
      <c r="S34" s="400" t="s">
        <v>131</v>
      </c>
      <c r="T34" s="441">
        <v>0.36388888888888887</v>
      </c>
      <c r="V34" s="455">
        <v>60</v>
      </c>
      <c r="X34" s="405" t="s">
        <v>108</v>
      </c>
      <c r="Y34" s="406" t="s">
        <v>115</v>
      </c>
      <c r="Z34" s="399"/>
      <c r="AB34" s="287"/>
      <c r="AC34" s="530"/>
      <c r="AD34" s="627"/>
      <c r="AE34" s="646"/>
      <c r="AF34" s="629"/>
      <c r="AG34" s="528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9"/>
      <c r="H35" s="514"/>
      <c r="I35" s="510"/>
      <c r="J35" s="508"/>
      <c r="K35" s="509"/>
      <c r="L35" s="509"/>
      <c r="M35" s="508"/>
      <c r="N35" s="509"/>
      <c r="O35" s="510"/>
      <c r="R35"/>
      <c r="S35" s="429" t="s">
        <v>132</v>
      </c>
      <c r="T35" s="442">
        <v>0.72222222222222221</v>
      </c>
      <c r="V35" s="456">
        <f>Relevés!N5</f>
        <v>6.8</v>
      </c>
      <c r="X35" s="311" t="s">
        <v>112</v>
      </c>
      <c r="Y35" s="402" t="s">
        <v>114</v>
      </c>
      <c r="Z35" s="287" t="s">
        <v>11</v>
      </c>
      <c r="AC35" s="528"/>
      <c r="AD35" s="627"/>
      <c r="AE35" s="528"/>
      <c r="AF35" s="629"/>
      <c r="AG35" s="528"/>
    </row>
    <row r="36" spans="1:37" ht="15.75" x14ac:dyDescent="0.25">
      <c r="A36" s="654" t="s">
        <v>238</v>
      </c>
      <c r="G36" s="509"/>
      <c r="H36" s="509"/>
      <c r="I36" s="510"/>
      <c r="J36" s="510"/>
      <c r="K36" s="509"/>
      <c r="L36" s="510"/>
      <c r="M36" s="522"/>
      <c r="N36" s="509"/>
      <c r="O36" s="510"/>
      <c r="V36" s="443">
        <v>1.5</v>
      </c>
      <c r="X36" s="313" t="s">
        <v>111</v>
      </c>
      <c r="Y36" s="407" t="s">
        <v>113</v>
      </c>
      <c r="AC36" s="528"/>
      <c r="AD36" s="627"/>
      <c r="AE36" s="528"/>
      <c r="AF36" s="629"/>
      <c r="AG36" s="528"/>
    </row>
    <row r="37" spans="1:37" ht="15" customHeight="1" x14ac:dyDescent="0.3">
      <c r="A37" t="s">
        <v>239</v>
      </c>
      <c r="V37" s="444">
        <f>V34-V35-V36</f>
        <v>51.7</v>
      </c>
      <c r="X37" t="s">
        <v>144</v>
      </c>
      <c r="Y37" s="408"/>
      <c r="AC37" s="528"/>
      <c r="AD37" s="638"/>
      <c r="AE37" s="626"/>
      <c r="AF37" s="631"/>
      <c r="AG37" s="528"/>
    </row>
    <row r="38" spans="1:37" ht="15" customHeight="1" x14ac:dyDescent="0.3">
      <c r="AC38" s="528"/>
      <c r="AD38" s="638" t="s">
        <v>228</v>
      </c>
      <c r="AE38" s="640" t="s">
        <v>18</v>
      </c>
      <c r="AF38" s="639" t="s">
        <v>44</v>
      </c>
      <c r="AG38" s="528"/>
    </row>
    <row r="39" spans="1:37" ht="15" customHeight="1" x14ac:dyDescent="0.25">
      <c r="V39" s="454" t="s">
        <v>58</v>
      </c>
      <c r="AC39" s="528"/>
      <c r="AD39" s="627"/>
      <c r="AE39" s="528"/>
      <c r="AF39" s="629"/>
      <c r="AG39" s="528"/>
    </row>
    <row r="40" spans="1:37" ht="15.75" x14ac:dyDescent="0.25">
      <c r="V40" s="455">
        <v>60</v>
      </c>
      <c r="AC40" s="528"/>
      <c r="AD40" s="627"/>
      <c r="AE40" s="528"/>
      <c r="AF40" s="629"/>
      <c r="AG40" s="528"/>
    </row>
    <row r="41" spans="1:37" ht="15.75" x14ac:dyDescent="0.25">
      <c r="C41" s="534">
        <f>100*(1-($Y$1/$E$41))</f>
        <v>100</v>
      </c>
      <c r="D41" s="535">
        <v>44</v>
      </c>
      <c r="E41" s="536">
        <v>20</v>
      </c>
      <c r="F41" s="510"/>
      <c r="G41" s="539">
        <f>100*(1-($Y$2/$I$41))</f>
        <v>92.125</v>
      </c>
      <c r="H41" s="535">
        <v>48</v>
      </c>
      <c r="I41" s="540">
        <v>240</v>
      </c>
      <c r="J41" s="510"/>
      <c r="K41" s="539">
        <f>100*(1-($Y$3/M41))</f>
        <v>5.0545454545454449</v>
      </c>
      <c r="L41" s="535">
        <v>50</v>
      </c>
      <c r="M41" s="540">
        <v>1100</v>
      </c>
      <c r="T41" s="517"/>
      <c r="V41" s="456">
        <f>Relevés!$K$5</f>
        <v>5</v>
      </c>
      <c r="AC41" s="528"/>
      <c r="AD41" s="627"/>
      <c r="AE41" s="528"/>
      <c r="AF41" s="629"/>
      <c r="AG41" s="528"/>
    </row>
    <row r="42" spans="1:37" ht="15.75" x14ac:dyDescent="0.25">
      <c r="C42" s="537" t="s">
        <v>194</v>
      </c>
      <c r="D42" s="538">
        <f>20*$C$41/100</f>
        <v>20</v>
      </c>
      <c r="E42" s="543" t="s">
        <v>191</v>
      </c>
      <c r="F42" s="510"/>
      <c r="G42" s="541" t="s">
        <v>194</v>
      </c>
      <c r="H42" s="542">
        <f>20*$G$41/100</f>
        <v>18.425000000000001</v>
      </c>
      <c r="I42" s="544" t="s">
        <v>192</v>
      </c>
      <c r="J42" s="510"/>
      <c r="K42" s="541" t="s">
        <v>194</v>
      </c>
      <c r="L42" s="542">
        <f>20*$K$41/100</f>
        <v>1.010909090909089</v>
      </c>
      <c r="M42" s="544" t="s">
        <v>193</v>
      </c>
      <c r="V42" s="443">
        <v>1.5</v>
      </c>
      <c r="AC42" s="528"/>
      <c r="AD42" s="627"/>
      <c r="AE42" s="528"/>
      <c r="AF42" s="629"/>
      <c r="AG42" s="528"/>
    </row>
    <row r="43" spans="1:37" ht="15.75" x14ac:dyDescent="0.25">
      <c r="A43" s="312"/>
      <c r="D43" s="509"/>
      <c r="E43" s="510"/>
      <c r="F43" s="510"/>
      <c r="G43" s="521"/>
      <c r="H43" s="510"/>
      <c r="I43" s="510"/>
      <c r="J43" s="510"/>
      <c r="K43" s="521"/>
      <c r="L43" s="510"/>
      <c r="M43" s="510"/>
      <c r="N43" s="510"/>
      <c r="V43" s="444">
        <f>V40-V41-V42</f>
        <v>53.5</v>
      </c>
      <c r="AC43" s="528"/>
      <c r="AD43" s="627"/>
      <c r="AE43" s="528"/>
      <c r="AF43" s="629"/>
      <c r="AG43" s="528"/>
    </row>
    <row r="44" spans="1:37" x14ac:dyDescent="0.25">
      <c r="AC44" s="528"/>
      <c r="AD44" s="627"/>
      <c r="AE44" s="528"/>
      <c r="AF44" s="629"/>
      <c r="AG44" s="528"/>
    </row>
    <row r="45" spans="1:37" x14ac:dyDescent="0.25">
      <c r="AC45" s="528"/>
      <c r="AD45" s="627"/>
      <c r="AE45" s="528"/>
      <c r="AF45" s="629"/>
      <c r="AG45" s="528"/>
    </row>
    <row r="46" spans="1:37" x14ac:dyDescent="0.25">
      <c r="AC46" s="528"/>
      <c r="AD46" s="627"/>
      <c r="AE46" s="528"/>
      <c r="AF46" s="629"/>
      <c r="AG46" s="528"/>
    </row>
    <row r="47" spans="1:37" x14ac:dyDescent="0.25">
      <c r="AC47" s="528"/>
      <c r="AD47" s="627"/>
      <c r="AE47" s="528"/>
      <c r="AF47" s="629"/>
      <c r="AG47" s="528"/>
    </row>
    <row r="48" spans="1:37" x14ac:dyDescent="0.25">
      <c r="AC48" s="528"/>
      <c r="AD48" s="627"/>
      <c r="AE48" s="528"/>
      <c r="AF48" s="629"/>
      <c r="AG48" s="528"/>
    </row>
    <row r="49" spans="29:33" x14ac:dyDescent="0.25">
      <c r="AC49" s="528"/>
      <c r="AD49" s="627"/>
      <c r="AE49" s="528"/>
      <c r="AF49" s="629"/>
      <c r="AG49" s="528"/>
    </row>
    <row r="50" spans="29:33" x14ac:dyDescent="0.25">
      <c r="AC50" s="528"/>
      <c r="AD50" s="627"/>
      <c r="AE50" s="528"/>
      <c r="AF50" s="629"/>
      <c r="AG50" s="528"/>
    </row>
    <row r="51" spans="29:33" x14ac:dyDescent="0.25">
      <c r="AC51" s="528"/>
      <c r="AD51" s="627"/>
      <c r="AE51" s="528"/>
      <c r="AF51" s="629"/>
      <c r="AG51" s="528"/>
    </row>
    <row r="52" spans="29:33" x14ac:dyDescent="0.25">
      <c r="AC52" s="528"/>
      <c r="AD52" s="627"/>
      <c r="AE52" s="528"/>
      <c r="AF52" s="629"/>
      <c r="AG52" s="528"/>
    </row>
    <row r="53" spans="29:33" x14ac:dyDescent="0.25">
      <c r="AC53" s="528"/>
      <c r="AD53" s="627"/>
      <c r="AE53" s="528"/>
      <c r="AF53" s="629"/>
      <c r="AG53" s="528"/>
    </row>
    <row r="54" spans="29:33" x14ac:dyDescent="0.25">
      <c r="AC54" s="528"/>
      <c r="AD54" s="641">
        <f>Relevés!$AG$5</f>
        <v>0</v>
      </c>
      <c r="AE54" s="642">
        <f>Décembre_2024!$AL$5</f>
        <v>1.273611111111111</v>
      </c>
      <c r="AF54" s="643">
        <f>Décembre_2024!$BP$79</f>
        <v>31.400694444444447</v>
      </c>
      <c r="AG54" s="528"/>
    </row>
    <row r="55" spans="29:33" ht="15.75" thickBot="1" x14ac:dyDescent="0.3">
      <c r="AC55" s="528"/>
      <c r="AD55" s="676"/>
      <c r="AE55" s="624"/>
      <c r="AF55" s="677"/>
      <c r="AG55" s="528"/>
    </row>
    <row r="56" spans="29:33" ht="15.75" thickTop="1" x14ac:dyDescent="0.25">
      <c r="AC56" s="528"/>
      <c r="AD56" s="528"/>
      <c r="AE56" s="528"/>
      <c r="AF56" s="528"/>
      <c r="AG56" s="528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7"/>
      <c r="B1" s="653" t="s">
        <v>233</v>
      </c>
      <c r="C1" s="265"/>
      <c r="D1" s="401">
        <f ca="1">NOW()</f>
        <v>45643.314229398151</v>
      </c>
      <c r="E1" s="416"/>
      <c r="F1" s="653" t="s">
        <v>234</v>
      </c>
      <c r="G1" s="686"/>
      <c r="H1" s="262"/>
    </row>
    <row r="2" spans="1:8" ht="17.25" customHeight="1" x14ac:dyDescent="0.3">
      <c r="A2" s="266"/>
      <c r="B2" s="414"/>
      <c r="C2" s="415"/>
      <c r="D2" s="401"/>
      <c r="E2" s="417"/>
      <c r="F2" s="414"/>
      <c r="G2" s="268"/>
      <c r="H2" s="262"/>
    </row>
    <row r="3" spans="1:8" ht="22.5" customHeight="1" x14ac:dyDescent="0.3">
      <c r="A3" s="266"/>
      <c r="B3" s="688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88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89" t="s">
        <v>147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3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0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0"/>
      <c r="C10" s="268"/>
      <c r="D10" s="437"/>
      <c r="E10" s="414" t="s">
        <v>136</v>
      </c>
      <c r="F10" s="263" t="s">
        <v>20</v>
      </c>
      <c r="G10" s="268"/>
      <c r="H10" s="262"/>
    </row>
    <row r="11" spans="1:8" ht="22.5" customHeight="1" x14ac:dyDescent="0.25">
      <c r="A11" s="266"/>
      <c r="B11" s="688" t="s">
        <v>20</v>
      </c>
      <c r="C11" s="269"/>
      <c r="D11" s="438"/>
      <c r="E11" s="414"/>
      <c r="F11" s="262"/>
      <c r="G11" s="268"/>
      <c r="H11" s="262"/>
    </row>
    <row r="12" spans="1:8" ht="41.25" customHeight="1" x14ac:dyDescent="0.3">
      <c r="A12" s="266"/>
      <c r="B12" s="262"/>
      <c r="C12" s="269"/>
      <c r="D12" s="438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39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39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39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39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0"/>
      <c r="F22" s="678"/>
      <c r="G22" s="679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242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0"/>
      <c r="B44" s="678"/>
      <c r="C44" s="679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5" activePane="bottomRight" state="frozen"/>
      <selection pane="topRight" activeCell="B1" sqref="B1"/>
      <selection pane="bottomLeft" activeCell="A5" sqref="A5"/>
      <selection pane="bottomRight" activeCell="F45" sqref="F45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9"/>
      <c r="C1" s="379" t="s">
        <v>122</v>
      </c>
      <c r="D1" s="379" t="s">
        <v>121</v>
      </c>
      <c r="E1" s="379" t="s">
        <v>125</v>
      </c>
    </row>
    <row r="2" spans="1:9" x14ac:dyDescent="0.25">
      <c r="B2" s="380" t="s">
        <v>120</v>
      </c>
      <c r="C2" s="381">
        <f ca="1">INDIRECT("C"&amp;(Console!$R$33*2+3))</f>
        <v>0.23749999999999999</v>
      </c>
      <c r="D2" s="381">
        <f ca="1">INDIRECT("D"&amp;(Console!$R$33*2+3))</f>
        <v>0.49791666666666667</v>
      </c>
      <c r="E2" s="382">
        <f ca="1">INDIRECT("E"&amp;(Console!$R$33*2+3))</f>
        <v>87</v>
      </c>
    </row>
    <row r="3" spans="1:9" x14ac:dyDescent="0.25">
      <c r="B3" s="383" t="s">
        <v>123</v>
      </c>
      <c r="C3" s="381">
        <f ca="1">INDIRECT("C"&amp;(Console!$R$33*2+4))</f>
        <v>0.76180555555555551</v>
      </c>
      <c r="D3" s="381" t="str">
        <f ca="1">INDIRECT("D"&amp;(Console!$R$33*2+4))</f>
        <v>*****</v>
      </c>
      <c r="E3" s="382">
        <f ca="1">INDIRECT("E"&amp;(Console!$R$33*2+4))</f>
        <v>85</v>
      </c>
      <c r="G3" s="355"/>
    </row>
    <row r="4" spans="1:9" x14ac:dyDescent="0.25">
      <c r="A4" s="95" t="s">
        <v>85</v>
      </c>
      <c r="B4" s="375">
        <f ca="1">DAY(TODAY())</f>
        <v>17</v>
      </c>
      <c r="C4" s="373" t="s">
        <v>122</v>
      </c>
      <c r="D4" s="374" t="s">
        <v>121</v>
      </c>
      <c r="E4" s="369" t="s">
        <v>124</v>
      </c>
    </row>
    <row r="5" spans="1:9" x14ac:dyDescent="0.25">
      <c r="A5" s="5">
        <v>1</v>
      </c>
      <c r="B5" s="366" t="s">
        <v>120</v>
      </c>
      <c r="C5" s="371"/>
      <c r="D5" s="436"/>
      <c r="E5" s="365"/>
      <c r="F5" s="366"/>
      <c r="G5" s="371"/>
      <c r="H5" s="436"/>
      <c r="I5" s="365"/>
    </row>
    <row r="6" spans="1:9" x14ac:dyDescent="0.25">
      <c r="A6" s="370"/>
      <c r="B6" s="367" t="s">
        <v>123</v>
      </c>
      <c r="C6" s="372"/>
      <c r="D6" s="435"/>
      <c r="E6" s="368"/>
      <c r="F6" s="367"/>
      <c r="G6" s="372"/>
      <c r="H6" s="435"/>
      <c r="I6" s="368"/>
    </row>
    <row r="7" spans="1:9" x14ac:dyDescent="0.25">
      <c r="A7" s="5">
        <v>2</v>
      </c>
      <c r="B7" s="366" t="s">
        <v>120</v>
      </c>
      <c r="C7" s="371"/>
      <c r="D7" s="434"/>
      <c r="E7" s="365"/>
      <c r="F7" s="366"/>
      <c r="G7" s="371"/>
      <c r="H7" s="434"/>
      <c r="I7" s="365"/>
    </row>
    <row r="8" spans="1:9" x14ac:dyDescent="0.25">
      <c r="B8" s="367" t="s">
        <v>123</v>
      </c>
      <c r="C8" s="372"/>
      <c r="D8" s="435"/>
      <c r="E8" s="368"/>
      <c r="F8" s="367"/>
      <c r="G8" s="372"/>
      <c r="H8" s="435"/>
      <c r="I8" s="368"/>
    </row>
    <row r="9" spans="1:9" x14ac:dyDescent="0.25">
      <c r="A9" s="5">
        <v>3</v>
      </c>
      <c r="B9" s="366" t="s">
        <v>120</v>
      </c>
      <c r="C9" s="371"/>
      <c r="D9" s="434"/>
      <c r="E9" s="365"/>
      <c r="F9" s="366"/>
      <c r="G9" s="371"/>
      <c r="H9" s="434"/>
      <c r="I9" s="365"/>
    </row>
    <row r="10" spans="1:9" x14ac:dyDescent="0.25">
      <c r="B10" s="367" t="s">
        <v>123</v>
      </c>
      <c r="C10" s="372"/>
      <c r="D10" s="435"/>
      <c r="E10" s="368"/>
      <c r="F10" s="367"/>
      <c r="G10" s="372"/>
      <c r="H10" s="435"/>
      <c r="I10" s="368"/>
    </row>
    <row r="11" spans="1:9" x14ac:dyDescent="0.25">
      <c r="A11" s="5">
        <v>4</v>
      </c>
      <c r="B11" s="366" t="s">
        <v>120</v>
      </c>
      <c r="C11" s="371"/>
      <c r="D11" s="434"/>
      <c r="E11" s="365"/>
      <c r="F11" s="366"/>
      <c r="G11" s="371"/>
      <c r="H11" s="434"/>
      <c r="I11" s="365"/>
    </row>
    <row r="12" spans="1:9" x14ac:dyDescent="0.25">
      <c r="B12" s="367" t="s">
        <v>123</v>
      </c>
      <c r="C12" s="372"/>
      <c r="D12" s="435"/>
      <c r="E12" s="368"/>
      <c r="F12" s="367"/>
      <c r="G12" s="372"/>
      <c r="H12" s="435"/>
      <c r="I12" s="368"/>
    </row>
    <row r="13" spans="1:9" x14ac:dyDescent="0.25">
      <c r="A13" s="5">
        <v>5</v>
      </c>
      <c r="B13" s="366" t="s">
        <v>120</v>
      </c>
      <c r="C13" s="371"/>
      <c r="D13" s="434"/>
      <c r="E13" s="365"/>
      <c r="F13" s="366"/>
      <c r="G13" s="371"/>
      <c r="H13" s="434"/>
      <c r="I13" s="365"/>
    </row>
    <row r="14" spans="1:9" x14ac:dyDescent="0.25">
      <c r="B14" s="367" t="s">
        <v>123</v>
      </c>
      <c r="C14" s="372"/>
      <c r="D14" s="435"/>
      <c r="E14" s="368"/>
      <c r="F14" s="367"/>
      <c r="G14" s="372"/>
      <c r="H14" s="435"/>
      <c r="I14" s="368"/>
    </row>
    <row r="15" spans="1:9" x14ac:dyDescent="0.25">
      <c r="A15" s="5">
        <v>6</v>
      </c>
      <c r="B15" s="366" t="s">
        <v>120</v>
      </c>
      <c r="C15" s="371"/>
      <c r="D15" s="434"/>
      <c r="E15" s="365"/>
      <c r="F15" s="366"/>
      <c r="G15" s="371"/>
      <c r="H15" s="434"/>
      <c r="I15" s="365"/>
    </row>
    <row r="16" spans="1:9" x14ac:dyDescent="0.25">
      <c r="B16" s="367" t="s">
        <v>123</v>
      </c>
      <c r="C16" s="372"/>
      <c r="D16" s="435"/>
      <c r="E16" s="368"/>
      <c r="F16" s="367"/>
      <c r="G16" s="372"/>
      <c r="H16" s="435"/>
      <c r="I16" s="368"/>
    </row>
    <row r="17" spans="1:9" x14ac:dyDescent="0.25">
      <c r="A17" s="5">
        <v>7</v>
      </c>
      <c r="B17" s="366" t="s">
        <v>120</v>
      </c>
      <c r="C17" s="371"/>
      <c r="D17" s="434"/>
      <c r="E17" s="365"/>
      <c r="F17" s="366"/>
      <c r="G17" s="371"/>
      <c r="H17" s="434"/>
      <c r="I17" s="365"/>
    </row>
    <row r="18" spans="1:9" x14ac:dyDescent="0.25">
      <c r="B18" s="367" t="s">
        <v>123</v>
      </c>
      <c r="C18" s="372"/>
      <c r="D18" s="435"/>
      <c r="E18" s="368"/>
      <c r="F18" s="367"/>
      <c r="G18" s="372"/>
      <c r="H18" s="435"/>
      <c r="I18" s="368"/>
    </row>
    <row r="19" spans="1:9" x14ac:dyDescent="0.25">
      <c r="A19" s="5">
        <v>8</v>
      </c>
      <c r="B19" s="366" t="s">
        <v>120</v>
      </c>
      <c r="C19" s="371"/>
      <c r="D19" s="434"/>
      <c r="E19" s="365"/>
      <c r="F19" s="366"/>
      <c r="G19" s="371"/>
      <c r="H19" s="434"/>
      <c r="I19" s="365"/>
    </row>
    <row r="20" spans="1:9" x14ac:dyDescent="0.25">
      <c r="B20" s="367" t="s">
        <v>123</v>
      </c>
      <c r="C20" s="372"/>
      <c r="D20" s="435"/>
      <c r="E20" s="368"/>
      <c r="F20" s="367"/>
      <c r="G20" s="372"/>
      <c r="H20" s="435"/>
      <c r="I20" s="368"/>
    </row>
    <row r="21" spans="1:9" x14ac:dyDescent="0.25">
      <c r="A21" s="5">
        <v>9</v>
      </c>
      <c r="B21" s="366" t="s">
        <v>120</v>
      </c>
      <c r="C21" s="371"/>
      <c r="D21" s="434"/>
      <c r="E21" s="365"/>
      <c r="F21" s="366"/>
      <c r="G21" s="371"/>
      <c r="H21" s="434"/>
      <c r="I21" s="365"/>
    </row>
    <row r="22" spans="1:9" x14ac:dyDescent="0.25">
      <c r="B22" s="367" t="s">
        <v>123</v>
      </c>
      <c r="C22" s="372"/>
      <c r="D22" s="435"/>
      <c r="E22" s="368"/>
      <c r="F22" s="367"/>
      <c r="G22" s="372"/>
      <c r="H22" s="435"/>
      <c r="I22" s="368"/>
    </row>
    <row r="23" spans="1:9" x14ac:dyDescent="0.25">
      <c r="A23" s="5">
        <v>10</v>
      </c>
      <c r="B23" s="366" t="s">
        <v>120</v>
      </c>
      <c r="C23" s="371"/>
      <c r="D23" s="434"/>
      <c r="E23" s="365"/>
      <c r="F23" s="366"/>
      <c r="G23" s="371"/>
      <c r="H23" s="434"/>
      <c r="I23" s="365"/>
    </row>
    <row r="24" spans="1:9" x14ac:dyDescent="0.25">
      <c r="B24" s="367" t="s">
        <v>123</v>
      </c>
      <c r="C24" s="372"/>
      <c r="D24" s="435"/>
      <c r="E24" s="368"/>
      <c r="F24" s="367"/>
      <c r="G24" s="372"/>
      <c r="H24" s="435"/>
      <c r="I24" s="368"/>
    </row>
    <row r="25" spans="1:9" x14ac:dyDescent="0.25">
      <c r="A25" s="5">
        <v>11</v>
      </c>
      <c r="B25" s="366" t="s">
        <v>120</v>
      </c>
      <c r="C25" s="371"/>
      <c r="D25" s="434"/>
      <c r="E25" s="365"/>
      <c r="F25" s="366"/>
      <c r="G25" s="371"/>
      <c r="H25" s="434"/>
      <c r="I25" s="365"/>
    </row>
    <row r="26" spans="1:9" x14ac:dyDescent="0.25">
      <c r="B26" s="367" t="s">
        <v>123</v>
      </c>
      <c r="C26" s="372"/>
      <c r="D26" s="435"/>
      <c r="E26" s="368"/>
      <c r="F26" s="367"/>
      <c r="G26" s="372"/>
      <c r="H26" s="435"/>
      <c r="I26" s="368"/>
    </row>
    <row r="27" spans="1:9" x14ac:dyDescent="0.25">
      <c r="A27" s="5">
        <v>12</v>
      </c>
      <c r="B27" s="366" t="s">
        <v>120</v>
      </c>
      <c r="C27" s="371"/>
      <c r="D27" s="434"/>
      <c r="E27" s="365"/>
      <c r="F27" s="366"/>
      <c r="G27" s="371"/>
      <c r="H27" s="434"/>
      <c r="I27" s="365"/>
    </row>
    <row r="28" spans="1:9" x14ac:dyDescent="0.25">
      <c r="B28" s="367" t="s">
        <v>123</v>
      </c>
      <c r="C28" s="372"/>
      <c r="D28" s="435"/>
      <c r="E28" s="368"/>
      <c r="F28" s="367"/>
      <c r="G28" s="372"/>
      <c r="H28" s="435"/>
      <c r="I28" s="368"/>
    </row>
    <row r="29" spans="1:9" x14ac:dyDescent="0.25">
      <c r="A29" s="5">
        <v>13</v>
      </c>
      <c r="B29" s="366" t="s">
        <v>120</v>
      </c>
      <c r="C29" s="371"/>
      <c r="D29" s="434"/>
      <c r="E29" s="365"/>
      <c r="F29" s="366"/>
      <c r="G29" s="371"/>
      <c r="H29" s="434"/>
      <c r="I29" s="365"/>
    </row>
    <row r="30" spans="1:9" x14ac:dyDescent="0.25">
      <c r="B30" s="367" t="s">
        <v>123</v>
      </c>
      <c r="C30" s="372"/>
      <c r="D30" s="435"/>
      <c r="E30" s="368"/>
      <c r="F30" s="367"/>
      <c r="G30" s="372"/>
      <c r="H30" s="435"/>
      <c r="I30" s="368"/>
    </row>
    <row r="31" spans="1:9" x14ac:dyDescent="0.25">
      <c r="A31" s="5">
        <v>14</v>
      </c>
      <c r="B31" s="366" t="s">
        <v>120</v>
      </c>
      <c r="C31" s="371"/>
      <c r="D31" s="434"/>
      <c r="E31" s="365"/>
      <c r="F31" s="366"/>
      <c r="G31" s="371"/>
      <c r="H31" s="434"/>
      <c r="I31" s="365"/>
    </row>
    <row r="32" spans="1:9" x14ac:dyDescent="0.25">
      <c r="B32" s="367" t="s">
        <v>123</v>
      </c>
      <c r="C32" s="372"/>
      <c r="D32" s="435"/>
      <c r="E32" s="368"/>
      <c r="F32" s="367"/>
      <c r="G32" s="372"/>
      <c r="H32" s="435"/>
      <c r="I32" s="368"/>
    </row>
    <row r="33" spans="1:9" x14ac:dyDescent="0.25">
      <c r="A33" s="5">
        <v>15</v>
      </c>
      <c r="B33" s="366" t="s">
        <v>120</v>
      </c>
      <c r="C33" s="371"/>
      <c r="D33" s="434"/>
      <c r="E33" s="365"/>
      <c r="F33" s="366"/>
      <c r="G33" s="371"/>
      <c r="H33" s="434"/>
      <c r="I33" s="365"/>
    </row>
    <row r="34" spans="1:9" x14ac:dyDescent="0.25">
      <c r="A34" s="370"/>
      <c r="B34" s="367" t="s">
        <v>123</v>
      </c>
      <c r="C34" s="372"/>
      <c r="D34" s="435"/>
      <c r="E34" s="368"/>
      <c r="F34" s="367"/>
      <c r="G34" s="372"/>
      <c r="H34" s="435"/>
      <c r="I34" s="368"/>
    </row>
    <row r="35" spans="1:9" x14ac:dyDescent="0.25">
      <c r="A35" s="5">
        <v>16</v>
      </c>
      <c r="B35" s="366" t="s">
        <v>120</v>
      </c>
      <c r="C35" s="371"/>
      <c r="D35" s="434"/>
      <c r="E35" s="365"/>
      <c r="F35" s="366"/>
      <c r="G35" s="371"/>
      <c r="H35" s="434"/>
      <c r="I35" s="365"/>
    </row>
    <row r="36" spans="1:9" x14ac:dyDescent="0.25">
      <c r="A36" s="97"/>
      <c r="B36" s="367" t="s">
        <v>123</v>
      </c>
      <c r="C36" s="372"/>
      <c r="D36" s="435"/>
      <c r="E36" s="368"/>
      <c r="F36" s="367"/>
      <c r="G36" s="372"/>
      <c r="H36" s="435"/>
      <c r="I36" s="368"/>
    </row>
    <row r="37" spans="1:9" x14ac:dyDescent="0.25">
      <c r="A37" s="365">
        <v>17</v>
      </c>
      <c r="B37" s="366" t="s">
        <v>120</v>
      </c>
      <c r="C37" s="371">
        <v>0.23749999999999999</v>
      </c>
      <c r="D37" s="434">
        <v>0.49791666666666667</v>
      </c>
      <c r="E37" s="365">
        <v>87</v>
      </c>
      <c r="F37" s="366"/>
      <c r="G37" s="371"/>
      <c r="H37" s="434"/>
      <c r="I37" s="365"/>
    </row>
    <row r="38" spans="1:9" x14ac:dyDescent="0.25">
      <c r="B38" s="367" t="s">
        <v>123</v>
      </c>
      <c r="C38" s="372">
        <v>0.76180555555555551</v>
      </c>
      <c r="D38" s="435" t="s">
        <v>247</v>
      </c>
      <c r="E38" s="368">
        <v>85</v>
      </c>
      <c r="F38" s="367"/>
      <c r="G38" s="372"/>
      <c r="H38" s="435"/>
      <c r="I38" s="368"/>
    </row>
    <row r="39" spans="1:9" x14ac:dyDescent="0.25">
      <c r="A39" s="5">
        <v>18</v>
      </c>
      <c r="B39" s="366" t="s">
        <v>120</v>
      </c>
      <c r="C39" s="371"/>
      <c r="D39" s="434"/>
      <c r="E39" s="365"/>
      <c r="F39" s="366"/>
      <c r="G39" s="371"/>
      <c r="H39" s="434"/>
      <c r="I39" s="365"/>
    </row>
    <row r="40" spans="1:9" x14ac:dyDescent="0.25">
      <c r="B40" s="367" t="s">
        <v>123</v>
      </c>
      <c r="C40" s="372"/>
      <c r="D40" s="435"/>
      <c r="E40" s="368"/>
      <c r="F40" s="367"/>
      <c r="G40" s="372"/>
      <c r="H40" s="435"/>
      <c r="I40" s="368"/>
    </row>
    <row r="41" spans="1:9" x14ac:dyDescent="0.25">
      <c r="A41" s="5">
        <v>19</v>
      </c>
      <c r="B41" s="366" t="s">
        <v>120</v>
      </c>
      <c r="C41" s="371"/>
      <c r="D41" s="434"/>
      <c r="E41" s="365"/>
      <c r="F41" s="366"/>
      <c r="G41" s="371"/>
      <c r="H41" s="434"/>
      <c r="I41" s="365"/>
    </row>
    <row r="42" spans="1:9" x14ac:dyDescent="0.25">
      <c r="B42" s="367" t="s">
        <v>123</v>
      </c>
      <c r="C42" s="372"/>
      <c r="D42" s="435"/>
      <c r="E42" s="368"/>
      <c r="F42" s="367"/>
      <c r="G42" s="372"/>
      <c r="H42" s="435"/>
      <c r="I42" s="368"/>
    </row>
    <row r="43" spans="1:9" x14ac:dyDescent="0.25">
      <c r="A43" s="5">
        <v>20</v>
      </c>
      <c r="B43" s="366" t="s">
        <v>120</v>
      </c>
      <c r="C43" s="371"/>
      <c r="D43" s="434"/>
      <c r="E43" s="365"/>
      <c r="F43" s="366"/>
      <c r="G43" s="371"/>
      <c r="H43" s="434"/>
      <c r="I43" s="365"/>
    </row>
    <row r="44" spans="1:9" x14ac:dyDescent="0.25">
      <c r="B44" s="367" t="s">
        <v>123</v>
      </c>
      <c r="C44" s="372"/>
      <c r="D44" s="435"/>
      <c r="E44" s="368"/>
      <c r="F44" s="367"/>
      <c r="G44" s="372"/>
      <c r="H44" s="435"/>
      <c r="I44" s="368"/>
    </row>
    <row r="45" spans="1:9" x14ac:dyDescent="0.25">
      <c r="A45" s="5">
        <v>21</v>
      </c>
      <c r="B45" s="366" t="s">
        <v>120</v>
      </c>
      <c r="C45" s="371"/>
      <c r="D45" s="434"/>
      <c r="E45" s="365"/>
      <c r="F45" s="366"/>
      <c r="G45" s="371"/>
      <c r="H45" s="434"/>
      <c r="I45" s="365"/>
    </row>
    <row r="46" spans="1:9" x14ac:dyDescent="0.25">
      <c r="B46" s="367" t="s">
        <v>123</v>
      </c>
      <c r="C46" s="372"/>
      <c r="D46" s="435"/>
      <c r="E46" s="368"/>
      <c r="F46" s="367"/>
      <c r="G46" s="372"/>
      <c r="H46" s="435"/>
      <c r="I46" s="368"/>
    </row>
    <row r="47" spans="1:9" x14ac:dyDescent="0.25">
      <c r="A47" s="5">
        <v>22</v>
      </c>
      <c r="B47" s="366" t="s">
        <v>120</v>
      </c>
      <c r="C47" s="371"/>
      <c r="D47" s="434"/>
      <c r="E47" s="365"/>
      <c r="F47" s="366"/>
      <c r="G47" s="371"/>
      <c r="H47" s="434"/>
      <c r="I47" s="365"/>
    </row>
    <row r="48" spans="1:9" x14ac:dyDescent="0.25">
      <c r="B48" s="367" t="s">
        <v>123</v>
      </c>
      <c r="C48" s="372"/>
      <c r="D48" s="435"/>
      <c r="E48" s="368"/>
      <c r="F48" s="367"/>
      <c r="G48" s="372"/>
      <c r="H48" s="435"/>
      <c r="I48" s="368"/>
    </row>
    <row r="49" spans="1:9" x14ac:dyDescent="0.25">
      <c r="A49" s="5">
        <v>23</v>
      </c>
      <c r="B49" s="366" t="s">
        <v>120</v>
      </c>
      <c r="C49" s="371"/>
      <c r="D49" s="434"/>
      <c r="E49" s="365"/>
      <c r="F49" s="366"/>
      <c r="G49" s="371"/>
      <c r="H49" s="434"/>
      <c r="I49" s="365"/>
    </row>
    <row r="50" spans="1:9" x14ac:dyDescent="0.25">
      <c r="B50" s="367" t="s">
        <v>123</v>
      </c>
      <c r="C50" s="372"/>
      <c r="D50" s="435"/>
      <c r="E50" s="368"/>
      <c r="F50" s="367"/>
      <c r="G50" s="372"/>
      <c r="H50" s="435"/>
      <c r="I50" s="368"/>
    </row>
    <row r="51" spans="1:9" x14ac:dyDescent="0.25">
      <c r="A51" s="5">
        <v>24</v>
      </c>
      <c r="B51" s="366" t="s">
        <v>120</v>
      </c>
      <c r="C51" s="371"/>
      <c r="D51" s="434"/>
      <c r="E51" s="365"/>
      <c r="F51" s="366"/>
      <c r="G51" s="371"/>
      <c r="H51" s="434"/>
      <c r="I51" s="365"/>
    </row>
    <row r="52" spans="1:9" x14ac:dyDescent="0.25">
      <c r="B52" s="367" t="s">
        <v>123</v>
      </c>
      <c r="C52" s="372"/>
      <c r="D52" s="435"/>
      <c r="E52" s="368"/>
      <c r="F52" s="367"/>
      <c r="G52" s="372"/>
      <c r="H52" s="435"/>
      <c r="I52" s="368"/>
    </row>
    <row r="53" spans="1:9" x14ac:dyDescent="0.25">
      <c r="A53" s="5">
        <v>25</v>
      </c>
      <c r="B53" s="366" t="s">
        <v>120</v>
      </c>
      <c r="C53" s="371"/>
      <c r="D53" s="434"/>
      <c r="E53" s="365"/>
      <c r="F53" s="366"/>
      <c r="G53" s="371"/>
      <c r="H53" s="434"/>
      <c r="I53" s="365"/>
    </row>
    <row r="54" spans="1:9" x14ac:dyDescent="0.25">
      <c r="B54" s="367" t="s">
        <v>123</v>
      </c>
      <c r="C54" s="372"/>
      <c r="D54" s="435"/>
      <c r="E54" s="368"/>
      <c r="F54" s="367"/>
      <c r="G54" s="372"/>
      <c r="H54" s="435"/>
      <c r="I54" s="368"/>
    </row>
    <row r="55" spans="1:9" x14ac:dyDescent="0.25">
      <c r="A55" s="5">
        <v>26</v>
      </c>
      <c r="B55" s="366" t="s">
        <v>120</v>
      </c>
      <c r="C55" s="371"/>
      <c r="D55" s="434"/>
      <c r="E55" s="365"/>
      <c r="F55" s="366"/>
      <c r="G55" s="371"/>
      <c r="H55" s="434"/>
      <c r="I55" s="365"/>
    </row>
    <row r="56" spans="1:9" x14ac:dyDescent="0.25">
      <c r="B56" s="367" t="s">
        <v>123</v>
      </c>
      <c r="C56" s="372"/>
      <c r="D56" s="435"/>
      <c r="E56" s="368"/>
      <c r="F56" s="367"/>
      <c r="G56" s="372"/>
      <c r="H56" s="435"/>
      <c r="I56" s="368"/>
    </row>
    <row r="57" spans="1:9" x14ac:dyDescent="0.25">
      <c r="A57" s="5">
        <v>27</v>
      </c>
      <c r="B57" s="366" t="s">
        <v>120</v>
      </c>
      <c r="C57" s="371"/>
      <c r="D57" s="434"/>
      <c r="E57" s="365"/>
      <c r="F57" s="366"/>
      <c r="G57" s="371"/>
      <c r="H57" s="434"/>
      <c r="I57" s="365"/>
    </row>
    <row r="58" spans="1:9" x14ac:dyDescent="0.25">
      <c r="B58" s="367" t="s">
        <v>123</v>
      </c>
      <c r="C58" s="372"/>
      <c r="D58" s="435"/>
      <c r="E58" s="368"/>
      <c r="F58" s="367"/>
      <c r="G58" s="372"/>
      <c r="H58" s="435"/>
      <c r="I58" s="368"/>
    </row>
    <row r="59" spans="1:9" x14ac:dyDescent="0.25">
      <c r="A59" s="5">
        <v>28</v>
      </c>
      <c r="B59" s="366" t="s">
        <v>120</v>
      </c>
      <c r="C59" s="371"/>
      <c r="D59" s="434"/>
      <c r="E59" s="365"/>
      <c r="F59" s="366"/>
      <c r="G59" s="371"/>
      <c r="H59" s="434"/>
      <c r="I59" s="365"/>
    </row>
    <row r="60" spans="1:9" x14ac:dyDescent="0.25">
      <c r="B60" s="367" t="s">
        <v>123</v>
      </c>
      <c r="C60" s="372"/>
      <c r="D60" s="435"/>
      <c r="E60" s="368"/>
      <c r="F60" s="367"/>
      <c r="G60" s="372"/>
      <c r="H60" s="435"/>
      <c r="I60" s="368"/>
    </row>
    <row r="61" spans="1:9" x14ac:dyDescent="0.25">
      <c r="A61" s="5">
        <v>29</v>
      </c>
      <c r="B61" s="366" t="s">
        <v>120</v>
      </c>
      <c r="C61" s="371"/>
      <c r="D61" s="434"/>
      <c r="E61" s="365"/>
      <c r="F61" s="366"/>
      <c r="G61" s="371"/>
      <c r="H61" s="434"/>
      <c r="I61" s="365"/>
    </row>
    <row r="62" spans="1:9" x14ac:dyDescent="0.25">
      <c r="B62" s="367" t="s">
        <v>123</v>
      </c>
      <c r="C62" s="372"/>
      <c r="D62" s="435"/>
      <c r="E62" s="368"/>
      <c r="F62" s="367"/>
      <c r="G62" s="372"/>
      <c r="H62" s="435"/>
      <c r="I62" s="368"/>
    </row>
    <row r="63" spans="1:9" x14ac:dyDescent="0.25">
      <c r="A63" s="5">
        <v>30</v>
      </c>
      <c r="B63" s="366" t="s">
        <v>120</v>
      </c>
      <c r="C63" s="371"/>
      <c r="D63" s="434"/>
      <c r="E63" s="365"/>
      <c r="F63" s="366"/>
      <c r="G63" s="371"/>
      <c r="H63" s="434"/>
      <c r="I63" s="365"/>
    </row>
    <row r="64" spans="1:9" x14ac:dyDescent="0.25">
      <c r="B64" s="367" t="s">
        <v>123</v>
      </c>
      <c r="C64" s="372"/>
      <c r="D64" s="435"/>
      <c r="E64" s="368"/>
      <c r="F64" s="367"/>
      <c r="G64" s="372"/>
      <c r="H64" s="435"/>
      <c r="I64" s="368"/>
    </row>
    <row r="65" spans="1:9" x14ac:dyDescent="0.25">
      <c r="A65" s="5">
        <v>31</v>
      </c>
      <c r="B65" s="366" t="s">
        <v>120</v>
      </c>
      <c r="C65" s="371"/>
      <c r="D65" s="434"/>
      <c r="E65" s="365"/>
      <c r="F65" s="366"/>
      <c r="G65" s="371"/>
      <c r="H65" s="434"/>
      <c r="I65" s="365"/>
    </row>
    <row r="66" spans="1:9" x14ac:dyDescent="0.25">
      <c r="B66" s="367" t="s">
        <v>123</v>
      </c>
      <c r="C66" s="372"/>
      <c r="D66" s="435"/>
      <c r="E66" s="368"/>
      <c r="F66" s="367"/>
      <c r="G66" s="372"/>
      <c r="H66" s="435"/>
      <c r="I66" s="368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2024-12-17T06:33:37Z</dcterms:modified>
</cp:coreProperties>
</file>