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uillet\"/>
    </mc:Choice>
  </mc:AlternateContent>
  <xr:revisionPtr revIDLastSave="0" documentId="13_ncr:1_{5B528EC3-80BD-4216-A587-82DF561B3719}" xr6:coauthVersionLast="47" xr6:coauthVersionMax="47" xr10:uidLastSave="{00000000-0000-0000-0000-000000000000}"/>
  <bookViews>
    <workbookView xWindow="-30" yWindow="-30" windowWidth="23340" windowHeight="15480" xr2:uid="{01C34035-B8E4-4656-B22B-8EACEA711CE2}"/>
  </bookViews>
  <sheets>
    <sheet name="Relevés" sheetId="1" r:id="rId1"/>
    <sheet name="Juille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0" i="1" l="1"/>
  <c r="AA19" i="1"/>
  <c r="AA18" i="1"/>
  <c r="AA17" i="1"/>
  <c r="AA16" i="1"/>
  <c r="AA15" i="1"/>
  <c r="P15" i="11"/>
  <c r="P71" i="2"/>
  <c r="J71" i="2"/>
  <c r="AA14" i="1"/>
  <c r="AA13" i="1"/>
  <c r="AA12" i="1"/>
  <c r="J13" i="2"/>
  <c r="J17" i="2"/>
  <c r="P17" i="2"/>
  <c r="P15" i="2"/>
  <c r="W2" i="11"/>
  <c r="T2" i="11"/>
  <c r="BQ89" i="2" l="1"/>
  <c r="BN89" i="2"/>
  <c r="BL89" i="2"/>
  <c r="BJ89" i="2"/>
  <c r="K7" i="1" l="1"/>
  <c r="N6" i="1"/>
  <c r="N7" i="1"/>
  <c r="N5" i="1"/>
  <c r="W3" i="11" l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P69" i="2"/>
  <c r="J69" i="2"/>
  <c r="P67" i="2"/>
  <c r="J67" i="2"/>
  <c r="P11" i="2"/>
  <c r="J11" i="2"/>
  <c r="W664" i="1"/>
  <c r="V53" i="1"/>
  <c r="V33" i="1" l="1"/>
  <c r="V16" i="1"/>
  <c r="V17" i="1"/>
  <c r="V18" i="1"/>
  <c r="V12" i="1"/>
  <c r="P65" i="2" l="1"/>
  <c r="J65" i="2"/>
  <c r="P63" i="2"/>
  <c r="J63" i="2"/>
  <c r="P61" i="2"/>
  <c r="J61" i="2"/>
  <c r="AA6" i="11"/>
  <c r="A35" i="11"/>
  <c r="E5" i="1" l="1"/>
  <c r="AA7" i="11"/>
  <c r="X29" i="11"/>
  <c r="X31" i="11" s="1"/>
  <c r="B34" i="11"/>
  <c r="R2" i="11" a="1"/>
  <c r="R2" i="11" s="1"/>
  <c r="U2" i="11"/>
  <c r="X41" i="11" l="1"/>
  <c r="X43" i="11" s="1"/>
  <c r="AA21" i="11"/>
  <c r="T3" i="11"/>
  <c r="U3" i="11"/>
  <c r="N31" i="11" l="1"/>
  <c r="F31" i="11"/>
  <c r="D31" i="11"/>
  <c r="M31" i="11" l="1"/>
  <c r="O31" i="11"/>
  <c r="V10" i="1" l="1"/>
  <c r="V2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3" i="2"/>
  <c r="J23" i="2"/>
  <c r="P21" i="2"/>
  <c r="J21" i="2"/>
  <c r="P19" i="2"/>
  <c r="J19" i="2"/>
  <c r="P13" i="2"/>
  <c r="V22" i="1"/>
  <c r="K5" i="1"/>
  <c r="M5" i="1" l="1"/>
  <c r="C11" i="2"/>
  <c r="X11" i="2" s="1"/>
  <c r="K6" i="1"/>
  <c r="AJ5" i="2"/>
  <c r="BO89" i="2" s="1"/>
  <c r="V207" i="1"/>
  <c r="H5" i="1"/>
  <c r="V98" i="1"/>
  <c r="BO79" i="2" l="1"/>
  <c r="J5" i="1"/>
  <c r="X35" i="11"/>
  <c r="X37" i="11" s="1"/>
  <c r="AX11" i="2"/>
  <c r="AG11" i="2"/>
  <c r="BE11" i="2"/>
  <c r="Y11" i="2"/>
  <c r="D13" i="2"/>
  <c r="AH13" i="2" s="1"/>
  <c r="BF11" i="2"/>
  <c r="AH11" i="2"/>
  <c r="AY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3" i="2" l="1"/>
  <c r="AX13" i="2" s="1"/>
  <c r="BE13" i="2"/>
  <c r="Y13" i="2"/>
  <c r="D15" i="2"/>
  <c r="D17" i="2" s="1"/>
  <c r="C17" i="2" s="1"/>
  <c r="AY13" i="2"/>
  <c r="V32" i="1"/>
  <c r="V1444" i="1"/>
  <c r="V1445" i="1"/>
  <c r="V1446" i="1"/>
  <c r="V1447" i="1"/>
  <c r="V1448" i="1"/>
  <c r="V1384" i="1"/>
  <c r="V1331" i="1"/>
  <c r="D19" i="2" l="1"/>
  <c r="BE19" i="2" s="1"/>
  <c r="AY17" i="2"/>
  <c r="BE17" i="2"/>
  <c r="AH17" i="2"/>
  <c r="BF13" i="2"/>
  <c r="X13" i="2"/>
  <c r="AG13" i="2"/>
  <c r="Y17" i="2"/>
  <c r="AG17" i="2"/>
  <c r="AX17" i="2"/>
  <c r="X17" i="2"/>
  <c r="BF17" i="2"/>
  <c r="C19" i="2" l="1"/>
  <c r="X19" i="2" s="1"/>
  <c r="AY19" i="2"/>
  <c r="D21" i="2"/>
  <c r="AH21" i="2" s="1"/>
  <c r="Y19" i="2"/>
  <c r="AH19" i="2"/>
  <c r="AL5" i="2"/>
  <c r="BP89" i="2" s="1"/>
  <c r="AX19" i="2" l="1"/>
  <c r="AG19" i="2"/>
  <c r="BF19" i="2"/>
  <c r="BE21" i="2"/>
  <c r="Y21" i="2"/>
  <c r="C21" i="2"/>
  <c r="AX21" i="2" s="1"/>
  <c r="AY21" i="2"/>
  <c r="D23" i="2"/>
  <c r="D25" i="2" s="1"/>
  <c r="AY23" i="2" l="1"/>
  <c r="BE23" i="2"/>
  <c r="Y23" i="2"/>
  <c r="AG21" i="2"/>
  <c r="BF21" i="2"/>
  <c r="X21" i="2"/>
  <c r="AH23" i="2"/>
  <c r="C23" i="2"/>
  <c r="AG23" i="2" s="1"/>
  <c r="X23" i="2" l="1"/>
  <c r="AX23" i="2"/>
  <c r="BF23" i="2"/>
  <c r="AA2" i="11"/>
  <c r="D1" i="4"/>
  <c r="AG3" i="2"/>
  <c r="AX3" i="2"/>
  <c r="X5" i="2"/>
  <c r="AA5" i="2"/>
  <c r="AN5" i="2"/>
  <c r="AP5" i="2"/>
  <c r="AR5" i="2"/>
  <c r="AT5" i="2"/>
  <c r="F7" i="2"/>
  <c r="L7" i="2"/>
  <c r="BI89" i="2" s="1"/>
  <c r="R7" i="2"/>
  <c r="BK89" i="2" s="1"/>
  <c r="BK81" i="2" s="1"/>
  <c r="AG7" i="2"/>
  <c r="AX7" i="2"/>
  <c r="AA9" i="2"/>
  <c r="BM89" i="2" s="1"/>
  <c r="AJ9" i="2"/>
  <c r="AL9" i="2"/>
  <c r="AL7" i="2" s="1"/>
  <c r="BA9" i="2"/>
  <c r="J15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U401" i="1" l="1"/>
  <c r="W401" i="1"/>
  <c r="H19" i="11"/>
  <c r="C41" i="11"/>
  <c r="D42" i="11" s="1"/>
  <c r="X10" i="11"/>
  <c r="X12" i="11" s="1"/>
  <c r="AA10" i="11"/>
  <c r="AA14" i="11"/>
  <c r="I19" i="11"/>
  <c r="G41" i="11"/>
  <c r="H42" i="11" s="1"/>
  <c r="J1" i="4"/>
  <c r="J2" i="4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N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BA7" i="2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89" i="2" s="1"/>
  <c r="AI3" i="1" l="1"/>
  <c r="BR79" i="2"/>
  <c r="AY9" i="2" s="1"/>
  <c r="BR81" i="2"/>
  <c r="C15" i="2" l="1"/>
  <c r="BE15" i="2"/>
  <c r="Y15" i="2"/>
  <c r="AH15" i="2"/>
  <c r="AC9" i="2" s="1"/>
  <c r="AY15" i="2"/>
  <c r="C25" i="2" l="1"/>
  <c r="AY25" i="2"/>
  <c r="BE25" i="2"/>
  <c r="D27" i="2"/>
  <c r="Y25" i="2"/>
  <c r="AH25" i="2"/>
  <c r="AX15" i="2"/>
  <c r="X15" i="2"/>
  <c r="AG15" i="2"/>
  <c r="BF15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D61" i="2" s="1"/>
  <c r="Y57" i="2"/>
  <c r="AH57" i="2"/>
  <c r="AX55" i="2"/>
  <c r="X55" i="2"/>
  <c r="AG55" i="2"/>
  <c r="BF55" i="2"/>
  <c r="BE61" i="2" l="1"/>
  <c r="AY61" i="2"/>
  <c r="C61" i="2"/>
  <c r="AH61" i="2"/>
  <c r="D63" i="2"/>
  <c r="Y61" i="2"/>
  <c r="C59" i="2"/>
  <c r="Y59" i="2"/>
  <c r="AH59" i="2"/>
  <c r="AY59" i="2"/>
  <c r="BE59" i="2"/>
  <c r="X57" i="2"/>
  <c r="AX57" i="2"/>
  <c r="BF57" i="2"/>
  <c r="AG57" i="2"/>
  <c r="C63" i="2" l="1"/>
  <c r="AH63" i="2"/>
  <c r="D65" i="2"/>
  <c r="D67" i="2" s="1"/>
  <c r="Y63" i="2"/>
  <c r="BE63" i="2"/>
  <c r="AY63" i="2"/>
  <c r="X61" i="2"/>
  <c r="BF61" i="2"/>
  <c r="AX61" i="2"/>
  <c r="AG61" i="2"/>
  <c r="AX59" i="2"/>
  <c r="X59" i="2"/>
  <c r="AG59" i="2"/>
  <c r="BF59" i="2"/>
  <c r="AY67" i="2" l="1"/>
  <c r="C67" i="2"/>
  <c r="Y67" i="2"/>
  <c r="BE67" i="2"/>
  <c r="AH67" i="2"/>
  <c r="D69" i="2"/>
  <c r="D71" i="2" s="1"/>
  <c r="BE65" i="2"/>
  <c r="AY65" i="2"/>
  <c r="C65" i="2"/>
  <c r="AH65" i="2"/>
  <c r="Y65" i="2"/>
  <c r="AX63" i="2"/>
  <c r="AG63" i="2"/>
  <c r="X63" i="2"/>
  <c r="BF63" i="2"/>
  <c r="BE71" i="2" l="1"/>
  <c r="AY71" i="2"/>
  <c r="AH71" i="2"/>
  <c r="Y71" i="2"/>
  <c r="C71" i="2"/>
  <c r="AG67" i="2"/>
  <c r="AX67" i="2"/>
  <c r="X67" i="2"/>
  <c r="BF67" i="2"/>
  <c r="BE69" i="2"/>
  <c r="AY69" i="2"/>
  <c r="Y69" i="2"/>
  <c r="C69" i="2"/>
  <c r="AH69" i="2"/>
  <c r="X65" i="2"/>
  <c r="BF65" i="2"/>
  <c r="AX65" i="2"/>
  <c r="AG65" i="2"/>
  <c r="BF71" i="2" l="1"/>
  <c r="AX71" i="2"/>
  <c r="AG71" i="2"/>
  <c r="X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39" authorId="0" shapeId="0" xr:uid="{7DCA73B9-7853-47DB-941E-E201FACAB11A}">
      <text>
        <r>
          <rPr>
            <b/>
            <sz val="8"/>
            <color indexed="81"/>
            <rFont val="Arial"/>
            <family val="2"/>
          </rPr>
          <t xml:space="preserve">il a plu:
de 05h16 à 05h59
</t>
        </r>
      </text>
    </comment>
    <comment ref="AP39" authorId="0" shapeId="0" xr:uid="{02393BD9-917E-450E-B965-3E64D5B5095E}">
      <text>
        <r>
          <rPr>
            <b/>
            <sz val="8"/>
            <color indexed="81"/>
            <rFont val="Arial"/>
            <family val="2"/>
          </rPr>
          <t xml:space="preserve">il a plu:
de 06h00 à 06h16
de 07h55 à 09h41
de 09h52 à 10h54
de 10h56 à 11h21
de 11h46 à 11h59
</t>
        </r>
      </text>
    </comment>
    <comment ref="AR39" authorId="0" shapeId="0" xr:uid="{B909DD44-A580-4392-9ECF-B359236082C9}">
      <text>
        <r>
          <rPr>
            <b/>
            <sz val="8"/>
            <color indexed="81"/>
            <rFont val="Arial"/>
            <family val="2"/>
          </rPr>
          <t xml:space="preserve">il a plu:
de 12h00 à 13h41
</t>
        </r>
      </text>
    </comment>
    <comment ref="AR41" authorId="0" shapeId="0" xr:uid="{F84914C8-2F0E-4593-A719-CAB91365125F}">
      <text>
        <r>
          <rPr>
            <b/>
            <sz val="8"/>
            <color indexed="81"/>
            <rFont val="Arial"/>
            <family val="2"/>
          </rPr>
          <t xml:space="preserve">il a plu:
de 13h24 à 14h13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<sst xmlns="http://schemas.openxmlformats.org/spreadsheetml/2006/main" count="893" uniqueCount="646">
  <si>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</si>
  <si>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</si>
  <si>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</si>
  <si>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</si>
  <si>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</si>
  <si>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</si>
  <si>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</si>
  <si>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</si>
  <si>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</si>
  <si>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</si>
  <si>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</si>
  <si>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</si>
  <si>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</si>
  <si>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</si>
  <si>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</si>
  <si>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</si>
  <si>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</si>
  <si>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</si>
  <si>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</si>
  <si>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</si>
  <si>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</si>
  <si>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</si>
  <si>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</si>
  <si>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</si>
  <si>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</si>
  <si>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</si>
  <si>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</si>
  <si>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</si>
  <si>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</si>
  <si>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</si>
  <si>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</si>
  <si>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</si>
  <si>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</si>
  <si>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</si>
  <si>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</si>
  <si>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</si>
  <si>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</si>
  <si>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</si>
  <si>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</si>
  <si>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</si>
  <si>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</si>
  <si>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</si>
  <si>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</si>
  <si>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</si>
  <si>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</si>
  <si>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</si>
  <si>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</si>
  <si>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</si>
  <si>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</si>
  <si>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</si>
  <si>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</si>
  <si>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</si>
  <si>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</si>
  <si>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</si>
  <si>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</si>
  <si>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</si>
  <si>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</si>
  <si>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</si>
  <si>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</si>
  <si>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</si>
  <si>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</si>
  <si>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</si>
  <si>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</si>
  <si>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</si>
  <si>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</si>
  <si>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</si>
  <si>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</si>
  <si>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</si>
  <si>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</si>
  <si>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</si>
  <si>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</si>
  <si>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</si>
  <si>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</si>
  <si>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</si>
  <si>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</si>
  <si>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</si>
  <si>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</si>
  <si>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</si>
  <si>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</si>
  <si>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</si>
  <si>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</si>
  <si>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</si>
  <si>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</si>
  <si>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</si>
  <si>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</si>
  <si>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</si>
  <si>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</si>
  <si>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</si>
  <si>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</si>
  <si>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</si>
  <si>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</si>
  <si>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</si>
  <si>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</si>
  <si>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</si>
  <si>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</si>
  <si>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</si>
  <si>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</si>
  <si>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</si>
  <si>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</si>
  <si>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</si>
  <si>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</si>
  <si>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</si>
  <si>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</si>
  <si>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</si>
  <si>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</si>
  <si>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</si>
  <si>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</si>
  <si>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</si>
  <si>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</si>
  <si>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</si>
  <si>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</si>
  <si>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</si>
  <si>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</si>
  <si>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</si>
  <si>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</si>
  <si>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</si>
  <si>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</si>
  <si>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</si>
  <si>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</si>
  <si>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</si>
  <si>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</si>
  <si>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</si>
  <si>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</si>
  <si>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</si>
  <si>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</si>
  <si>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</si>
  <si>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</si>
  <si>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</si>
  <si>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</si>
  <si>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</si>
  <si>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</si>
  <si>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</si>
  <si>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</si>
  <si>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</si>
  <si>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</si>
  <si>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</si>
  <si>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</si>
  <si>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</si>
  <si>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</si>
  <si>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</si>
  <si>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</si>
  <si>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</si>
  <si>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</si>
  <si>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</si>
  <si>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</si>
  <si>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</si>
  <si>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</si>
  <si>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</si>
  <si>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</si>
  <si>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</si>
  <si>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</si>
  <si>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</si>
  <si>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</si>
  <si>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</si>
  <si>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</si>
  <si>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</si>
  <si>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</si>
  <si>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</si>
  <si>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</si>
  <si>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</si>
  <si>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</si>
  <si>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</si>
  <si>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</si>
  <si>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</si>
  <si>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</si>
  <si>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</si>
  <si>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</si>
  <si>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</si>
  <si>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</si>
  <si>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</si>
  <si>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</si>
  <si>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</si>
  <si>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</si>
  <si>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</si>
  <si>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</si>
  <si>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</si>
  <si>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</si>
  <si>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</si>
  <si>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</si>
  <si>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</si>
  <si>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</si>
  <si>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</si>
  <si>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</si>
  <si>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</si>
  <si>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</si>
  <si>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</si>
  <si>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</si>
  <si>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</si>
  <si>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</si>
  <si>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</si>
  <si>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</si>
  <si>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</si>
  <si>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</si>
  <si>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</si>
  <si>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</si>
  <si>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</si>
  <si>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</si>
  <si>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</si>
  <si>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</si>
  <si>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</si>
  <si>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</si>
  <si>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</si>
  <si>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</si>
  <si>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</si>
  <si>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</si>
  <si>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</si>
  <si>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</si>
  <si>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</si>
  <si>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</si>
  <si>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</si>
  <si>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</si>
  <si>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</si>
  <si>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</si>
  <si>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</si>
  <si>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</si>
  <si>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</si>
  <si>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</si>
  <si>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</si>
  <si>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</si>
  <si>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</si>
  <si>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Embarcadère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</si>
  <si>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</si>
  <si>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</si>
  <si>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</si>
  <si>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</si>
  <si>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</si>
  <si>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</si>
  <si>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</si>
  <si>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</si>
  <si>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</si>
  <si>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</si>
  <si>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</si>
  <si>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</si>
  <si>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</si>
  <si>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</si>
  <si>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</si>
  <si>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</si>
  <si>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</si>
  <si>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</si>
  <si>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</si>
  <si>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</si>
  <si>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</si>
  <si>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</si>
  <si>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</si>
  <si>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</si>
  <si>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</si>
  <si>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</si>
  <si>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</si>
  <si>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</si>
  <si>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</si>
  <si>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</si>
  <si>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</si>
  <si>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</si>
  <si>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</si>
  <si>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</si>
  <si>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</si>
  <si>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</si>
  <si>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</si>
  <si>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</si>
  <si>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</si>
  <si>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</si>
  <si>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</si>
  <si>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</si>
  <si>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</si>
  <si>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</si>
  <si>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</si>
  <si>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</si>
  <si>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</si>
  <si>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</si>
  <si>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</si>
  <si>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</si>
  <si>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</si>
  <si>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</si>
  <si>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</si>
  <si>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</si>
  <si>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</si>
  <si>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</si>
  <si>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</si>
  <si>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</si>
  <si>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</si>
  <si>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</si>
  <si>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</si>
  <si>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</si>
  <si>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</si>
  <si>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</si>
  <si>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</si>
  <si>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</si>
  <si>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</si>
  <si>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</si>
  <si>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</si>
  <si>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</si>
  <si>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</si>
  <si>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</si>
  <si>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</si>
  <si>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</si>
  <si>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</si>
  <si>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</si>
  <si>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</si>
  <si>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</si>
  <si>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</si>
  <si>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</si>
  <si>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</si>
  <si>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</si>
  <si>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</si>
  <si>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</si>
  <si>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</si>
  <si>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</si>
  <si>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</si>
  <si>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</si>
  <si>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</si>
  <si>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</si>
  <si>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</si>
  <si>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</si>
  <si>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</si>
  <si>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</si>
  <si>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</si>
  <si>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</si>
  <si>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</si>
  <si>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</si>
  <si>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</si>
  <si>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</si>
  <si>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</si>
  <si>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</si>
  <si>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</si>
  <si>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</si>
  <si>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</si>
  <si>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</si>
  <si>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</si>
  <si>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</si>
  <si>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Juillet_2026</t>
  </si>
  <si>
    <t>Juillet</t>
  </si>
  <si>
    <t>jeudi 2</t>
  </si>
  <si>
    <t>vendredi 3</t>
  </si>
  <si>
    <t>samedi 4</t>
  </si>
  <si>
    <t>dimanche 5</t>
  </si>
  <si>
    <t>lundi 6</t>
  </si>
  <si>
    <t>mardi 7</t>
  </si>
  <si>
    <t>mercredi 8</t>
  </si>
  <si>
    <t>jeudi 9</t>
  </si>
  <si>
    <t>vendredi 10</t>
  </si>
  <si>
    <t>samedi 11</t>
  </si>
  <si>
    <t>dimanche 12</t>
  </si>
  <si>
    <t>lundi 13</t>
  </si>
  <si>
    <t>mardi 14</t>
  </si>
  <si>
    <t>mercredi 15</t>
  </si>
  <si>
    <t>jeudi 16</t>
  </si>
  <si>
    <t>vendredi 17</t>
  </si>
  <si>
    <t>samedi 18</t>
  </si>
  <si>
    <t>dimanche 19</t>
  </si>
  <si>
    <t>lundi 20</t>
  </si>
  <si>
    <t>mardi 21</t>
  </si>
  <si>
    <t>mercredi 22</t>
  </si>
  <si>
    <t>jeudi 23</t>
  </si>
  <si>
    <t>vendredi 24</t>
  </si>
  <si>
    <t>samedi 25</t>
  </si>
  <si>
    <t>dimanche 26</t>
  </si>
  <si>
    <t>lundi 27</t>
  </si>
  <si>
    <t>mardi 28</t>
  </si>
  <si>
    <t>mercredi 29</t>
  </si>
  <si>
    <t>jeudi 30</t>
  </si>
  <si>
    <t>vendredi 31</t>
  </si>
  <si>
    <t>Mercredi</t>
  </si>
  <si>
    <t>00h19</t>
  </si>
  <si>
    <t>1.74m</t>
  </si>
  <si>
    <t>06h23</t>
  </si>
  <si>
    <t>5.39m</t>
  </si>
  <si>
    <t>12h34</t>
  </si>
  <si>
    <t>1.83m</t>
  </si>
  <si>
    <t>18h36</t>
  </si>
  <si>
    <t>5.70m</t>
  </si>
  <si>
    <t>00h56</t>
  </si>
  <si>
    <t>1.66m</t>
  </si>
  <si>
    <t>06h54</t>
  </si>
  <si>
    <t>5.41m</t>
  </si>
  <si>
    <t>13h11</t>
  </si>
  <si>
    <t>1.81m</t>
  </si>
  <si>
    <t>19h09</t>
  </si>
  <si>
    <t>5.71m</t>
  </si>
  <si>
    <t>01h32</t>
  </si>
  <si>
    <t>1.62m</t>
  </si>
  <si>
    <t>07h25</t>
  </si>
  <si>
    <t>5.40m</t>
  </si>
  <si>
    <t>13h47</t>
  </si>
  <si>
    <t>19h43</t>
  </si>
  <si>
    <t>5.68m</t>
  </si>
  <si>
    <t>02h08</t>
  </si>
  <si>
    <t>1.65m</t>
  </si>
  <si>
    <t>07h57</t>
  </si>
  <si>
    <t>5.36m</t>
  </si>
  <si>
    <t>14h23</t>
  </si>
  <si>
    <t>1.88m</t>
  </si>
  <si>
    <t>20h20</t>
  </si>
  <si>
    <t>5.62m</t>
  </si>
  <si>
    <t>02h45</t>
  </si>
  <si>
    <t>1.71m</t>
  </si>
  <si>
    <t>08h33</t>
  </si>
  <si>
    <t>5.29m</t>
  </si>
  <si>
    <t>15h02</t>
  </si>
  <si>
    <t>1.96m</t>
  </si>
  <si>
    <t>21h02</t>
  </si>
  <si>
    <t>5.51m</t>
  </si>
  <si>
    <t>03h25</t>
  </si>
  <si>
    <t>1.80m</t>
  </si>
  <si>
    <t>09h17</t>
  </si>
  <si>
    <t>5.18m</t>
  </si>
  <si>
    <t>15h44</t>
  </si>
  <si>
    <t>2.05m</t>
  </si>
  <si>
    <t>21h51</t>
  </si>
  <si>
    <t>5.37m</t>
  </si>
  <si>
    <t>04h08</t>
  </si>
  <si>
    <t>1.92m</t>
  </si>
  <si>
    <t>10h13</t>
  </si>
  <si>
    <t>5.06m</t>
  </si>
  <si>
    <t>16h32</t>
  </si>
  <si>
    <t>2.15m</t>
  </si>
  <si>
    <t>22h53</t>
  </si>
  <si>
    <t>5.23m</t>
  </si>
  <si>
    <t>04h58</t>
  </si>
  <si>
    <t>2.04m</t>
  </si>
  <si>
    <t>11h31</t>
  </si>
  <si>
    <t>4.97m</t>
  </si>
  <si>
    <t>17h27</t>
  </si>
  <si>
    <t>2.23m</t>
  </si>
  <si>
    <t>00h09</t>
  </si>
  <si>
    <t>5.14m</t>
  </si>
  <si>
    <t>05h56</t>
  </si>
  <si>
    <t>2.14m</t>
  </si>
  <si>
    <t>12h55</t>
  </si>
  <si>
    <t>5.01m</t>
  </si>
  <si>
    <t>18h31</t>
  </si>
  <si>
    <t>2.24m</t>
  </si>
  <si>
    <t>01h26</t>
  </si>
  <si>
    <t>5.16m</t>
  </si>
  <si>
    <t>07h02</t>
  </si>
  <si>
    <t>14h05</t>
  </si>
  <si>
    <t>5.17m</t>
  </si>
  <si>
    <t>19h40</t>
  </si>
  <si>
    <t>2.13m</t>
  </si>
  <si>
    <t>02h36</t>
  </si>
  <si>
    <t>08h11</t>
  </si>
  <si>
    <t>2.03m</t>
  </si>
  <si>
    <t>15h08</t>
  </si>
  <si>
    <t>5.42m</t>
  </si>
  <si>
    <t>20h48</t>
  </si>
  <si>
    <t>03h41</t>
  </si>
  <si>
    <t>5.50m</t>
  </si>
  <si>
    <t>09h16</t>
  </si>
  <si>
    <t>16h06</t>
  </si>
  <si>
    <t>21h53</t>
  </si>
  <si>
    <t>1.54m</t>
  </si>
  <si>
    <t>04h40</t>
  </si>
  <si>
    <t>5.74m</t>
  </si>
  <si>
    <t>10h17</t>
  </si>
  <si>
    <t>1.51m</t>
  </si>
  <si>
    <t>17h00</t>
  </si>
  <si>
    <t>5.97m</t>
  </si>
  <si>
    <t>22h52</t>
  </si>
  <si>
    <t>1.19m</t>
  </si>
  <si>
    <t>05h34</t>
  </si>
  <si>
    <t>5.95m</t>
  </si>
  <si>
    <t>11h13</t>
  </si>
  <si>
    <t>1.24m</t>
  </si>
  <si>
    <t>17h52</t>
  </si>
  <si>
    <t>6.19m</t>
  </si>
  <si>
    <t>23h47</t>
  </si>
  <si>
    <t>0.90m</t>
  </si>
  <si>
    <t>6.07m</t>
  </si>
  <si>
    <t>12h05</t>
  </si>
  <si>
    <t>1.03m</t>
  </si>
  <si>
    <t>18h39</t>
  </si>
  <si>
    <t>6.30m</t>
  </si>
  <si>
    <t>00h39</t>
  </si>
  <si>
    <t>0.72m</t>
  </si>
  <si>
    <t>07h09</t>
  </si>
  <si>
    <t>0.94m</t>
  </si>
  <si>
    <t>19h24</t>
  </si>
  <si>
    <t>6.29m</t>
  </si>
  <si>
    <t>01h27</t>
  </si>
  <si>
    <t>0.70m</t>
  </si>
  <si>
    <t>07h50</t>
  </si>
  <si>
    <t>13h43</t>
  </si>
  <si>
    <t>0.97m</t>
  </si>
  <si>
    <t>20h03</t>
  </si>
  <si>
    <t>6.14m</t>
  </si>
  <si>
    <t>02h14</t>
  </si>
  <si>
    <t>0.84m</t>
  </si>
  <si>
    <t>08h26</t>
  </si>
  <si>
    <t>5.73m</t>
  </si>
  <si>
    <t>14h29</t>
  </si>
  <si>
    <t>1.13m</t>
  </si>
  <si>
    <t>20h35</t>
  </si>
  <si>
    <t>5.89m</t>
  </si>
  <si>
    <t>02h59</t>
  </si>
  <si>
    <t>1.12m</t>
  </si>
  <si>
    <t>08h55</t>
  </si>
  <si>
    <t>5.47m</t>
  </si>
  <si>
    <t>15h15</t>
  </si>
  <si>
    <t>1.39m</t>
  </si>
  <si>
    <t>21h01</t>
  </si>
  <si>
    <t>5.58m</t>
  </si>
  <si>
    <t>03h44</t>
  </si>
  <si>
    <t>1.48m</t>
  </si>
  <si>
    <t>09h21</t>
  </si>
  <si>
    <t>5.19m</t>
  </si>
  <si>
    <t>16h02</t>
  </si>
  <si>
    <t>21h32</t>
  </si>
  <si>
    <t>5.25m</t>
  </si>
  <si>
    <t>04h31</t>
  </si>
  <si>
    <t>1.90m</t>
  </si>
  <si>
    <t>09h57</t>
  </si>
  <si>
    <t>4.94m</t>
  </si>
  <si>
    <t>16h52</t>
  </si>
  <si>
    <t>2.11m</t>
  </si>
  <si>
    <t>22h13</t>
  </si>
  <si>
    <t>4.93m</t>
  </si>
  <si>
    <t>05h22</t>
  </si>
  <si>
    <t>2.29m</t>
  </si>
  <si>
    <t>11h15</t>
  </si>
  <si>
    <t>4.72m</t>
  </si>
  <si>
    <t>17h47</t>
  </si>
  <si>
    <t>2.44m</t>
  </si>
  <si>
    <t>23h56</t>
  </si>
  <si>
    <t>4.64m</t>
  </si>
  <si>
    <t>06h19</t>
  </si>
  <si>
    <t>2.59m</t>
  </si>
  <si>
    <t>13h19</t>
  </si>
  <si>
    <t>4.68m</t>
  </si>
  <si>
    <t>18h49</t>
  </si>
  <si>
    <t>2.67m</t>
  </si>
  <si>
    <t>01h59</t>
  </si>
  <si>
    <t>4.58m</t>
  </si>
  <si>
    <t>07h27</t>
  </si>
  <si>
    <t>2.74m</t>
  </si>
  <si>
    <t>14h27</t>
  </si>
  <si>
    <t>4.79m</t>
  </si>
  <si>
    <t>20h00</t>
  </si>
  <si>
    <t>2.72m</t>
  </si>
  <si>
    <t>03h06</t>
  </si>
  <si>
    <t>08h37</t>
  </si>
  <si>
    <t>2.69m</t>
  </si>
  <si>
    <t>15h20</t>
  </si>
  <si>
    <t>4.98m</t>
  </si>
  <si>
    <t>21h07</t>
  </si>
  <si>
    <t>03h56</t>
  </si>
  <si>
    <t>4.85m</t>
  </si>
  <si>
    <t>09h36</t>
  </si>
  <si>
    <t>2.51m</t>
  </si>
  <si>
    <t>16h03</t>
  </si>
  <si>
    <t>22h01</t>
  </si>
  <si>
    <t>2.35m</t>
  </si>
  <si>
    <t>04h36</t>
  </si>
  <si>
    <t>5.05m</t>
  </si>
  <si>
    <t>10h23</t>
  </si>
  <si>
    <t>2.27m</t>
  </si>
  <si>
    <t>16h41</t>
  </si>
  <si>
    <t>22h46</t>
  </si>
  <si>
    <t>2.08m</t>
  </si>
  <si>
    <t>05h10</t>
  </si>
  <si>
    <t>5.24m</t>
  </si>
  <si>
    <t>11h04</t>
  </si>
  <si>
    <t>17h15</t>
  </si>
  <si>
    <t>5.61m</t>
  </si>
  <si>
    <t>23h25</t>
  </si>
  <si>
    <t>1.82m</t>
  </si>
  <si>
    <t>05h40</t>
  </si>
  <si>
    <t>11h41</t>
  </si>
  <si>
    <t>5.78m</t>
  </si>
  <si>
    <t>00h02</t>
  </si>
  <si>
    <t>1.59m</t>
  </si>
  <si>
    <t>06h07</t>
  </si>
  <si>
    <t>5.55m</t>
  </si>
  <si>
    <t>12h17</t>
  </si>
  <si>
    <t>1.63m</t>
  </si>
  <si>
    <t>18h18</t>
  </si>
  <si>
    <t>5.91m</t>
  </si>
  <si>
    <t>00h37</t>
  </si>
  <si>
    <t>1.42m</t>
  </si>
  <si>
    <t>06h35</t>
  </si>
  <si>
    <t>5.64m</t>
  </si>
  <si>
    <t>12h52</t>
  </si>
  <si>
    <t>18h48</t>
  </si>
  <si>
    <t>5.99m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</si>
  <si>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</si>
  <si>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</si>
  <si>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</si>
  <si>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</si>
  <si>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</si>
  <si>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</si>
  <si>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</si>
  <si>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</si>
  <si>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</si>
  <si>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</si>
  <si>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</si>
  <si>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</si>
  <si>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</si>
  <si>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</si>
  <si>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</si>
  <si>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</si>
  <si>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</si>
  <si>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</si>
  <si>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</si>
  <si>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</si>
  <si>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</si>
  <si>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</si>
  <si>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</si>
  <si>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</si>
  <si>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</si>
  <si>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</si>
  <si>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</si>
  <si>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</si>
  <si>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</si>
  <si>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</si>
  <si>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</si>
  <si>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</si>
  <si>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</si>
  <si>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</si>
  <si>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</si>
  <si>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</si>
  <si>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</si>
  <si>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</si>
  <si>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</si>
  <si>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</si>
  <si>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</si>
  <si>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</si>
  <si>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</si>
  <si>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</si>
  <si>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</si>
  <si>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</si>
  <si>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</si>
  <si>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</si>
  <si>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</si>
  <si>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</si>
  <si>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</si>
  <si>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</si>
  <si>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</si>
  <si>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</si>
  <si>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</si>
  <si>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</si>
  <si>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</si>
  <si>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</si>
  <si>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</si>
  <si>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</si>
  <si>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</si>
  <si>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</si>
  <si>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</si>
  <si>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20260726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</si>
</sst>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6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76" fillId="2" borderId="20" xfId="0" applyFont="1" applyFill="1" applyBorder="1" applyAlignment="1">
      <alignment horizontal="center"/>
    </xf>
    <xf numFmtId="0" fontId="3" fillId="0" borderId="13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81" fillId="0" borderId="2" xfId="0" applyFont="1" applyBorder="1" applyAlignment="1">
      <alignment horizontal="left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70</c:v>
                </c:pt>
                <c:pt idx="1">
                  <c:v>4</c:v>
                </c:pt>
                <c:pt idx="2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19.8</c:v>
                </c:pt>
                <c:pt idx="1">
                  <c:v>1.5</c:v>
                </c:pt>
                <c:pt idx="2">
                  <c:v>38.700000000000003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17.7</c:v>
                </c:pt>
                <c:pt idx="1">
                  <c:v>1.5</c:v>
                </c:pt>
                <c:pt idx="2">
                  <c:v>40.799999999999997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40.299999999999997</c:v>
                </c:pt>
                <c:pt idx="1">
                  <c:v>3</c:v>
                </c:pt>
                <c:pt idx="2">
                  <c:v>116.7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23</c:v>
                </c:pt>
                <c:pt idx="1">
                  <c:v>5</c:v>
                </c:pt>
                <c:pt idx="2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82</c:v>
                </c:pt>
                <c:pt idx="1">
                  <c:v>82</c:v>
                </c:pt>
                <c:pt idx="2">
                  <c:v>82</c:v>
                </c:pt>
                <c:pt idx="3">
                  <c:v>82</c:v>
                </c:pt>
                <c:pt idx="4">
                  <c:v>82</c:v>
                </c:pt>
                <c:pt idx="5">
                  <c:v>82</c:v>
                </c:pt>
                <c:pt idx="6">
                  <c:v>82</c:v>
                </c:pt>
                <c:pt idx="7">
                  <c:v>83</c:v>
                </c:pt>
                <c:pt idx="8">
                  <c:v>83</c:v>
                </c:pt>
                <c:pt idx="9">
                  <c:v>83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82</c:v>
                </c:pt>
                <c:pt idx="22">
                  <c:v>82</c:v>
                </c:pt>
                <c:pt idx="23">
                  <c:v>82</c:v>
                </c:pt>
                <c:pt idx="24">
                  <c:v>82</c:v>
                </c:pt>
                <c:pt idx="25">
                  <c:v>82</c:v>
                </c:pt>
                <c:pt idx="26">
                  <c:v>82</c:v>
                </c:pt>
                <c:pt idx="27">
                  <c:v>82</c:v>
                </c:pt>
                <c:pt idx="28">
                  <c:v>82</c:v>
                </c:pt>
                <c:pt idx="29">
                  <c:v>82</c:v>
                </c:pt>
                <c:pt idx="30">
                  <c:v>82</c:v>
                </c:pt>
                <c:pt idx="31">
                  <c:v>82</c:v>
                </c:pt>
                <c:pt idx="32">
                  <c:v>82</c:v>
                </c:pt>
                <c:pt idx="33">
                  <c:v>82</c:v>
                </c:pt>
                <c:pt idx="34">
                  <c:v>82</c:v>
                </c:pt>
                <c:pt idx="35">
                  <c:v>82</c:v>
                </c:pt>
                <c:pt idx="36">
                  <c:v>82</c:v>
                </c:pt>
                <c:pt idx="37">
                  <c:v>82</c:v>
                </c:pt>
                <c:pt idx="38">
                  <c:v>82</c:v>
                </c:pt>
                <c:pt idx="39">
                  <c:v>82</c:v>
                </c:pt>
                <c:pt idx="40">
                  <c:v>82</c:v>
                </c:pt>
                <c:pt idx="41">
                  <c:v>82</c:v>
                </c:pt>
                <c:pt idx="42">
                  <c:v>82</c:v>
                </c:pt>
                <c:pt idx="43">
                  <c:v>82</c:v>
                </c:pt>
                <c:pt idx="44">
                  <c:v>82</c:v>
                </c:pt>
                <c:pt idx="45">
                  <c:v>82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81</c:v>
                </c:pt>
                <c:pt idx="50">
                  <c:v>81</c:v>
                </c:pt>
                <c:pt idx="51">
                  <c:v>82</c:v>
                </c:pt>
                <c:pt idx="52">
                  <c:v>82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81</c:v>
                </c:pt>
                <c:pt idx="68">
                  <c:v>81</c:v>
                </c:pt>
                <c:pt idx="69">
                  <c:v>81</c:v>
                </c:pt>
                <c:pt idx="70">
                  <c:v>81</c:v>
                </c:pt>
                <c:pt idx="71">
                  <c:v>81</c:v>
                </c:pt>
                <c:pt idx="72">
                  <c:v>81</c:v>
                </c:pt>
                <c:pt idx="73">
                  <c:v>81</c:v>
                </c:pt>
                <c:pt idx="74">
                  <c:v>81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82</c:v>
                </c:pt>
                <c:pt idx="89">
                  <c:v>82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81</c:v>
                </c:pt>
                <c:pt idx="96">
                  <c:v>81</c:v>
                </c:pt>
                <c:pt idx="97">
                  <c:v>81</c:v>
                </c:pt>
                <c:pt idx="98">
                  <c:v>82</c:v>
                </c:pt>
                <c:pt idx="99">
                  <c:v>82</c:v>
                </c:pt>
                <c:pt idx="100">
                  <c:v>82</c:v>
                </c:pt>
                <c:pt idx="101">
                  <c:v>82</c:v>
                </c:pt>
                <c:pt idx="102">
                  <c:v>82</c:v>
                </c:pt>
                <c:pt idx="103">
                  <c:v>82</c:v>
                </c:pt>
                <c:pt idx="104">
                  <c:v>82</c:v>
                </c:pt>
                <c:pt idx="105">
                  <c:v>82</c:v>
                </c:pt>
                <c:pt idx="106">
                  <c:v>82</c:v>
                </c:pt>
                <c:pt idx="107">
                  <c:v>82</c:v>
                </c:pt>
                <c:pt idx="108">
                  <c:v>82</c:v>
                </c:pt>
                <c:pt idx="109">
                  <c:v>82</c:v>
                </c:pt>
                <c:pt idx="110">
                  <c:v>82</c:v>
                </c:pt>
                <c:pt idx="111">
                  <c:v>82</c:v>
                </c:pt>
                <c:pt idx="112">
                  <c:v>82</c:v>
                </c:pt>
                <c:pt idx="113">
                  <c:v>82</c:v>
                </c:pt>
                <c:pt idx="114">
                  <c:v>82</c:v>
                </c:pt>
                <c:pt idx="115">
                  <c:v>82</c:v>
                </c:pt>
                <c:pt idx="116">
                  <c:v>82</c:v>
                </c:pt>
                <c:pt idx="117">
                  <c:v>82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83</c:v>
                </c:pt>
                <c:pt idx="130">
                  <c:v>83</c:v>
                </c:pt>
                <c:pt idx="131">
                  <c:v>83</c:v>
                </c:pt>
                <c:pt idx="132">
                  <c:v>83</c:v>
                </c:pt>
                <c:pt idx="133">
                  <c:v>83</c:v>
                </c:pt>
                <c:pt idx="134">
                  <c:v>83</c:v>
                </c:pt>
                <c:pt idx="135">
                  <c:v>83</c:v>
                </c:pt>
                <c:pt idx="136">
                  <c:v>83</c:v>
                </c:pt>
                <c:pt idx="137">
                  <c:v>84</c:v>
                </c:pt>
                <c:pt idx="138">
                  <c:v>84</c:v>
                </c:pt>
                <c:pt idx="139">
                  <c:v>84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84</c:v>
                </c:pt>
                <c:pt idx="145">
                  <c:v>84</c:v>
                </c:pt>
                <c:pt idx="146">
                  <c:v>84</c:v>
                </c:pt>
                <c:pt idx="147">
                  <c:v>84</c:v>
                </c:pt>
                <c:pt idx="148">
                  <c:v>84</c:v>
                </c:pt>
                <c:pt idx="149">
                  <c:v>84</c:v>
                </c:pt>
                <c:pt idx="150">
                  <c:v>84</c:v>
                </c:pt>
                <c:pt idx="151">
                  <c:v>84</c:v>
                </c:pt>
                <c:pt idx="152">
                  <c:v>84</c:v>
                </c:pt>
                <c:pt idx="153">
                  <c:v>84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84</c:v>
                </c:pt>
                <c:pt idx="175">
                  <c:v>83</c:v>
                </c:pt>
                <c:pt idx="176">
                  <c:v>84</c:v>
                </c:pt>
                <c:pt idx="177">
                  <c:v>84</c:v>
                </c:pt>
                <c:pt idx="178">
                  <c:v>84</c:v>
                </c:pt>
                <c:pt idx="179">
                  <c:v>84</c:v>
                </c:pt>
                <c:pt idx="180">
                  <c:v>84</c:v>
                </c:pt>
                <c:pt idx="181">
                  <c:v>84</c:v>
                </c:pt>
                <c:pt idx="182">
                  <c:v>84</c:v>
                </c:pt>
                <c:pt idx="183">
                  <c:v>84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84</c:v>
                </c:pt>
                <c:pt idx="191">
                  <c:v>84</c:v>
                </c:pt>
                <c:pt idx="192">
                  <c:v>84</c:v>
                </c:pt>
                <c:pt idx="193">
                  <c:v>84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82</c:v>
                </c:pt>
                <c:pt idx="218">
                  <c:v>82</c:v>
                </c:pt>
                <c:pt idx="219">
                  <c:v>82</c:v>
                </c:pt>
                <c:pt idx="220">
                  <c:v>82</c:v>
                </c:pt>
                <c:pt idx="221">
                  <c:v>82</c:v>
                </c:pt>
                <c:pt idx="222">
                  <c:v>82</c:v>
                </c:pt>
                <c:pt idx="223">
                  <c:v>82</c:v>
                </c:pt>
                <c:pt idx="224">
                  <c:v>81</c:v>
                </c:pt>
                <c:pt idx="225">
                  <c:v>81</c:v>
                </c:pt>
                <c:pt idx="226">
                  <c:v>81</c:v>
                </c:pt>
                <c:pt idx="227">
                  <c:v>81</c:v>
                </c:pt>
                <c:pt idx="228">
                  <c:v>81</c:v>
                </c:pt>
                <c:pt idx="229">
                  <c:v>81</c:v>
                </c:pt>
                <c:pt idx="230">
                  <c:v>81</c:v>
                </c:pt>
                <c:pt idx="231">
                  <c:v>81</c:v>
                </c:pt>
                <c:pt idx="232">
                  <c:v>81</c:v>
                </c:pt>
                <c:pt idx="233">
                  <c:v>81</c:v>
                </c:pt>
                <c:pt idx="234">
                  <c:v>81</c:v>
                </c:pt>
                <c:pt idx="235">
                  <c:v>81</c:v>
                </c:pt>
                <c:pt idx="236">
                  <c:v>81</c:v>
                </c:pt>
                <c:pt idx="237">
                  <c:v>81</c:v>
                </c:pt>
                <c:pt idx="238">
                  <c:v>81</c:v>
                </c:pt>
                <c:pt idx="239">
                  <c:v>81</c:v>
                </c:pt>
                <c:pt idx="240">
                  <c:v>81</c:v>
                </c:pt>
                <c:pt idx="241">
                  <c:v>81</c:v>
                </c:pt>
                <c:pt idx="242">
                  <c:v>81</c:v>
                </c:pt>
                <c:pt idx="243">
                  <c:v>81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81</c:v>
                </c:pt>
                <c:pt idx="248">
                  <c:v>81</c:v>
                </c:pt>
                <c:pt idx="249">
                  <c:v>81</c:v>
                </c:pt>
                <c:pt idx="250">
                  <c:v>82</c:v>
                </c:pt>
                <c:pt idx="251">
                  <c:v>82</c:v>
                </c:pt>
                <c:pt idx="252">
                  <c:v>82</c:v>
                </c:pt>
                <c:pt idx="253">
                  <c:v>82</c:v>
                </c:pt>
                <c:pt idx="254">
                  <c:v>82</c:v>
                </c:pt>
                <c:pt idx="255">
                  <c:v>82</c:v>
                </c:pt>
                <c:pt idx="256">
                  <c:v>82</c:v>
                </c:pt>
                <c:pt idx="257">
                  <c:v>82</c:v>
                </c:pt>
                <c:pt idx="258">
                  <c:v>82</c:v>
                </c:pt>
                <c:pt idx="259">
                  <c:v>82</c:v>
                </c:pt>
                <c:pt idx="260">
                  <c:v>82</c:v>
                </c:pt>
                <c:pt idx="261">
                  <c:v>82</c:v>
                </c:pt>
                <c:pt idx="262">
                  <c:v>82</c:v>
                </c:pt>
                <c:pt idx="263">
                  <c:v>82</c:v>
                </c:pt>
                <c:pt idx="264">
                  <c:v>82</c:v>
                </c:pt>
                <c:pt idx="265">
                  <c:v>83</c:v>
                </c:pt>
                <c:pt idx="266">
                  <c:v>83</c:v>
                </c:pt>
                <c:pt idx="267">
                  <c:v>83</c:v>
                </c:pt>
                <c:pt idx="268">
                  <c:v>83</c:v>
                </c:pt>
                <c:pt idx="269">
                  <c:v>83</c:v>
                </c:pt>
                <c:pt idx="270">
                  <c:v>83</c:v>
                </c:pt>
                <c:pt idx="271">
                  <c:v>83</c:v>
                </c:pt>
                <c:pt idx="272">
                  <c:v>83</c:v>
                </c:pt>
                <c:pt idx="273">
                  <c:v>83</c:v>
                </c:pt>
                <c:pt idx="274">
                  <c:v>83</c:v>
                </c:pt>
                <c:pt idx="275">
                  <c:v>83</c:v>
                </c:pt>
                <c:pt idx="276">
                  <c:v>83</c:v>
                </c:pt>
                <c:pt idx="277">
                  <c:v>83</c:v>
                </c:pt>
                <c:pt idx="278">
                  <c:v>83</c:v>
                </c:pt>
                <c:pt idx="279">
                  <c:v>83</c:v>
                </c:pt>
                <c:pt idx="280">
                  <c:v>83</c:v>
                </c:pt>
                <c:pt idx="281">
                  <c:v>82</c:v>
                </c:pt>
                <c:pt idx="282">
                  <c:v>82</c:v>
                </c:pt>
                <c:pt idx="283">
                  <c:v>82</c:v>
                </c:pt>
                <c:pt idx="284">
                  <c:v>82</c:v>
                </c:pt>
                <c:pt idx="285">
                  <c:v>82</c:v>
                </c:pt>
                <c:pt idx="286">
                  <c:v>81</c:v>
                </c:pt>
                <c:pt idx="287">
                  <c:v>81</c:v>
                </c:pt>
                <c:pt idx="288">
                  <c:v>81</c:v>
                </c:pt>
                <c:pt idx="289">
                  <c:v>81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82</c:v>
                </c:pt>
                <c:pt idx="297">
                  <c:v>82</c:v>
                </c:pt>
                <c:pt idx="298">
                  <c:v>82</c:v>
                </c:pt>
                <c:pt idx="299">
                  <c:v>82</c:v>
                </c:pt>
                <c:pt idx="300">
                  <c:v>82</c:v>
                </c:pt>
                <c:pt idx="301">
                  <c:v>81</c:v>
                </c:pt>
                <c:pt idx="302">
                  <c:v>82</c:v>
                </c:pt>
                <c:pt idx="303">
                  <c:v>81</c:v>
                </c:pt>
                <c:pt idx="304">
                  <c:v>81</c:v>
                </c:pt>
                <c:pt idx="305">
                  <c:v>81</c:v>
                </c:pt>
                <c:pt idx="306">
                  <c:v>81</c:v>
                </c:pt>
                <c:pt idx="307">
                  <c:v>81</c:v>
                </c:pt>
                <c:pt idx="308">
                  <c:v>81</c:v>
                </c:pt>
                <c:pt idx="309">
                  <c:v>81</c:v>
                </c:pt>
                <c:pt idx="310">
                  <c:v>81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80</c:v>
                </c:pt>
                <c:pt idx="322">
                  <c:v>80</c:v>
                </c:pt>
                <c:pt idx="323">
                  <c:v>80</c:v>
                </c:pt>
                <c:pt idx="324">
                  <c:v>80</c:v>
                </c:pt>
                <c:pt idx="325">
                  <c:v>80</c:v>
                </c:pt>
                <c:pt idx="326">
                  <c:v>80</c:v>
                </c:pt>
                <c:pt idx="327">
                  <c:v>80</c:v>
                </c:pt>
                <c:pt idx="328">
                  <c:v>80</c:v>
                </c:pt>
                <c:pt idx="329">
                  <c:v>79</c:v>
                </c:pt>
                <c:pt idx="330">
                  <c:v>79</c:v>
                </c:pt>
                <c:pt idx="331">
                  <c:v>79</c:v>
                </c:pt>
                <c:pt idx="332">
                  <c:v>79</c:v>
                </c:pt>
                <c:pt idx="333">
                  <c:v>79</c:v>
                </c:pt>
                <c:pt idx="334">
                  <c:v>79</c:v>
                </c:pt>
                <c:pt idx="335">
                  <c:v>79</c:v>
                </c:pt>
                <c:pt idx="336">
                  <c:v>80</c:v>
                </c:pt>
                <c:pt idx="337">
                  <c:v>80</c:v>
                </c:pt>
                <c:pt idx="338">
                  <c:v>80</c:v>
                </c:pt>
                <c:pt idx="339">
                  <c:v>80</c:v>
                </c:pt>
                <c:pt idx="340">
                  <c:v>80</c:v>
                </c:pt>
                <c:pt idx="341">
                  <c:v>80</c:v>
                </c:pt>
                <c:pt idx="342">
                  <c:v>80</c:v>
                </c:pt>
                <c:pt idx="343">
                  <c:v>80</c:v>
                </c:pt>
                <c:pt idx="344">
                  <c:v>80</c:v>
                </c:pt>
                <c:pt idx="345">
                  <c:v>80</c:v>
                </c:pt>
                <c:pt idx="346">
                  <c:v>80</c:v>
                </c:pt>
                <c:pt idx="347">
                  <c:v>80</c:v>
                </c:pt>
                <c:pt idx="348">
                  <c:v>80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78</c:v>
                </c:pt>
                <c:pt idx="353">
                  <c:v>78</c:v>
                </c:pt>
                <c:pt idx="354">
                  <c:v>78</c:v>
                </c:pt>
                <c:pt idx="355">
                  <c:v>77</c:v>
                </c:pt>
                <c:pt idx="356">
                  <c:v>77</c:v>
                </c:pt>
                <c:pt idx="357">
                  <c:v>77</c:v>
                </c:pt>
                <c:pt idx="358">
                  <c:v>77</c:v>
                </c:pt>
                <c:pt idx="359">
                  <c:v>77</c:v>
                </c:pt>
                <c:pt idx="360">
                  <c:v>78</c:v>
                </c:pt>
                <c:pt idx="361">
                  <c:v>78</c:v>
                </c:pt>
                <c:pt idx="362">
                  <c:v>78</c:v>
                </c:pt>
                <c:pt idx="363">
                  <c:v>78</c:v>
                </c:pt>
                <c:pt idx="364">
                  <c:v>78</c:v>
                </c:pt>
                <c:pt idx="365">
                  <c:v>78</c:v>
                </c:pt>
                <c:pt idx="366">
                  <c:v>79</c:v>
                </c:pt>
                <c:pt idx="367">
                  <c:v>79</c:v>
                </c:pt>
                <c:pt idx="368">
                  <c:v>79</c:v>
                </c:pt>
                <c:pt idx="369">
                  <c:v>79</c:v>
                </c:pt>
                <c:pt idx="370">
                  <c:v>79</c:v>
                </c:pt>
                <c:pt idx="371">
                  <c:v>79</c:v>
                </c:pt>
                <c:pt idx="372">
                  <c:v>79</c:v>
                </c:pt>
                <c:pt idx="373">
                  <c:v>79</c:v>
                </c:pt>
                <c:pt idx="374">
                  <c:v>79</c:v>
                </c:pt>
                <c:pt idx="375">
                  <c:v>79</c:v>
                </c:pt>
                <c:pt idx="376">
                  <c:v>79</c:v>
                </c:pt>
                <c:pt idx="377">
                  <c:v>79</c:v>
                </c:pt>
                <c:pt idx="378">
                  <c:v>80</c:v>
                </c:pt>
                <c:pt idx="379">
                  <c:v>80</c:v>
                </c:pt>
                <c:pt idx="380">
                  <c:v>80</c:v>
                </c:pt>
                <c:pt idx="381">
                  <c:v>80</c:v>
                </c:pt>
                <c:pt idx="382">
                  <c:v>81</c:v>
                </c:pt>
                <c:pt idx="383">
                  <c:v>81</c:v>
                </c:pt>
                <c:pt idx="384">
                  <c:v>81</c:v>
                </c:pt>
                <c:pt idx="385">
                  <c:v>82</c:v>
                </c:pt>
                <c:pt idx="386">
                  <c:v>82</c:v>
                </c:pt>
                <c:pt idx="387">
                  <c:v>82</c:v>
                </c:pt>
                <c:pt idx="388">
                  <c:v>83</c:v>
                </c:pt>
                <c:pt idx="389">
                  <c:v>83</c:v>
                </c:pt>
                <c:pt idx="390">
                  <c:v>83</c:v>
                </c:pt>
                <c:pt idx="391">
                  <c:v>83</c:v>
                </c:pt>
                <c:pt idx="392">
                  <c:v>84</c:v>
                </c:pt>
                <c:pt idx="393">
                  <c:v>84</c:v>
                </c:pt>
                <c:pt idx="394">
                  <c:v>84</c:v>
                </c:pt>
                <c:pt idx="395">
                  <c:v>84</c:v>
                </c:pt>
                <c:pt idx="396">
                  <c:v>84</c:v>
                </c:pt>
                <c:pt idx="397">
                  <c:v>84</c:v>
                </c:pt>
                <c:pt idx="398">
                  <c:v>84</c:v>
                </c:pt>
                <c:pt idx="399">
                  <c:v>84</c:v>
                </c:pt>
                <c:pt idx="400">
                  <c:v>84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84</c:v>
                </c:pt>
                <c:pt idx="421">
                  <c:v>84</c:v>
                </c:pt>
                <c:pt idx="422">
                  <c:v>84</c:v>
                </c:pt>
                <c:pt idx="423">
                  <c:v>84</c:v>
                </c:pt>
                <c:pt idx="424">
                  <c:v>84</c:v>
                </c:pt>
                <c:pt idx="425">
                  <c:v>84</c:v>
                </c:pt>
                <c:pt idx="426">
                  <c:v>84</c:v>
                </c:pt>
                <c:pt idx="427">
                  <c:v>84</c:v>
                </c:pt>
                <c:pt idx="428">
                  <c:v>84</c:v>
                </c:pt>
                <c:pt idx="429">
                  <c:v>84</c:v>
                </c:pt>
                <c:pt idx="430">
                  <c:v>84</c:v>
                </c:pt>
                <c:pt idx="431">
                  <c:v>84</c:v>
                </c:pt>
                <c:pt idx="432">
                  <c:v>84</c:v>
                </c:pt>
                <c:pt idx="433">
                  <c:v>84</c:v>
                </c:pt>
                <c:pt idx="434">
                  <c:v>84</c:v>
                </c:pt>
                <c:pt idx="435">
                  <c:v>84</c:v>
                </c:pt>
                <c:pt idx="436">
                  <c:v>84</c:v>
                </c:pt>
                <c:pt idx="437">
                  <c:v>84</c:v>
                </c:pt>
                <c:pt idx="438">
                  <c:v>84</c:v>
                </c:pt>
                <c:pt idx="439">
                  <c:v>84</c:v>
                </c:pt>
                <c:pt idx="440">
                  <c:v>84</c:v>
                </c:pt>
                <c:pt idx="441">
                  <c:v>84</c:v>
                </c:pt>
                <c:pt idx="442">
                  <c:v>84</c:v>
                </c:pt>
                <c:pt idx="443">
                  <c:v>84</c:v>
                </c:pt>
                <c:pt idx="444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19.8</c:v>
                </c:pt>
                <c:pt idx="1">
                  <c:v>19.8</c:v>
                </c:pt>
                <c:pt idx="2">
                  <c:v>19.8</c:v>
                </c:pt>
                <c:pt idx="3">
                  <c:v>19.7</c:v>
                </c:pt>
                <c:pt idx="4">
                  <c:v>19.7</c:v>
                </c:pt>
                <c:pt idx="5">
                  <c:v>19.7</c:v>
                </c:pt>
                <c:pt idx="6">
                  <c:v>19.7</c:v>
                </c:pt>
                <c:pt idx="7">
                  <c:v>19.7</c:v>
                </c:pt>
                <c:pt idx="8">
                  <c:v>19.7</c:v>
                </c:pt>
                <c:pt idx="9">
                  <c:v>19.7</c:v>
                </c:pt>
                <c:pt idx="10">
                  <c:v>19.7</c:v>
                </c:pt>
                <c:pt idx="11">
                  <c:v>19.7</c:v>
                </c:pt>
                <c:pt idx="12">
                  <c:v>19.7</c:v>
                </c:pt>
                <c:pt idx="13">
                  <c:v>19.600000000000001</c:v>
                </c:pt>
                <c:pt idx="14">
                  <c:v>19.600000000000001</c:v>
                </c:pt>
                <c:pt idx="15">
                  <c:v>19.600000000000001</c:v>
                </c:pt>
                <c:pt idx="16">
                  <c:v>19.600000000000001</c:v>
                </c:pt>
                <c:pt idx="17">
                  <c:v>19.600000000000001</c:v>
                </c:pt>
                <c:pt idx="18">
                  <c:v>19.600000000000001</c:v>
                </c:pt>
                <c:pt idx="19">
                  <c:v>19.600000000000001</c:v>
                </c:pt>
                <c:pt idx="20">
                  <c:v>19.600000000000001</c:v>
                </c:pt>
                <c:pt idx="21">
                  <c:v>19.600000000000001</c:v>
                </c:pt>
                <c:pt idx="22">
                  <c:v>19.600000000000001</c:v>
                </c:pt>
                <c:pt idx="23">
                  <c:v>19.600000000000001</c:v>
                </c:pt>
                <c:pt idx="24">
                  <c:v>19.600000000000001</c:v>
                </c:pt>
                <c:pt idx="25">
                  <c:v>19.600000000000001</c:v>
                </c:pt>
                <c:pt idx="26">
                  <c:v>19.600000000000001</c:v>
                </c:pt>
                <c:pt idx="27">
                  <c:v>19.600000000000001</c:v>
                </c:pt>
                <c:pt idx="28">
                  <c:v>19.600000000000001</c:v>
                </c:pt>
                <c:pt idx="29">
                  <c:v>19.600000000000001</c:v>
                </c:pt>
                <c:pt idx="30">
                  <c:v>19.600000000000001</c:v>
                </c:pt>
                <c:pt idx="31">
                  <c:v>19.600000000000001</c:v>
                </c:pt>
                <c:pt idx="32">
                  <c:v>19.600000000000001</c:v>
                </c:pt>
                <c:pt idx="33">
                  <c:v>19.600000000000001</c:v>
                </c:pt>
                <c:pt idx="34">
                  <c:v>19.600000000000001</c:v>
                </c:pt>
                <c:pt idx="35">
                  <c:v>19.600000000000001</c:v>
                </c:pt>
                <c:pt idx="36">
                  <c:v>19.600000000000001</c:v>
                </c:pt>
                <c:pt idx="37">
                  <c:v>19.600000000000001</c:v>
                </c:pt>
                <c:pt idx="38">
                  <c:v>19.600000000000001</c:v>
                </c:pt>
                <c:pt idx="39">
                  <c:v>19.600000000000001</c:v>
                </c:pt>
                <c:pt idx="40">
                  <c:v>19.600000000000001</c:v>
                </c:pt>
                <c:pt idx="41">
                  <c:v>19.600000000000001</c:v>
                </c:pt>
                <c:pt idx="42">
                  <c:v>19.600000000000001</c:v>
                </c:pt>
                <c:pt idx="43">
                  <c:v>19.600000000000001</c:v>
                </c:pt>
                <c:pt idx="44">
                  <c:v>19.600000000000001</c:v>
                </c:pt>
                <c:pt idx="45">
                  <c:v>19.600000000000001</c:v>
                </c:pt>
                <c:pt idx="46">
                  <c:v>19.600000000000001</c:v>
                </c:pt>
                <c:pt idx="47">
                  <c:v>19.5</c:v>
                </c:pt>
                <c:pt idx="48">
                  <c:v>19.5</c:v>
                </c:pt>
                <c:pt idx="49">
                  <c:v>19.5</c:v>
                </c:pt>
                <c:pt idx="50">
                  <c:v>19.600000000000001</c:v>
                </c:pt>
                <c:pt idx="51">
                  <c:v>19.600000000000001</c:v>
                </c:pt>
                <c:pt idx="52">
                  <c:v>19.600000000000001</c:v>
                </c:pt>
                <c:pt idx="53">
                  <c:v>19.5</c:v>
                </c:pt>
                <c:pt idx="54">
                  <c:v>19.5</c:v>
                </c:pt>
                <c:pt idx="55">
                  <c:v>19.5</c:v>
                </c:pt>
                <c:pt idx="56">
                  <c:v>19.5</c:v>
                </c:pt>
                <c:pt idx="57">
                  <c:v>19.5</c:v>
                </c:pt>
                <c:pt idx="58">
                  <c:v>19.5</c:v>
                </c:pt>
                <c:pt idx="59">
                  <c:v>19.5</c:v>
                </c:pt>
                <c:pt idx="60">
                  <c:v>19.5</c:v>
                </c:pt>
                <c:pt idx="61">
                  <c:v>19.5</c:v>
                </c:pt>
                <c:pt idx="62">
                  <c:v>19.600000000000001</c:v>
                </c:pt>
                <c:pt idx="63">
                  <c:v>19.5</c:v>
                </c:pt>
                <c:pt idx="64">
                  <c:v>19.600000000000001</c:v>
                </c:pt>
                <c:pt idx="65">
                  <c:v>19.600000000000001</c:v>
                </c:pt>
                <c:pt idx="66">
                  <c:v>19.600000000000001</c:v>
                </c:pt>
                <c:pt idx="67">
                  <c:v>19.5</c:v>
                </c:pt>
                <c:pt idx="68">
                  <c:v>19.5</c:v>
                </c:pt>
                <c:pt idx="69">
                  <c:v>19.5</c:v>
                </c:pt>
                <c:pt idx="70">
                  <c:v>19.5</c:v>
                </c:pt>
                <c:pt idx="71">
                  <c:v>19.5</c:v>
                </c:pt>
                <c:pt idx="72">
                  <c:v>19.5</c:v>
                </c:pt>
                <c:pt idx="73">
                  <c:v>19.5</c:v>
                </c:pt>
                <c:pt idx="74">
                  <c:v>19.5</c:v>
                </c:pt>
                <c:pt idx="75">
                  <c:v>19.5</c:v>
                </c:pt>
                <c:pt idx="76">
                  <c:v>19.5</c:v>
                </c:pt>
                <c:pt idx="77">
                  <c:v>19.5</c:v>
                </c:pt>
                <c:pt idx="78">
                  <c:v>19.5</c:v>
                </c:pt>
                <c:pt idx="79">
                  <c:v>19.5</c:v>
                </c:pt>
                <c:pt idx="80">
                  <c:v>19.5</c:v>
                </c:pt>
                <c:pt idx="81">
                  <c:v>19.5</c:v>
                </c:pt>
                <c:pt idx="82">
                  <c:v>19.5</c:v>
                </c:pt>
                <c:pt idx="83">
                  <c:v>19.5</c:v>
                </c:pt>
                <c:pt idx="84">
                  <c:v>19.399999999999999</c:v>
                </c:pt>
                <c:pt idx="85">
                  <c:v>19.399999999999999</c:v>
                </c:pt>
                <c:pt idx="86">
                  <c:v>19.399999999999999</c:v>
                </c:pt>
                <c:pt idx="87">
                  <c:v>19.399999999999999</c:v>
                </c:pt>
                <c:pt idx="88">
                  <c:v>19.5</c:v>
                </c:pt>
                <c:pt idx="89">
                  <c:v>19.5</c:v>
                </c:pt>
                <c:pt idx="90">
                  <c:v>19.5</c:v>
                </c:pt>
                <c:pt idx="91">
                  <c:v>19.5</c:v>
                </c:pt>
                <c:pt idx="92">
                  <c:v>19.399999999999999</c:v>
                </c:pt>
                <c:pt idx="93">
                  <c:v>19.399999999999999</c:v>
                </c:pt>
                <c:pt idx="94">
                  <c:v>19.399999999999999</c:v>
                </c:pt>
                <c:pt idx="95">
                  <c:v>19.399999999999999</c:v>
                </c:pt>
                <c:pt idx="96">
                  <c:v>19.399999999999999</c:v>
                </c:pt>
                <c:pt idx="97">
                  <c:v>19.399999999999999</c:v>
                </c:pt>
                <c:pt idx="98">
                  <c:v>19.5</c:v>
                </c:pt>
                <c:pt idx="99">
                  <c:v>19.5</c:v>
                </c:pt>
                <c:pt idx="100">
                  <c:v>19.5</c:v>
                </c:pt>
                <c:pt idx="101">
                  <c:v>19.5</c:v>
                </c:pt>
                <c:pt idx="102">
                  <c:v>19.5</c:v>
                </c:pt>
                <c:pt idx="103">
                  <c:v>19.399999999999999</c:v>
                </c:pt>
                <c:pt idx="104">
                  <c:v>19.399999999999999</c:v>
                </c:pt>
                <c:pt idx="105">
                  <c:v>19.399999999999999</c:v>
                </c:pt>
                <c:pt idx="106">
                  <c:v>19.399999999999999</c:v>
                </c:pt>
                <c:pt idx="107">
                  <c:v>19.399999999999999</c:v>
                </c:pt>
                <c:pt idx="108">
                  <c:v>19.399999999999999</c:v>
                </c:pt>
                <c:pt idx="109">
                  <c:v>19.399999999999999</c:v>
                </c:pt>
                <c:pt idx="110">
                  <c:v>19.399999999999999</c:v>
                </c:pt>
                <c:pt idx="111">
                  <c:v>19.399999999999999</c:v>
                </c:pt>
                <c:pt idx="112">
                  <c:v>19.399999999999999</c:v>
                </c:pt>
                <c:pt idx="113">
                  <c:v>19.399999999999999</c:v>
                </c:pt>
                <c:pt idx="114">
                  <c:v>19.399999999999999</c:v>
                </c:pt>
                <c:pt idx="115">
                  <c:v>19.399999999999999</c:v>
                </c:pt>
                <c:pt idx="116">
                  <c:v>19.399999999999999</c:v>
                </c:pt>
                <c:pt idx="117">
                  <c:v>19.399999999999999</c:v>
                </c:pt>
                <c:pt idx="118">
                  <c:v>19.399999999999999</c:v>
                </c:pt>
                <c:pt idx="119">
                  <c:v>19.399999999999999</c:v>
                </c:pt>
                <c:pt idx="120">
                  <c:v>19.399999999999999</c:v>
                </c:pt>
                <c:pt idx="121">
                  <c:v>19.399999999999999</c:v>
                </c:pt>
                <c:pt idx="122">
                  <c:v>19.399999999999999</c:v>
                </c:pt>
                <c:pt idx="123">
                  <c:v>19.399999999999999</c:v>
                </c:pt>
                <c:pt idx="124">
                  <c:v>19.399999999999999</c:v>
                </c:pt>
                <c:pt idx="125">
                  <c:v>19.399999999999999</c:v>
                </c:pt>
                <c:pt idx="126">
                  <c:v>19.399999999999999</c:v>
                </c:pt>
                <c:pt idx="127">
                  <c:v>19.399999999999999</c:v>
                </c:pt>
                <c:pt idx="128">
                  <c:v>19.399999999999999</c:v>
                </c:pt>
                <c:pt idx="129">
                  <c:v>19.399999999999999</c:v>
                </c:pt>
                <c:pt idx="130">
                  <c:v>19.399999999999999</c:v>
                </c:pt>
                <c:pt idx="131">
                  <c:v>19.399999999999999</c:v>
                </c:pt>
                <c:pt idx="132">
                  <c:v>19.399999999999999</c:v>
                </c:pt>
                <c:pt idx="133">
                  <c:v>19.399999999999999</c:v>
                </c:pt>
                <c:pt idx="134">
                  <c:v>19.399999999999999</c:v>
                </c:pt>
                <c:pt idx="135">
                  <c:v>19.399999999999999</c:v>
                </c:pt>
                <c:pt idx="136">
                  <c:v>19.399999999999999</c:v>
                </c:pt>
                <c:pt idx="137">
                  <c:v>19.3</c:v>
                </c:pt>
                <c:pt idx="138">
                  <c:v>19.399999999999999</c:v>
                </c:pt>
                <c:pt idx="139">
                  <c:v>19.399999999999999</c:v>
                </c:pt>
                <c:pt idx="140">
                  <c:v>19.3</c:v>
                </c:pt>
                <c:pt idx="141">
                  <c:v>19.3</c:v>
                </c:pt>
                <c:pt idx="142">
                  <c:v>19.3</c:v>
                </c:pt>
                <c:pt idx="143">
                  <c:v>19.3</c:v>
                </c:pt>
                <c:pt idx="144">
                  <c:v>19.3</c:v>
                </c:pt>
                <c:pt idx="145">
                  <c:v>19.3</c:v>
                </c:pt>
                <c:pt idx="146">
                  <c:v>19.2</c:v>
                </c:pt>
                <c:pt idx="147">
                  <c:v>19.2</c:v>
                </c:pt>
                <c:pt idx="148">
                  <c:v>19.2</c:v>
                </c:pt>
                <c:pt idx="149">
                  <c:v>19.100000000000001</c:v>
                </c:pt>
                <c:pt idx="150">
                  <c:v>19.100000000000001</c:v>
                </c:pt>
                <c:pt idx="151">
                  <c:v>19.100000000000001</c:v>
                </c:pt>
                <c:pt idx="152">
                  <c:v>19.100000000000001</c:v>
                </c:pt>
                <c:pt idx="153">
                  <c:v>19.100000000000001</c:v>
                </c:pt>
                <c:pt idx="154">
                  <c:v>19</c:v>
                </c:pt>
                <c:pt idx="155">
                  <c:v>19</c:v>
                </c:pt>
                <c:pt idx="156">
                  <c:v>19</c:v>
                </c:pt>
                <c:pt idx="157">
                  <c:v>19</c:v>
                </c:pt>
                <c:pt idx="158">
                  <c:v>19</c:v>
                </c:pt>
                <c:pt idx="159">
                  <c:v>19</c:v>
                </c:pt>
                <c:pt idx="160">
                  <c:v>18.899999999999999</c:v>
                </c:pt>
                <c:pt idx="161">
                  <c:v>18.899999999999999</c:v>
                </c:pt>
                <c:pt idx="162">
                  <c:v>18.899999999999999</c:v>
                </c:pt>
                <c:pt idx="163">
                  <c:v>18.899999999999999</c:v>
                </c:pt>
                <c:pt idx="164">
                  <c:v>18.899999999999999</c:v>
                </c:pt>
                <c:pt idx="165">
                  <c:v>18.899999999999999</c:v>
                </c:pt>
                <c:pt idx="166">
                  <c:v>18.899999999999999</c:v>
                </c:pt>
                <c:pt idx="167">
                  <c:v>18.8</c:v>
                </c:pt>
                <c:pt idx="168">
                  <c:v>18.8</c:v>
                </c:pt>
                <c:pt idx="169">
                  <c:v>18.8</c:v>
                </c:pt>
                <c:pt idx="170">
                  <c:v>18.8</c:v>
                </c:pt>
                <c:pt idx="171">
                  <c:v>18.7</c:v>
                </c:pt>
                <c:pt idx="172">
                  <c:v>18.7</c:v>
                </c:pt>
                <c:pt idx="173">
                  <c:v>18.7</c:v>
                </c:pt>
                <c:pt idx="174">
                  <c:v>18.7</c:v>
                </c:pt>
                <c:pt idx="175">
                  <c:v>18.7</c:v>
                </c:pt>
                <c:pt idx="176">
                  <c:v>18.600000000000001</c:v>
                </c:pt>
                <c:pt idx="177">
                  <c:v>18.600000000000001</c:v>
                </c:pt>
                <c:pt idx="178">
                  <c:v>18.600000000000001</c:v>
                </c:pt>
                <c:pt idx="179">
                  <c:v>18.600000000000001</c:v>
                </c:pt>
                <c:pt idx="180">
                  <c:v>18.600000000000001</c:v>
                </c:pt>
                <c:pt idx="181">
                  <c:v>18.5</c:v>
                </c:pt>
                <c:pt idx="182">
                  <c:v>18.5</c:v>
                </c:pt>
                <c:pt idx="183">
                  <c:v>18.5</c:v>
                </c:pt>
                <c:pt idx="184">
                  <c:v>18.5</c:v>
                </c:pt>
                <c:pt idx="185">
                  <c:v>18.5</c:v>
                </c:pt>
                <c:pt idx="186">
                  <c:v>18.399999999999999</c:v>
                </c:pt>
                <c:pt idx="187">
                  <c:v>18.399999999999999</c:v>
                </c:pt>
                <c:pt idx="188">
                  <c:v>18.399999999999999</c:v>
                </c:pt>
                <c:pt idx="189">
                  <c:v>18.399999999999999</c:v>
                </c:pt>
                <c:pt idx="190">
                  <c:v>18.3</c:v>
                </c:pt>
                <c:pt idx="191">
                  <c:v>18.3</c:v>
                </c:pt>
                <c:pt idx="192">
                  <c:v>18.3</c:v>
                </c:pt>
                <c:pt idx="193">
                  <c:v>18.3</c:v>
                </c:pt>
                <c:pt idx="194">
                  <c:v>18.3</c:v>
                </c:pt>
                <c:pt idx="195">
                  <c:v>18.3</c:v>
                </c:pt>
                <c:pt idx="196">
                  <c:v>18.3</c:v>
                </c:pt>
                <c:pt idx="197">
                  <c:v>18.3</c:v>
                </c:pt>
                <c:pt idx="198">
                  <c:v>18.2</c:v>
                </c:pt>
                <c:pt idx="199">
                  <c:v>18.2</c:v>
                </c:pt>
                <c:pt idx="200">
                  <c:v>18.2</c:v>
                </c:pt>
                <c:pt idx="201">
                  <c:v>18.2</c:v>
                </c:pt>
                <c:pt idx="202">
                  <c:v>18.2</c:v>
                </c:pt>
                <c:pt idx="203">
                  <c:v>18.2</c:v>
                </c:pt>
                <c:pt idx="204">
                  <c:v>18.2</c:v>
                </c:pt>
                <c:pt idx="205">
                  <c:v>18.100000000000001</c:v>
                </c:pt>
                <c:pt idx="206">
                  <c:v>18.100000000000001</c:v>
                </c:pt>
                <c:pt idx="207">
                  <c:v>18.100000000000001</c:v>
                </c:pt>
                <c:pt idx="208">
                  <c:v>18.100000000000001</c:v>
                </c:pt>
                <c:pt idx="209">
                  <c:v>18.100000000000001</c:v>
                </c:pt>
                <c:pt idx="210">
                  <c:v>18.100000000000001</c:v>
                </c:pt>
                <c:pt idx="211">
                  <c:v>18.100000000000001</c:v>
                </c:pt>
                <c:pt idx="212">
                  <c:v>18.100000000000001</c:v>
                </c:pt>
                <c:pt idx="213">
                  <c:v>18.100000000000001</c:v>
                </c:pt>
                <c:pt idx="214">
                  <c:v>18.100000000000001</c:v>
                </c:pt>
                <c:pt idx="215">
                  <c:v>18.100000000000001</c:v>
                </c:pt>
                <c:pt idx="216">
                  <c:v>18.100000000000001</c:v>
                </c:pt>
                <c:pt idx="217">
                  <c:v>18.100000000000001</c:v>
                </c:pt>
                <c:pt idx="218">
                  <c:v>18.100000000000001</c:v>
                </c:pt>
                <c:pt idx="219">
                  <c:v>18.100000000000001</c:v>
                </c:pt>
                <c:pt idx="220">
                  <c:v>18.100000000000001</c:v>
                </c:pt>
                <c:pt idx="221">
                  <c:v>18.100000000000001</c:v>
                </c:pt>
                <c:pt idx="222">
                  <c:v>18.100000000000001</c:v>
                </c:pt>
                <c:pt idx="223">
                  <c:v>18.100000000000001</c:v>
                </c:pt>
                <c:pt idx="224">
                  <c:v>18.100000000000001</c:v>
                </c:pt>
                <c:pt idx="225">
                  <c:v>18.100000000000001</c:v>
                </c:pt>
                <c:pt idx="226">
                  <c:v>18.100000000000001</c:v>
                </c:pt>
                <c:pt idx="227">
                  <c:v>18.100000000000001</c:v>
                </c:pt>
                <c:pt idx="228">
                  <c:v>18.100000000000001</c:v>
                </c:pt>
                <c:pt idx="229">
                  <c:v>18.100000000000001</c:v>
                </c:pt>
                <c:pt idx="230">
                  <c:v>18.100000000000001</c:v>
                </c:pt>
                <c:pt idx="231">
                  <c:v>18.100000000000001</c:v>
                </c:pt>
                <c:pt idx="232">
                  <c:v>18.100000000000001</c:v>
                </c:pt>
                <c:pt idx="233">
                  <c:v>18.100000000000001</c:v>
                </c:pt>
                <c:pt idx="234">
                  <c:v>18.100000000000001</c:v>
                </c:pt>
                <c:pt idx="235">
                  <c:v>18.100000000000001</c:v>
                </c:pt>
                <c:pt idx="236">
                  <c:v>18.100000000000001</c:v>
                </c:pt>
                <c:pt idx="237">
                  <c:v>18</c:v>
                </c:pt>
                <c:pt idx="238">
                  <c:v>18</c:v>
                </c:pt>
                <c:pt idx="239">
                  <c:v>18</c:v>
                </c:pt>
                <c:pt idx="240">
                  <c:v>18</c:v>
                </c:pt>
                <c:pt idx="241">
                  <c:v>18</c:v>
                </c:pt>
                <c:pt idx="242">
                  <c:v>18</c:v>
                </c:pt>
                <c:pt idx="243">
                  <c:v>18</c:v>
                </c:pt>
                <c:pt idx="244">
                  <c:v>17.899999999999999</c:v>
                </c:pt>
                <c:pt idx="245">
                  <c:v>17.899999999999999</c:v>
                </c:pt>
                <c:pt idx="246">
                  <c:v>17.899999999999999</c:v>
                </c:pt>
                <c:pt idx="247">
                  <c:v>17.899999999999999</c:v>
                </c:pt>
                <c:pt idx="248">
                  <c:v>17.899999999999999</c:v>
                </c:pt>
                <c:pt idx="249">
                  <c:v>17.8</c:v>
                </c:pt>
                <c:pt idx="250">
                  <c:v>17.899999999999999</c:v>
                </c:pt>
                <c:pt idx="251">
                  <c:v>17.899999999999999</c:v>
                </c:pt>
                <c:pt idx="252">
                  <c:v>17.899999999999999</c:v>
                </c:pt>
                <c:pt idx="253">
                  <c:v>17.899999999999999</c:v>
                </c:pt>
                <c:pt idx="254">
                  <c:v>17.899999999999999</c:v>
                </c:pt>
                <c:pt idx="255">
                  <c:v>17.899999999999999</c:v>
                </c:pt>
                <c:pt idx="256">
                  <c:v>17.899999999999999</c:v>
                </c:pt>
                <c:pt idx="257">
                  <c:v>17.899999999999999</c:v>
                </c:pt>
                <c:pt idx="258">
                  <c:v>17.899999999999999</c:v>
                </c:pt>
                <c:pt idx="259">
                  <c:v>17.899999999999999</c:v>
                </c:pt>
                <c:pt idx="260">
                  <c:v>17.8</c:v>
                </c:pt>
                <c:pt idx="261">
                  <c:v>17.8</c:v>
                </c:pt>
                <c:pt idx="262">
                  <c:v>17.8</c:v>
                </c:pt>
                <c:pt idx="263">
                  <c:v>17.8</c:v>
                </c:pt>
                <c:pt idx="264">
                  <c:v>17.8</c:v>
                </c:pt>
                <c:pt idx="265">
                  <c:v>17.8</c:v>
                </c:pt>
                <c:pt idx="266">
                  <c:v>17.7</c:v>
                </c:pt>
                <c:pt idx="267">
                  <c:v>17.8</c:v>
                </c:pt>
                <c:pt idx="268">
                  <c:v>17.8</c:v>
                </c:pt>
                <c:pt idx="269">
                  <c:v>17.8</c:v>
                </c:pt>
                <c:pt idx="270">
                  <c:v>17.8</c:v>
                </c:pt>
                <c:pt idx="271">
                  <c:v>17.8</c:v>
                </c:pt>
                <c:pt idx="272">
                  <c:v>17.7</c:v>
                </c:pt>
                <c:pt idx="273">
                  <c:v>17.7</c:v>
                </c:pt>
                <c:pt idx="274">
                  <c:v>17.7</c:v>
                </c:pt>
                <c:pt idx="275">
                  <c:v>17.7</c:v>
                </c:pt>
                <c:pt idx="276">
                  <c:v>17.7</c:v>
                </c:pt>
                <c:pt idx="277">
                  <c:v>17.7</c:v>
                </c:pt>
                <c:pt idx="278">
                  <c:v>17.7</c:v>
                </c:pt>
                <c:pt idx="279">
                  <c:v>17.8</c:v>
                </c:pt>
                <c:pt idx="280">
                  <c:v>17.8</c:v>
                </c:pt>
                <c:pt idx="281">
                  <c:v>17.899999999999999</c:v>
                </c:pt>
                <c:pt idx="282">
                  <c:v>17.899999999999999</c:v>
                </c:pt>
                <c:pt idx="283">
                  <c:v>17.899999999999999</c:v>
                </c:pt>
                <c:pt idx="284">
                  <c:v>17.899999999999999</c:v>
                </c:pt>
                <c:pt idx="285">
                  <c:v>17.899999999999999</c:v>
                </c:pt>
                <c:pt idx="286">
                  <c:v>17.899999999999999</c:v>
                </c:pt>
                <c:pt idx="287">
                  <c:v>17.899999999999999</c:v>
                </c:pt>
                <c:pt idx="288">
                  <c:v>17.899999999999999</c:v>
                </c:pt>
                <c:pt idx="289">
                  <c:v>17.899999999999999</c:v>
                </c:pt>
                <c:pt idx="290">
                  <c:v>17.899999999999999</c:v>
                </c:pt>
                <c:pt idx="291">
                  <c:v>17.899999999999999</c:v>
                </c:pt>
                <c:pt idx="292">
                  <c:v>17.899999999999999</c:v>
                </c:pt>
                <c:pt idx="293">
                  <c:v>17.8</c:v>
                </c:pt>
                <c:pt idx="294">
                  <c:v>17.8</c:v>
                </c:pt>
                <c:pt idx="295">
                  <c:v>17.8</c:v>
                </c:pt>
                <c:pt idx="296">
                  <c:v>17.7</c:v>
                </c:pt>
                <c:pt idx="297">
                  <c:v>17.7</c:v>
                </c:pt>
                <c:pt idx="298">
                  <c:v>17.7</c:v>
                </c:pt>
                <c:pt idx="299">
                  <c:v>17.7</c:v>
                </c:pt>
                <c:pt idx="300">
                  <c:v>17.8</c:v>
                </c:pt>
                <c:pt idx="301">
                  <c:v>17.8</c:v>
                </c:pt>
                <c:pt idx="302">
                  <c:v>17.7</c:v>
                </c:pt>
                <c:pt idx="303">
                  <c:v>17.7</c:v>
                </c:pt>
                <c:pt idx="304">
                  <c:v>17.7</c:v>
                </c:pt>
                <c:pt idx="305">
                  <c:v>17.7</c:v>
                </c:pt>
                <c:pt idx="306">
                  <c:v>17.8</c:v>
                </c:pt>
                <c:pt idx="307">
                  <c:v>17.8</c:v>
                </c:pt>
                <c:pt idx="308">
                  <c:v>17.7</c:v>
                </c:pt>
                <c:pt idx="309">
                  <c:v>17.7</c:v>
                </c:pt>
                <c:pt idx="310">
                  <c:v>17.7</c:v>
                </c:pt>
                <c:pt idx="311">
                  <c:v>17.7</c:v>
                </c:pt>
                <c:pt idx="312">
                  <c:v>17.7</c:v>
                </c:pt>
                <c:pt idx="313">
                  <c:v>17.7</c:v>
                </c:pt>
                <c:pt idx="314">
                  <c:v>17.7</c:v>
                </c:pt>
                <c:pt idx="315">
                  <c:v>17.7</c:v>
                </c:pt>
                <c:pt idx="316">
                  <c:v>17.7</c:v>
                </c:pt>
                <c:pt idx="317">
                  <c:v>17.7</c:v>
                </c:pt>
                <c:pt idx="318">
                  <c:v>17.7</c:v>
                </c:pt>
                <c:pt idx="319">
                  <c:v>17.7</c:v>
                </c:pt>
                <c:pt idx="320">
                  <c:v>17.7</c:v>
                </c:pt>
                <c:pt idx="321">
                  <c:v>17.7</c:v>
                </c:pt>
                <c:pt idx="322">
                  <c:v>17.7</c:v>
                </c:pt>
                <c:pt idx="323">
                  <c:v>17.7</c:v>
                </c:pt>
                <c:pt idx="324">
                  <c:v>17.7</c:v>
                </c:pt>
                <c:pt idx="325">
                  <c:v>17.7</c:v>
                </c:pt>
                <c:pt idx="326">
                  <c:v>17.7</c:v>
                </c:pt>
                <c:pt idx="327">
                  <c:v>17.7</c:v>
                </c:pt>
                <c:pt idx="328">
                  <c:v>17.7</c:v>
                </c:pt>
                <c:pt idx="329">
                  <c:v>17.8</c:v>
                </c:pt>
                <c:pt idx="330">
                  <c:v>17.8</c:v>
                </c:pt>
                <c:pt idx="331">
                  <c:v>17.8</c:v>
                </c:pt>
                <c:pt idx="332">
                  <c:v>17.8</c:v>
                </c:pt>
                <c:pt idx="333">
                  <c:v>17.8</c:v>
                </c:pt>
                <c:pt idx="334">
                  <c:v>17.8</c:v>
                </c:pt>
                <c:pt idx="335">
                  <c:v>17.8</c:v>
                </c:pt>
                <c:pt idx="336">
                  <c:v>17.8</c:v>
                </c:pt>
                <c:pt idx="337">
                  <c:v>17.8</c:v>
                </c:pt>
                <c:pt idx="338">
                  <c:v>17.8</c:v>
                </c:pt>
                <c:pt idx="339">
                  <c:v>17.899999999999999</c:v>
                </c:pt>
                <c:pt idx="340">
                  <c:v>17.899999999999999</c:v>
                </c:pt>
                <c:pt idx="341">
                  <c:v>17.899999999999999</c:v>
                </c:pt>
                <c:pt idx="342">
                  <c:v>17.8</c:v>
                </c:pt>
                <c:pt idx="343">
                  <c:v>17.8</c:v>
                </c:pt>
                <c:pt idx="344">
                  <c:v>17.8</c:v>
                </c:pt>
                <c:pt idx="345">
                  <c:v>17.8</c:v>
                </c:pt>
                <c:pt idx="346">
                  <c:v>17.8</c:v>
                </c:pt>
                <c:pt idx="347">
                  <c:v>17.8</c:v>
                </c:pt>
                <c:pt idx="348">
                  <c:v>17.7</c:v>
                </c:pt>
                <c:pt idx="349">
                  <c:v>17.7</c:v>
                </c:pt>
                <c:pt idx="350">
                  <c:v>17.7</c:v>
                </c:pt>
                <c:pt idx="351">
                  <c:v>17.7</c:v>
                </c:pt>
                <c:pt idx="352">
                  <c:v>17.7</c:v>
                </c:pt>
                <c:pt idx="353">
                  <c:v>17.7</c:v>
                </c:pt>
                <c:pt idx="354">
                  <c:v>17.7</c:v>
                </c:pt>
                <c:pt idx="355">
                  <c:v>17.7</c:v>
                </c:pt>
                <c:pt idx="356">
                  <c:v>17.7</c:v>
                </c:pt>
                <c:pt idx="357">
                  <c:v>17.8</c:v>
                </c:pt>
                <c:pt idx="358">
                  <c:v>17.8</c:v>
                </c:pt>
                <c:pt idx="359">
                  <c:v>17.8</c:v>
                </c:pt>
                <c:pt idx="360">
                  <c:v>17.8</c:v>
                </c:pt>
                <c:pt idx="361">
                  <c:v>17.8</c:v>
                </c:pt>
                <c:pt idx="362">
                  <c:v>17.8</c:v>
                </c:pt>
                <c:pt idx="363">
                  <c:v>17.8</c:v>
                </c:pt>
                <c:pt idx="364">
                  <c:v>17.8</c:v>
                </c:pt>
                <c:pt idx="365">
                  <c:v>17.8</c:v>
                </c:pt>
                <c:pt idx="366">
                  <c:v>17.8</c:v>
                </c:pt>
                <c:pt idx="367">
                  <c:v>17.8</c:v>
                </c:pt>
                <c:pt idx="368">
                  <c:v>17.7</c:v>
                </c:pt>
                <c:pt idx="369">
                  <c:v>17.7</c:v>
                </c:pt>
                <c:pt idx="370">
                  <c:v>17.7</c:v>
                </c:pt>
                <c:pt idx="371">
                  <c:v>17.7</c:v>
                </c:pt>
                <c:pt idx="372">
                  <c:v>17.7</c:v>
                </c:pt>
                <c:pt idx="373">
                  <c:v>17.7</c:v>
                </c:pt>
                <c:pt idx="374">
                  <c:v>17.7</c:v>
                </c:pt>
                <c:pt idx="375">
                  <c:v>17.7</c:v>
                </c:pt>
                <c:pt idx="376">
                  <c:v>17.7</c:v>
                </c:pt>
                <c:pt idx="377">
                  <c:v>17.7</c:v>
                </c:pt>
                <c:pt idx="378">
                  <c:v>17.8</c:v>
                </c:pt>
                <c:pt idx="379">
                  <c:v>17.8</c:v>
                </c:pt>
                <c:pt idx="380">
                  <c:v>17.7</c:v>
                </c:pt>
                <c:pt idx="381">
                  <c:v>17.8</c:v>
                </c:pt>
                <c:pt idx="382">
                  <c:v>17.8</c:v>
                </c:pt>
                <c:pt idx="383">
                  <c:v>17.899999999999999</c:v>
                </c:pt>
                <c:pt idx="384">
                  <c:v>17.899999999999999</c:v>
                </c:pt>
                <c:pt idx="385">
                  <c:v>17.899999999999999</c:v>
                </c:pt>
                <c:pt idx="386">
                  <c:v>17.899999999999999</c:v>
                </c:pt>
                <c:pt idx="387">
                  <c:v>17.899999999999999</c:v>
                </c:pt>
                <c:pt idx="388">
                  <c:v>17.899999999999999</c:v>
                </c:pt>
                <c:pt idx="389">
                  <c:v>17.899999999999999</c:v>
                </c:pt>
                <c:pt idx="390">
                  <c:v>18</c:v>
                </c:pt>
                <c:pt idx="391">
                  <c:v>18</c:v>
                </c:pt>
                <c:pt idx="392">
                  <c:v>17.899999999999999</c:v>
                </c:pt>
                <c:pt idx="393">
                  <c:v>17.899999999999999</c:v>
                </c:pt>
                <c:pt idx="394">
                  <c:v>17.899999999999999</c:v>
                </c:pt>
                <c:pt idx="395">
                  <c:v>17.8</c:v>
                </c:pt>
                <c:pt idx="396">
                  <c:v>17.899999999999999</c:v>
                </c:pt>
                <c:pt idx="397">
                  <c:v>17.899999999999999</c:v>
                </c:pt>
                <c:pt idx="398">
                  <c:v>17.8</c:v>
                </c:pt>
                <c:pt idx="399">
                  <c:v>17.8</c:v>
                </c:pt>
                <c:pt idx="400">
                  <c:v>17.8</c:v>
                </c:pt>
                <c:pt idx="401">
                  <c:v>17.7</c:v>
                </c:pt>
                <c:pt idx="402">
                  <c:v>17.7</c:v>
                </c:pt>
                <c:pt idx="403">
                  <c:v>17.7</c:v>
                </c:pt>
                <c:pt idx="404">
                  <c:v>17.7</c:v>
                </c:pt>
                <c:pt idx="405">
                  <c:v>17.7</c:v>
                </c:pt>
                <c:pt idx="406">
                  <c:v>17.8</c:v>
                </c:pt>
                <c:pt idx="407">
                  <c:v>17.8</c:v>
                </c:pt>
                <c:pt idx="408">
                  <c:v>17.8</c:v>
                </c:pt>
                <c:pt idx="409">
                  <c:v>17.7</c:v>
                </c:pt>
                <c:pt idx="410">
                  <c:v>17.7</c:v>
                </c:pt>
                <c:pt idx="411">
                  <c:v>17.7</c:v>
                </c:pt>
                <c:pt idx="412">
                  <c:v>17.8</c:v>
                </c:pt>
                <c:pt idx="413">
                  <c:v>17.7</c:v>
                </c:pt>
                <c:pt idx="414">
                  <c:v>17.7</c:v>
                </c:pt>
                <c:pt idx="415">
                  <c:v>17.7</c:v>
                </c:pt>
                <c:pt idx="416">
                  <c:v>17.7</c:v>
                </c:pt>
                <c:pt idx="417">
                  <c:v>17.7</c:v>
                </c:pt>
                <c:pt idx="418">
                  <c:v>17.7</c:v>
                </c:pt>
                <c:pt idx="419">
                  <c:v>17.7</c:v>
                </c:pt>
                <c:pt idx="420">
                  <c:v>17.8</c:v>
                </c:pt>
                <c:pt idx="421">
                  <c:v>17.8</c:v>
                </c:pt>
                <c:pt idx="422">
                  <c:v>17.8</c:v>
                </c:pt>
                <c:pt idx="423">
                  <c:v>17.7</c:v>
                </c:pt>
                <c:pt idx="424">
                  <c:v>17.7</c:v>
                </c:pt>
                <c:pt idx="425">
                  <c:v>17.7</c:v>
                </c:pt>
                <c:pt idx="426">
                  <c:v>17.8</c:v>
                </c:pt>
                <c:pt idx="427">
                  <c:v>17.7</c:v>
                </c:pt>
                <c:pt idx="428">
                  <c:v>17.8</c:v>
                </c:pt>
                <c:pt idx="429">
                  <c:v>17.8</c:v>
                </c:pt>
                <c:pt idx="430">
                  <c:v>17.8</c:v>
                </c:pt>
                <c:pt idx="431">
                  <c:v>17.8</c:v>
                </c:pt>
                <c:pt idx="432">
                  <c:v>17.8</c:v>
                </c:pt>
                <c:pt idx="433">
                  <c:v>17.8</c:v>
                </c:pt>
                <c:pt idx="434">
                  <c:v>17.899999999999999</c:v>
                </c:pt>
                <c:pt idx="435">
                  <c:v>17.899999999999999</c:v>
                </c:pt>
                <c:pt idx="436">
                  <c:v>17.899999999999999</c:v>
                </c:pt>
                <c:pt idx="437">
                  <c:v>17.899999999999999</c:v>
                </c:pt>
                <c:pt idx="438">
                  <c:v>17.899999999999999</c:v>
                </c:pt>
                <c:pt idx="439">
                  <c:v>17.899999999999999</c:v>
                </c:pt>
                <c:pt idx="440">
                  <c:v>17.899999999999999</c:v>
                </c:pt>
                <c:pt idx="441">
                  <c:v>17.899999999999999</c:v>
                </c:pt>
                <c:pt idx="442">
                  <c:v>17.899999999999999</c:v>
                </c:pt>
                <c:pt idx="443">
                  <c:v>17.899999999999999</c:v>
                </c:pt>
                <c:pt idx="444">
                  <c:v>17.899999999999999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8.3000000000000007</c:v>
                </c:pt>
                <c:pt idx="1">
                  <c:v>8.6</c:v>
                </c:pt>
                <c:pt idx="2">
                  <c:v>9</c:v>
                </c:pt>
                <c:pt idx="3">
                  <c:v>11.5</c:v>
                </c:pt>
                <c:pt idx="4">
                  <c:v>10.8</c:v>
                </c:pt>
                <c:pt idx="5">
                  <c:v>9.6999999999999993</c:v>
                </c:pt>
                <c:pt idx="6">
                  <c:v>9.6999999999999993</c:v>
                </c:pt>
                <c:pt idx="7">
                  <c:v>11.2</c:v>
                </c:pt>
                <c:pt idx="8">
                  <c:v>14</c:v>
                </c:pt>
                <c:pt idx="9">
                  <c:v>11.2</c:v>
                </c:pt>
                <c:pt idx="10">
                  <c:v>6.8</c:v>
                </c:pt>
                <c:pt idx="11">
                  <c:v>11.5</c:v>
                </c:pt>
                <c:pt idx="12">
                  <c:v>8.6</c:v>
                </c:pt>
                <c:pt idx="13">
                  <c:v>13.7</c:v>
                </c:pt>
                <c:pt idx="14">
                  <c:v>14.8</c:v>
                </c:pt>
                <c:pt idx="15">
                  <c:v>10.4</c:v>
                </c:pt>
                <c:pt idx="16">
                  <c:v>15.1</c:v>
                </c:pt>
                <c:pt idx="17">
                  <c:v>6.8</c:v>
                </c:pt>
                <c:pt idx="18">
                  <c:v>9.6999999999999993</c:v>
                </c:pt>
                <c:pt idx="19">
                  <c:v>13.7</c:v>
                </c:pt>
                <c:pt idx="20">
                  <c:v>9.4</c:v>
                </c:pt>
                <c:pt idx="21">
                  <c:v>11.5</c:v>
                </c:pt>
                <c:pt idx="22">
                  <c:v>9</c:v>
                </c:pt>
                <c:pt idx="23">
                  <c:v>11.2</c:v>
                </c:pt>
                <c:pt idx="24">
                  <c:v>8.6</c:v>
                </c:pt>
                <c:pt idx="25">
                  <c:v>15.8</c:v>
                </c:pt>
                <c:pt idx="26">
                  <c:v>8.3000000000000007</c:v>
                </c:pt>
                <c:pt idx="27">
                  <c:v>8.6</c:v>
                </c:pt>
                <c:pt idx="28">
                  <c:v>7.6</c:v>
                </c:pt>
                <c:pt idx="29">
                  <c:v>11.5</c:v>
                </c:pt>
                <c:pt idx="30">
                  <c:v>11.2</c:v>
                </c:pt>
                <c:pt idx="31">
                  <c:v>23</c:v>
                </c:pt>
                <c:pt idx="32">
                  <c:v>18.7</c:v>
                </c:pt>
                <c:pt idx="33">
                  <c:v>10.4</c:v>
                </c:pt>
                <c:pt idx="34">
                  <c:v>8.6</c:v>
                </c:pt>
                <c:pt idx="35">
                  <c:v>16.600000000000001</c:v>
                </c:pt>
                <c:pt idx="36">
                  <c:v>10.8</c:v>
                </c:pt>
                <c:pt idx="37">
                  <c:v>6.1</c:v>
                </c:pt>
                <c:pt idx="38">
                  <c:v>19.100000000000001</c:v>
                </c:pt>
                <c:pt idx="39">
                  <c:v>8.3000000000000007</c:v>
                </c:pt>
                <c:pt idx="40">
                  <c:v>8.3000000000000007</c:v>
                </c:pt>
                <c:pt idx="41">
                  <c:v>11.2</c:v>
                </c:pt>
                <c:pt idx="42">
                  <c:v>13</c:v>
                </c:pt>
                <c:pt idx="43">
                  <c:v>7.9</c:v>
                </c:pt>
                <c:pt idx="44">
                  <c:v>8.3000000000000007</c:v>
                </c:pt>
                <c:pt idx="45">
                  <c:v>9</c:v>
                </c:pt>
                <c:pt idx="46">
                  <c:v>11.5</c:v>
                </c:pt>
                <c:pt idx="47">
                  <c:v>9.4</c:v>
                </c:pt>
                <c:pt idx="48">
                  <c:v>11.2</c:v>
                </c:pt>
                <c:pt idx="49">
                  <c:v>18</c:v>
                </c:pt>
                <c:pt idx="50">
                  <c:v>10.8</c:v>
                </c:pt>
                <c:pt idx="51">
                  <c:v>8.6</c:v>
                </c:pt>
                <c:pt idx="52">
                  <c:v>17.3</c:v>
                </c:pt>
                <c:pt idx="53">
                  <c:v>9.6999999999999993</c:v>
                </c:pt>
                <c:pt idx="54">
                  <c:v>21.6</c:v>
                </c:pt>
                <c:pt idx="55">
                  <c:v>21.2</c:v>
                </c:pt>
                <c:pt idx="56">
                  <c:v>10.1</c:v>
                </c:pt>
                <c:pt idx="57">
                  <c:v>13</c:v>
                </c:pt>
                <c:pt idx="58">
                  <c:v>10.8</c:v>
                </c:pt>
                <c:pt idx="59">
                  <c:v>22</c:v>
                </c:pt>
                <c:pt idx="60">
                  <c:v>13</c:v>
                </c:pt>
                <c:pt idx="61">
                  <c:v>21.2</c:v>
                </c:pt>
                <c:pt idx="62">
                  <c:v>10.8</c:v>
                </c:pt>
                <c:pt idx="63">
                  <c:v>9.4</c:v>
                </c:pt>
                <c:pt idx="64">
                  <c:v>13</c:v>
                </c:pt>
                <c:pt idx="65">
                  <c:v>7.9</c:v>
                </c:pt>
                <c:pt idx="66">
                  <c:v>8.3000000000000007</c:v>
                </c:pt>
                <c:pt idx="67">
                  <c:v>16.899999999999999</c:v>
                </c:pt>
                <c:pt idx="68">
                  <c:v>8.3000000000000007</c:v>
                </c:pt>
                <c:pt idx="69">
                  <c:v>15.5</c:v>
                </c:pt>
                <c:pt idx="70">
                  <c:v>14.4</c:v>
                </c:pt>
                <c:pt idx="71">
                  <c:v>11.5</c:v>
                </c:pt>
                <c:pt idx="72">
                  <c:v>14.8</c:v>
                </c:pt>
                <c:pt idx="73">
                  <c:v>8.6</c:v>
                </c:pt>
                <c:pt idx="74">
                  <c:v>7.2</c:v>
                </c:pt>
                <c:pt idx="75">
                  <c:v>10.8</c:v>
                </c:pt>
                <c:pt idx="76">
                  <c:v>4.3</c:v>
                </c:pt>
                <c:pt idx="77">
                  <c:v>9.6999999999999993</c:v>
                </c:pt>
                <c:pt idx="78">
                  <c:v>8.3000000000000007</c:v>
                </c:pt>
                <c:pt idx="79">
                  <c:v>7.9</c:v>
                </c:pt>
                <c:pt idx="80">
                  <c:v>6.5</c:v>
                </c:pt>
                <c:pt idx="81">
                  <c:v>11.2</c:v>
                </c:pt>
                <c:pt idx="82">
                  <c:v>9.6999999999999993</c:v>
                </c:pt>
                <c:pt idx="83">
                  <c:v>13</c:v>
                </c:pt>
                <c:pt idx="84">
                  <c:v>14</c:v>
                </c:pt>
                <c:pt idx="85">
                  <c:v>9.4</c:v>
                </c:pt>
                <c:pt idx="86">
                  <c:v>10.4</c:v>
                </c:pt>
                <c:pt idx="87">
                  <c:v>7.2</c:v>
                </c:pt>
                <c:pt idx="88">
                  <c:v>14.4</c:v>
                </c:pt>
                <c:pt idx="89">
                  <c:v>10.8</c:v>
                </c:pt>
                <c:pt idx="90">
                  <c:v>20.2</c:v>
                </c:pt>
                <c:pt idx="91">
                  <c:v>10.4</c:v>
                </c:pt>
                <c:pt idx="92">
                  <c:v>17.3</c:v>
                </c:pt>
                <c:pt idx="93">
                  <c:v>14.4</c:v>
                </c:pt>
                <c:pt idx="94">
                  <c:v>15.5</c:v>
                </c:pt>
                <c:pt idx="95">
                  <c:v>9.4</c:v>
                </c:pt>
                <c:pt idx="96">
                  <c:v>14</c:v>
                </c:pt>
                <c:pt idx="97">
                  <c:v>13</c:v>
                </c:pt>
                <c:pt idx="98">
                  <c:v>13.3</c:v>
                </c:pt>
                <c:pt idx="99">
                  <c:v>8.3000000000000007</c:v>
                </c:pt>
                <c:pt idx="100">
                  <c:v>6.1</c:v>
                </c:pt>
                <c:pt idx="101">
                  <c:v>8.3000000000000007</c:v>
                </c:pt>
                <c:pt idx="102">
                  <c:v>11.9</c:v>
                </c:pt>
                <c:pt idx="103">
                  <c:v>14.4</c:v>
                </c:pt>
                <c:pt idx="104">
                  <c:v>9</c:v>
                </c:pt>
                <c:pt idx="105">
                  <c:v>5</c:v>
                </c:pt>
                <c:pt idx="106">
                  <c:v>7.2</c:v>
                </c:pt>
                <c:pt idx="107">
                  <c:v>6.5</c:v>
                </c:pt>
                <c:pt idx="108">
                  <c:v>10.4</c:v>
                </c:pt>
                <c:pt idx="109">
                  <c:v>9.4</c:v>
                </c:pt>
                <c:pt idx="110">
                  <c:v>5.4</c:v>
                </c:pt>
                <c:pt idx="111">
                  <c:v>4.3</c:v>
                </c:pt>
                <c:pt idx="112">
                  <c:v>9.4</c:v>
                </c:pt>
                <c:pt idx="113">
                  <c:v>9.4</c:v>
                </c:pt>
                <c:pt idx="114">
                  <c:v>10.4</c:v>
                </c:pt>
                <c:pt idx="115">
                  <c:v>11.5</c:v>
                </c:pt>
                <c:pt idx="116">
                  <c:v>5</c:v>
                </c:pt>
                <c:pt idx="117">
                  <c:v>3.6</c:v>
                </c:pt>
                <c:pt idx="118">
                  <c:v>5.4</c:v>
                </c:pt>
                <c:pt idx="119">
                  <c:v>10.4</c:v>
                </c:pt>
                <c:pt idx="120">
                  <c:v>10.4</c:v>
                </c:pt>
                <c:pt idx="121">
                  <c:v>6.8</c:v>
                </c:pt>
                <c:pt idx="122">
                  <c:v>6.8</c:v>
                </c:pt>
                <c:pt idx="123">
                  <c:v>4.7</c:v>
                </c:pt>
                <c:pt idx="124">
                  <c:v>5.4</c:v>
                </c:pt>
                <c:pt idx="125">
                  <c:v>7.9</c:v>
                </c:pt>
                <c:pt idx="126">
                  <c:v>8.6</c:v>
                </c:pt>
                <c:pt idx="127">
                  <c:v>8.6</c:v>
                </c:pt>
                <c:pt idx="128">
                  <c:v>5.4</c:v>
                </c:pt>
                <c:pt idx="129">
                  <c:v>5.8</c:v>
                </c:pt>
                <c:pt idx="130">
                  <c:v>9.6999999999999993</c:v>
                </c:pt>
                <c:pt idx="131">
                  <c:v>3.6</c:v>
                </c:pt>
                <c:pt idx="132">
                  <c:v>5</c:v>
                </c:pt>
                <c:pt idx="133">
                  <c:v>4.3</c:v>
                </c:pt>
                <c:pt idx="134">
                  <c:v>5.8</c:v>
                </c:pt>
                <c:pt idx="135">
                  <c:v>5.8</c:v>
                </c:pt>
                <c:pt idx="136">
                  <c:v>3.6</c:v>
                </c:pt>
                <c:pt idx="137">
                  <c:v>3.2</c:v>
                </c:pt>
                <c:pt idx="138">
                  <c:v>4.7</c:v>
                </c:pt>
                <c:pt idx="139">
                  <c:v>4.3</c:v>
                </c:pt>
                <c:pt idx="140">
                  <c:v>6.1</c:v>
                </c:pt>
                <c:pt idx="141">
                  <c:v>4</c:v>
                </c:pt>
                <c:pt idx="142">
                  <c:v>2.9</c:v>
                </c:pt>
                <c:pt idx="143">
                  <c:v>4.3</c:v>
                </c:pt>
                <c:pt idx="144">
                  <c:v>5.4</c:v>
                </c:pt>
                <c:pt idx="145">
                  <c:v>2.5</c:v>
                </c:pt>
                <c:pt idx="146">
                  <c:v>3.6</c:v>
                </c:pt>
                <c:pt idx="147">
                  <c:v>4.3</c:v>
                </c:pt>
                <c:pt idx="148">
                  <c:v>4</c:v>
                </c:pt>
                <c:pt idx="149">
                  <c:v>6.5</c:v>
                </c:pt>
                <c:pt idx="150">
                  <c:v>3.2</c:v>
                </c:pt>
                <c:pt idx="151">
                  <c:v>1.8</c:v>
                </c:pt>
                <c:pt idx="152">
                  <c:v>0</c:v>
                </c:pt>
                <c:pt idx="153">
                  <c:v>5.4</c:v>
                </c:pt>
                <c:pt idx="154">
                  <c:v>6.1</c:v>
                </c:pt>
                <c:pt idx="155">
                  <c:v>2.2000000000000002</c:v>
                </c:pt>
                <c:pt idx="156">
                  <c:v>0</c:v>
                </c:pt>
                <c:pt idx="157">
                  <c:v>0</c:v>
                </c:pt>
                <c:pt idx="158">
                  <c:v>7.2</c:v>
                </c:pt>
                <c:pt idx="159">
                  <c:v>3.2</c:v>
                </c:pt>
                <c:pt idx="160">
                  <c:v>2.2000000000000002</c:v>
                </c:pt>
                <c:pt idx="161">
                  <c:v>5</c:v>
                </c:pt>
                <c:pt idx="162">
                  <c:v>2.2000000000000002</c:v>
                </c:pt>
                <c:pt idx="163">
                  <c:v>2.9</c:v>
                </c:pt>
                <c:pt idx="164">
                  <c:v>6.8</c:v>
                </c:pt>
                <c:pt idx="165">
                  <c:v>4.3</c:v>
                </c:pt>
                <c:pt idx="166">
                  <c:v>2.9</c:v>
                </c:pt>
                <c:pt idx="167">
                  <c:v>3.6</c:v>
                </c:pt>
                <c:pt idx="168">
                  <c:v>2.2000000000000002</c:v>
                </c:pt>
                <c:pt idx="169">
                  <c:v>2.2000000000000002</c:v>
                </c:pt>
                <c:pt idx="170">
                  <c:v>3.2</c:v>
                </c:pt>
                <c:pt idx="171">
                  <c:v>4.3</c:v>
                </c:pt>
                <c:pt idx="172">
                  <c:v>4.7</c:v>
                </c:pt>
                <c:pt idx="173">
                  <c:v>3.6</c:v>
                </c:pt>
                <c:pt idx="174">
                  <c:v>4</c:v>
                </c:pt>
                <c:pt idx="175">
                  <c:v>3.6</c:v>
                </c:pt>
                <c:pt idx="176">
                  <c:v>5</c:v>
                </c:pt>
                <c:pt idx="177">
                  <c:v>3.6</c:v>
                </c:pt>
                <c:pt idx="178">
                  <c:v>1.8</c:v>
                </c:pt>
                <c:pt idx="179">
                  <c:v>3.2</c:v>
                </c:pt>
                <c:pt idx="180">
                  <c:v>4</c:v>
                </c:pt>
                <c:pt idx="181">
                  <c:v>4.7</c:v>
                </c:pt>
                <c:pt idx="182">
                  <c:v>5.4</c:v>
                </c:pt>
                <c:pt idx="183">
                  <c:v>6.1</c:v>
                </c:pt>
                <c:pt idx="184">
                  <c:v>2.5</c:v>
                </c:pt>
                <c:pt idx="185">
                  <c:v>3.2</c:v>
                </c:pt>
                <c:pt idx="186">
                  <c:v>4.7</c:v>
                </c:pt>
                <c:pt idx="187">
                  <c:v>4.7</c:v>
                </c:pt>
                <c:pt idx="188">
                  <c:v>2.9</c:v>
                </c:pt>
                <c:pt idx="189">
                  <c:v>5</c:v>
                </c:pt>
                <c:pt idx="190">
                  <c:v>2.9</c:v>
                </c:pt>
                <c:pt idx="191">
                  <c:v>8.3000000000000007</c:v>
                </c:pt>
                <c:pt idx="192">
                  <c:v>7.2</c:v>
                </c:pt>
                <c:pt idx="193">
                  <c:v>4</c:v>
                </c:pt>
                <c:pt idx="194">
                  <c:v>5.4</c:v>
                </c:pt>
                <c:pt idx="195">
                  <c:v>4.7</c:v>
                </c:pt>
                <c:pt idx="196">
                  <c:v>6.5</c:v>
                </c:pt>
                <c:pt idx="197">
                  <c:v>4.7</c:v>
                </c:pt>
                <c:pt idx="198">
                  <c:v>4.3</c:v>
                </c:pt>
                <c:pt idx="199">
                  <c:v>4.7</c:v>
                </c:pt>
                <c:pt idx="200">
                  <c:v>2.2000000000000002</c:v>
                </c:pt>
                <c:pt idx="201">
                  <c:v>5.8</c:v>
                </c:pt>
                <c:pt idx="202">
                  <c:v>5</c:v>
                </c:pt>
                <c:pt idx="203">
                  <c:v>5</c:v>
                </c:pt>
                <c:pt idx="204">
                  <c:v>5.4</c:v>
                </c:pt>
                <c:pt idx="205">
                  <c:v>3.6</c:v>
                </c:pt>
                <c:pt idx="206">
                  <c:v>4.3</c:v>
                </c:pt>
                <c:pt idx="207">
                  <c:v>8.3000000000000007</c:v>
                </c:pt>
                <c:pt idx="208">
                  <c:v>6.1</c:v>
                </c:pt>
                <c:pt idx="209">
                  <c:v>2.9</c:v>
                </c:pt>
                <c:pt idx="210">
                  <c:v>3.6</c:v>
                </c:pt>
                <c:pt idx="211">
                  <c:v>5.4</c:v>
                </c:pt>
                <c:pt idx="212">
                  <c:v>0</c:v>
                </c:pt>
                <c:pt idx="213">
                  <c:v>3.6</c:v>
                </c:pt>
                <c:pt idx="214">
                  <c:v>3.2</c:v>
                </c:pt>
                <c:pt idx="215">
                  <c:v>1.8</c:v>
                </c:pt>
                <c:pt idx="216">
                  <c:v>5</c:v>
                </c:pt>
                <c:pt idx="217">
                  <c:v>4.7</c:v>
                </c:pt>
                <c:pt idx="218">
                  <c:v>7.6</c:v>
                </c:pt>
                <c:pt idx="219">
                  <c:v>4</c:v>
                </c:pt>
                <c:pt idx="220">
                  <c:v>4</c:v>
                </c:pt>
                <c:pt idx="221">
                  <c:v>4.3</c:v>
                </c:pt>
                <c:pt idx="222">
                  <c:v>6.1</c:v>
                </c:pt>
                <c:pt idx="223">
                  <c:v>4.3</c:v>
                </c:pt>
                <c:pt idx="224">
                  <c:v>1.8</c:v>
                </c:pt>
                <c:pt idx="225">
                  <c:v>4.3</c:v>
                </c:pt>
                <c:pt idx="226">
                  <c:v>5</c:v>
                </c:pt>
                <c:pt idx="227">
                  <c:v>4.7</c:v>
                </c:pt>
                <c:pt idx="228">
                  <c:v>3.2</c:v>
                </c:pt>
                <c:pt idx="229">
                  <c:v>2.5</c:v>
                </c:pt>
                <c:pt idx="230">
                  <c:v>2.2000000000000002</c:v>
                </c:pt>
                <c:pt idx="231">
                  <c:v>3.2</c:v>
                </c:pt>
                <c:pt idx="232">
                  <c:v>1.8</c:v>
                </c:pt>
                <c:pt idx="233">
                  <c:v>2.2000000000000002</c:v>
                </c:pt>
                <c:pt idx="234">
                  <c:v>4</c:v>
                </c:pt>
                <c:pt idx="235">
                  <c:v>2.2000000000000002</c:v>
                </c:pt>
                <c:pt idx="236">
                  <c:v>0</c:v>
                </c:pt>
                <c:pt idx="237">
                  <c:v>2.2000000000000002</c:v>
                </c:pt>
                <c:pt idx="238">
                  <c:v>0</c:v>
                </c:pt>
                <c:pt idx="239">
                  <c:v>1.8</c:v>
                </c:pt>
                <c:pt idx="240">
                  <c:v>1.8</c:v>
                </c:pt>
                <c:pt idx="241">
                  <c:v>1.8</c:v>
                </c:pt>
                <c:pt idx="242">
                  <c:v>2.5</c:v>
                </c:pt>
                <c:pt idx="243">
                  <c:v>3.6</c:v>
                </c:pt>
                <c:pt idx="244">
                  <c:v>3.2</c:v>
                </c:pt>
                <c:pt idx="245">
                  <c:v>3.2</c:v>
                </c:pt>
                <c:pt idx="246">
                  <c:v>5.4</c:v>
                </c:pt>
                <c:pt idx="247">
                  <c:v>2.9</c:v>
                </c:pt>
                <c:pt idx="248">
                  <c:v>3.2</c:v>
                </c:pt>
                <c:pt idx="249">
                  <c:v>7.6</c:v>
                </c:pt>
                <c:pt idx="250">
                  <c:v>4.3</c:v>
                </c:pt>
                <c:pt idx="251">
                  <c:v>2.9</c:v>
                </c:pt>
                <c:pt idx="252">
                  <c:v>2.5</c:v>
                </c:pt>
                <c:pt idx="253">
                  <c:v>2.9</c:v>
                </c:pt>
                <c:pt idx="254">
                  <c:v>6.1</c:v>
                </c:pt>
                <c:pt idx="255">
                  <c:v>2.9</c:v>
                </c:pt>
                <c:pt idx="256">
                  <c:v>2.9</c:v>
                </c:pt>
                <c:pt idx="257">
                  <c:v>4</c:v>
                </c:pt>
                <c:pt idx="258">
                  <c:v>2.9</c:v>
                </c:pt>
                <c:pt idx="259">
                  <c:v>2.5</c:v>
                </c:pt>
                <c:pt idx="260">
                  <c:v>0</c:v>
                </c:pt>
                <c:pt idx="261">
                  <c:v>4</c:v>
                </c:pt>
                <c:pt idx="262">
                  <c:v>6.8</c:v>
                </c:pt>
                <c:pt idx="263">
                  <c:v>1.8</c:v>
                </c:pt>
                <c:pt idx="264">
                  <c:v>2.5</c:v>
                </c:pt>
                <c:pt idx="265">
                  <c:v>3.6</c:v>
                </c:pt>
                <c:pt idx="266">
                  <c:v>3.6</c:v>
                </c:pt>
                <c:pt idx="267">
                  <c:v>2.2000000000000002</c:v>
                </c:pt>
                <c:pt idx="268">
                  <c:v>4.3</c:v>
                </c:pt>
                <c:pt idx="269">
                  <c:v>3.6</c:v>
                </c:pt>
                <c:pt idx="270">
                  <c:v>2.9</c:v>
                </c:pt>
                <c:pt idx="271">
                  <c:v>2.2000000000000002</c:v>
                </c:pt>
                <c:pt idx="272">
                  <c:v>2.5</c:v>
                </c:pt>
                <c:pt idx="273">
                  <c:v>3.2</c:v>
                </c:pt>
                <c:pt idx="274">
                  <c:v>3.2</c:v>
                </c:pt>
                <c:pt idx="275">
                  <c:v>2.2000000000000002</c:v>
                </c:pt>
                <c:pt idx="276">
                  <c:v>2.2000000000000002</c:v>
                </c:pt>
                <c:pt idx="277">
                  <c:v>2.2000000000000002</c:v>
                </c:pt>
                <c:pt idx="278">
                  <c:v>3.6</c:v>
                </c:pt>
                <c:pt idx="279">
                  <c:v>7.9</c:v>
                </c:pt>
                <c:pt idx="280">
                  <c:v>4.7</c:v>
                </c:pt>
                <c:pt idx="281">
                  <c:v>6.5</c:v>
                </c:pt>
                <c:pt idx="282">
                  <c:v>3.2</c:v>
                </c:pt>
                <c:pt idx="283">
                  <c:v>5</c:v>
                </c:pt>
                <c:pt idx="284">
                  <c:v>2.5</c:v>
                </c:pt>
                <c:pt idx="285">
                  <c:v>3.6</c:v>
                </c:pt>
                <c:pt idx="286">
                  <c:v>4</c:v>
                </c:pt>
                <c:pt idx="287">
                  <c:v>2.5</c:v>
                </c:pt>
                <c:pt idx="288">
                  <c:v>2.5</c:v>
                </c:pt>
                <c:pt idx="289">
                  <c:v>4.3</c:v>
                </c:pt>
                <c:pt idx="290">
                  <c:v>3.6</c:v>
                </c:pt>
                <c:pt idx="291">
                  <c:v>4.3</c:v>
                </c:pt>
                <c:pt idx="292">
                  <c:v>2.2000000000000002</c:v>
                </c:pt>
                <c:pt idx="293">
                  <c:v>2.2000000000000002</c:v>
                </c:pt>
                <c:pt idx="294">
                  <c:v>0</c:v>
                </c:pt>
                <c:pt idx="295">
                  <c:v>2.2000000000000002</c:v>
                </c:pt>
                <c:pt idx="296">
                  <c:v>4.3</c:v>
                </c:pt>
                <c:pt idx="297">
                  <c:v>4.3</c:v>
                </c:pt>
                <c:pt idx="298">
                  <c:v>2.9</c:v>
                </c:pt>
                <c:pt idx="299">
                  <c:v>2.5</c:v>
                </c:pt>
                <c:pt idx="300">
                  <c:v>6.1</c:v>
                </c:pt>
                <c:pt idx="301">
                  <c:v>2.5</c:v>
                </c:pt>
                <c:pt idx="302">
                  <c:v>5.4</c:v>
                </c:pt>
                <c:pt idx="303">
                  <c:v>2.9</c:v>
                </c:pt>
                <c:pt idx="304">
                  <c:v>3.6</c:v>
                </c:pt>
                <c:pt idx="305">
                  <c:v>6.5</c:v>
                </c:pt>
                <c:pt idx="306">
                  <c:v>3.6</c:v>
                </c:pt>
                <c:pt idx="307">
                  <c:v>3.2</c:v>
                </c:pt>
                <c:pt idx="308">
                  <c:v>3.2</c:v>
                </c:pt>
                <c:pt idx="309">
                  <c:v>4</c:v>
                </c:pt>
                <c:pt idx="310">
                  <c:v>4.3</c:v>
                </c:pt>
                <c:pt idx="311">
                  <c:v>5.4</c:v>
                </c:pt>
                <c:pt idx="312">
                  <c:v>2.2000000000000002</c:v>
                </c:pt>
                <c:pt idx="313">
                  <c:v>4.7</c:v>
                </c:pt>
                <c:pt idx="314">
                  <c:v>2.9</c:v>
                </c:pt>
                <c:pt idx="315">
                  <c:v>7.2</c:v>
                </c:pt>
                <c:pt idx="316">
                  <c:v>2.9</c:v>
                </c:pt>
                <c:pt idx="317">
                  <c:v>3.2</c:v>
                </c:pt>
                <c:pt idx="318">
                  <c:v>6.1</c:v>
                </c:pt>
                <c:pt idx="319">
                  <c:v>4</c:v>
                </c:pt>
                <c:pt idx="320">
                  <c:v>6.8</c:v>
                </c:pt>
                <c:pt idx="321">
                  <c:v>1.8</c:v>
                </c:pt>
                <c:pt idx="322">
                  <c:v>3.6</c:v>
                </c:pt>
                <c:pt idx="323">
                  <c:v>3.6</c:v>
                </c:pt>
                <c:pt idx="324">
                  <c:v>6.5</c:v>
                </c:pt>
                <c:pt idx="325">
                  <c:v>4.3</c:v>
                </c:pt>
                <c:pt idx="326">
                  <c:v>6.8</c:v>
                </c:pt>
                <c:pt idx="327">
                  <c:v>5.4</c:v>
                </c:pt>
                <c:pt idx="328">
                  <c:v>7.9</c:v>
                </c:pt>
                <c:pt idx="329">
                  <c:v>5.4</c:v>
                </c:pt>
                <c:pt idx="330">
                  <c:v>2.9</c:v>
                </c:pt>
                <c:pt idx="331">
                  <c:v>5</c:v>
                </c:pt>
                <c:pt idx="332">
                  <c:v>3.6</c:v>
                </c:pt>
                <c:pt idx="333">
                  <c:v>5</c:v>
                </c:pt>
                <c:pt idx="334">
                  <c:v>3.6</c:v>
                </c:pt>
                <c:pt idx="335">
                  <c:v>2.5</c:v>
                </c:pt>
                <c:pt idx="336">
                  <c:v>2.5</c:v>
                </c:pt>
                <c:pt idx="337">
                  <c:v>5.4</c:v>
                </c:pt>
                <c:pt idx="338">
                  <c:v>5</c:v>
                </c:pt>
                <c:pt idx="339">
                  <c:v>2.5</c:v>
                </c:pt>
                <c:pt idx="340">
                  <c:v>5</c:v>
                </c:pt>
                <c:pt idx="341">
                  <c:v>4</c:v>
                </c:pt>
                <c:pt idx="342">
                  <c:v>5</c:v>
                </c:pt>
                <c:pt idx="343">
                  <c:v>5.4</c:v>
                </c:pt>
                <c:pt idx="344">
                  <c:v>3.2</c:v>
                </c:pt>
                <c:pt idx="345">
                  <c:v>2.2000000000000002</c:v>
                </c:pt>
                <c:pt idx="346">
                  <c:v>4.3</c:v>
                </c:pt>
                <c:pt idx="347">
                  <c:v>4.3</c:v>
                </c:pt>
                <c:pt idx="348">
                  <c:v>4</c:v>
                </c:pt>
                <c:pt idx="349">
                  <c:v>7.6</c:v>
                </c:pt>
                <c:pt idx="350">
                  <c:v>6.5</c:v>
                </c:pt>
                <c:pt idx="351">
                  <c:v>7.2</c:v>
                </c:pt>
                <c:pt idx="352">
                  <c:v>5.4</c:v>
                </c:pt>
                <c:pt idx="353">
                  <c:v>6.8</c:v>
                </c:pt>
                <c:pt idx="354">
                  <c:v>4</c:v>
                </c:pt>
                <c:pt idx="355">
                  <c:v>7.6</c:v>
                </c:pt>
                <c:pt idx="356">
                  <c:v>9.6999999999999993</c:v>
                </c:pt>
                <c:pt idx="357">
                  <c:v>9.6999999999999993</c:v>
                </c:pt>
                <c:pt idx="358">
                  <c:v>6.5</c:v>
                </c:pt>
                <c:pt idx="359">
                  <c:v>0</c:v>
                </c:pt>
                <c:pt idx="360">
                  <c:v>6.1</c:v>
                </c:pt>
                <c:pt idx="361">
                  <c:v>3.2</c:v>
                </c:pt>
                <c:pt idx="362">
                  <c:v>2.9</c:v>
                </c:pt>
                <c:pt idx="363">
                  <c:v>6.5</c:v>
                </c:pt>
                <c:pt idx="364">
                  <c:v>8.3000000000000007</c:v>
                </c:pt>
                <c:pt idx="365">
                  <c:v>6.1</c:v>
                </c:pt>
                <c:pt idx="366">
                  <c:v>4.3</c:v>
                </c:pt>
                <c:pt idx="367">
                  <c:v>2.5</c:v>
                </c:pt>
                <c:pt idx="368">
                  <c:v>4</c:v>
                </c:pt>
                <c:pt idx="369">
                  <c:v>7.9</c:v>
                </c:pt>
                <c:pt idx="370">
                  <c:v>6.5</c:v>
                </c:pt>
                <c:pt idx="371">
                  <c:v>4.7</c:v>
                </c:pt>
                <c:pt idx="372">
                  <c:v>2.9</c:v>
                </c:pt>
                <c:pt idx="373">
                  <c:v>2.5</c:v>
                </c:pt>
                <c:pt idx="374">
                  <c:v>6.5</c:v>
                </c:pt>
                <c:pt idx="375">
                  <c:v>5</c:v>
                </c:pt>
                <c:pt idx="376">
                  <c:v>2.9</c:v>
                </c:pt>
                <c:pt idx="377">
                  <c:v>7.2</c:v>
                </c:pt>
                <c:pt idx="378">
                  <c:v>4.7</c:v>
                </c:pt>
                <c:pt idx="379">
                  <c:v>2.5</c:v>
                </c:pt>
                <c:pt idx="380">
                  <c:v>4</c:v>
                </c:pt>
                <c:pt idx="381">
                  <c:v>3.6</c:v>
                </c:pt>
                <c:pt idx="382">
                  <c:v>8.3000000000000007</c:v>
                </c:pt>
                <c:pt idx="383">
                  <c:v>6.5</c:v>
                </c:pt>
                <c:pt idx="384">
                  <c:v>4</c:v>
                </c:pt>
                <c:pt idx="385">
                  <c:v>5</c:v>
                </c:pt>
                <c:pt idx="386">
                  <c:v>3.2</c:v>
                </c:pt>
                <c:pt idx="387">
                  <c:v>2.9</c:v>
                </c:pt>
                <c:pt idx="388">
                  <c:v>2.5</c:v>
                </c:pt>
                <c:pt idx="389">
                  <c:v>5.8</c:v>
                </c:pt>
                <c:pt idx="390">
                  <c:v>4.3</c:v>
                </c:pt>
                <c:pt idx="391">
                  <c:v>7.2</c:v>
                </c:pt>
                <c:pt idx="392">
                  <c:v>5</c:v>
                </c:pt>
                <c:pt idx="393">
                  <c:v>6.8</c:v>
                </c:pt>
                <c:pt idx="394">
                  <c:v>2.5</c:v>
                </c:pt>
                <c:pt idx="395">
                  <c:v>10.1</c:v>
                </c:pt>
                <c:pt idx="396">
                  <c:v>4.7</c:v>
                </c:pt>
                <c:pt idx="397">
                  <c:v>4</c:v>
                </c:pt>
                <c:pt idx="398">
                  <c:v>4.3</c:v>
                </c:pt>
                <c:pt idx="399">
                  <c:v>2.5</c:v>
                </c:pt>
                <c:pt idx="400">
                  <c:v>1.8</c:v>
                </c:pt>
                <c:pt idx="401">
                  <c:v>4</c:v>
                </c:pt>
                <c:pt idx="402">
                  <c:v>2.5</c:v>
                </c:pt>
                <c:pt idx="403">
                  <c:v>2.9</c:v>
                </c:pt>
                <c:pt idx="404">
                  <c:v>5</c:v>
                </c:pt>
                <c:pt idx="405">
                  <c:v>2.9</c:v>
                </c:pt>
                <c:pt idx="406">
                  <c:v>4.7</c:v>
                </c:pt>
                <c:pt idx="407">
                  <c:v>6.1</c:v>
                </c:pt>
                <c:pt idx="408">
                  <c:v>2.5</c:v>
                </c:pt>
                <c:pt idx="409">
                  <c:v>4.3</c:v>
                </c:pt>
                <c:pt idx="410">
                  <c:v>5</c:v>
                </c:pt>
                <c:pt idx="411">
                  <c:v>6.5</c:v>
                </c:pt>
                <c:pt idx="412">
                  <c:v>2.9</c:v>
                </c:pt>
                <c:pt idx="413">
                  <c:v>2.2000000000000002</c:v>
                </c:pt>
                <c:pt idx="414">
                  <c:v>3.6</c:v>
                </c:pt>
                <c:pt idx="415">
                  <c:v>1.8</c:v>
                </c:pt>
                <c:pt idx="416">
                  <c:v>2.5</c:v>
                </c:pt>
                <c:pt idx="417">
                  <c:v>5</c:v>
                </c:pt>
                <c:pt idx="418">
                  <c:v>10.4</c:v>
                </c:pt>
                <c:pt idx="419">
                  <c:v>8.3000000000000007</c:v>
                </c:pt>
                <c:pt idx="420">
                  <c:v>3.6</c:v>
                </c:pt>
                <c:pt idx="421">
                  <c:v>4</c:v>
                </c:pt>
                <c:pt idx="422">
                  <c:v>3.2</c:v>
                </c:pt>
                <c:pt idx="423">
                  <c:v>2.5</c:v>
                </c:pt>
                <c:pt idx="424">
                  <c:v>2.2000000000000002</c:v>
                </c:pt>
                <c:pt idx="425">
                  <c:v>5.4</c:v>
                </c:pt>
                <c:pt idx="426">
                  <c:v>5</c:v>
                </c:pt>
                <c:pt idx="427">
                  <c:v>6.5</c:v>
                </c:pt>
                <c:pt idx="428">
                  <c:v>4.7</c:v>
                </c:pt>
                <c:pt idx="429">
                  <c:v>4</c:v>
                </c:pt>
                <c:pt idx="430">
                  <c:v>5</c:v>
                </c:pt>
                <c:pt idx="431">
                  <c:v>7.6</c:v>
                </c:pt>
                <c:pt idx="432">
                  <c:v>5.4</c:v>
                </c:pt>
                <c:pt idx="433">
                  <c:v>5.8</c:v>
                </c:pt>
                <c:pt idx="434">
                  <c:v>7.6</c:v>
                </c:pt>
                <c:pt idx="435">
                  <c:v>3.6</c:v>
                </c:pt>
                <c:pt idx="436">
                  <c:v>4.3</c:v>
                </c:pt>
                <c:pt idx="437">
                  <c:v>2.9</c:v>
                </c:pt>
                <c:pt idx="438">
                  <c:v>3.2</c:v>
                </c:pt>
                <c:pt idx="439">
                  <c:v>2.9</c:v>
                </c:pt>
                <c:pt idx="440">
                  <c:v>2.2000000000000002</c:v>
                </c:pt>
                <c:pt idx="441">
                  <c:v>1.8</c:v>
                </c:pt>
                <c:pt idx="442">
                  <c:v>5.4</c:v>
                </c:pt>
                <c:pt idx="443">
                  <c:v>2.2000000000000002</c:v>
                </c:pt>
                <c:pt idx="444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-4.5</c:v>
                </c:pt>
                <c:pt idx="391">
                  <c:v>-4.5</c:v>
                </c:pt>
                <c:pt idx="392">
                  <c:v>-4.3999999999999986</c:v>
                </c:pt>
                <c:pt idx="393">
                  <c:v>-4.3999999999999986</c:v>
                </c:pt>
                <c:pt idx="394">
                  <c:v>-4.3999999999999986</c:v>
                </c:pt>
                <c:pt idx="395">
                  <c:v>-4.3000000000000007</c:v>
                </c:pt>
                <c:pt idx="396">
                  <c:v>-4.2999999999999972</c:v>
                </c:pt>
                <c:pt idx="397">
                  <c:v>-4.2999999999999972</c:v>
                </c:pt>
                <c:pt idx="398">
                  <c:v>-4.1999999999999993</c:v>
                </c:pt>
                <c:pt idx="399">
                  <c:v>-4.1999999999999993</c:v>
                </c:pt>
                <c:pt idx="400">
                  <c:v>-4.1999999999999993</c:v>
                </c:pt>
                <c:pt idx="401">
                  <c:v>-4.0999999999999979</c:v>
                </c:pt>
                <c:pt idx="402">
                  <c:v>-4.0999999999999979</c:v>
                </c:pt>
                <c:pt idx="403">
                  <c:v>-4.0999999999999979</c:v>
                </c:pt>
                <c:pt idx="404">
                  <c:v>-4.0999999999999979</c:v>
                </c:pt>
                <c:pt idx="405">
                  <c:v>-4.0999999999999979</c:v>
                </c:pt>
                <c:pt idx="406">
                  <c:v>-4.1999999999999993</c:v>
                </c:pt>
                <c:pt idx="407">
                  <c:v>-4.1999999999999993</c:v>
                </c:pt>
                <c:pt idx="408">
                  <c:v>-4.1999999999999993</c:v>
                </c:pt>
                <c:pt idx="409">
                  <c:v>-4.0999999999999979</c:v>
                </c:pt>
                <c:pt idx="410">
                  <c:v>-4.0999999999999979</c:v>
                </c:pt>
                <c:pt idx="411">
                  <c:v>-4.0999999999999979</c:v>
                </c:pt>
                <c:pt idx="412">
                  <c:v>-4.1000000000000014</c:v>
                </c:pt>
                <c:pt idx="413">
                  <c:v>-4</c:v>
                </c:pt>
                <c:pt idx="414">
                  <c:v>-4</c:v>
                </c:pt>
                <c:pt idx="415">
                  <c:v>-4</c:v>
                </c:pt>
                <c:pt idx="416">
                  <c:v>-3.8999999999999986</c:v>
                </c:pt>
                <c:pt idx="417">
                  <c:v>-3.8999999999999986</c:v>
                </c:pt>
                <c:pt idx="418">
                  <c:v>-3.8999999999999986</c:v>
                </c:pt>
                <c:pt idx="419">
                  <c:v>-3.8999999999999986</c:v>
                </c:pt>
                <c:pt idx="420">
                  <c:v>-3.9000000000000021</c:v>
                </c:pt>
                <c:pt idx="421">
                  <c:v>-3.9000000000000021</c:v>
                </c:pt>
                <c:pt idx="422">
                  <c:v>-3.8000000000000007</c:v>
                </c:pt>
                <c:pt idx="423">
                  <c:v>-3.6999999999999993</c:v>
                </c:pt>
                <c:pt idx="424">
                  <c:v>-3.6999999999999993</c:v>
                </c:pt>
                <c:pt idx="425">
                  <c:v>-3.6999999999999993</c:v>
                </c:pt>
                <c:pt idx="426">
                  <c:v>-3.6999999999999993</c:v>
                </c:pt>
                <c:pt idx="427">
                  <c:v>-3.5999999999999979</c:v>
                </c:pt>
                <c:pt idx="428">
                  <c:v>-3.6999999999999993</c:v>
                </c:pt>
                <c:pt idx="429">
                  <c:v>-3.6999999999999993</c:v>
                </c:pt>
                <c:pt idx="430">
                  <c:v>-3.6000000000000014</c:v>
                </c:pt>
                <c:pt idx="431">
                  <c:v>-3.6000000000000014</c:v>
                </c:pt>
                <c:pt idx="432">
                  <c:v>-3.5</c:v>
                </c:pt>
                <c:pt idx="433">
                  <c:v>-3.5</c:v>
                </c:pt>
                <c:pt idx="434">
                  <c:v>-3.5999999999999979</c:v>
                </c:pt>
                <c:pt idx="435">
                  <c:v>-3.5999999999999979</c:v>
                </c:pt>
                <c:pt idx="436">
                  <c:v>-3.5</c:v>
                </c:pt>
                <c:pt idx="437">
                  <c:v>-3.5</c:v>
                </c:pt>
                <c:pt idx="438">
                  <c:v>-3.5</c:v>
                </c:pt>
                <c:pt idx="439">
                  <c:v>-3.3999999999999986</c:v>
                </c:pt>
                <c:pt idx="440">
                  <c:v>-3.3999999999999986</c:v>
                </c:pt>
                <c:pt idx="441">
                  <c:v>-3.2999999999999972</c:v>
                </c:pt>
                <c:pt idx="442">
                  <c:v>-3.2999999999999972</c:v>
                </c:pt>
                <c:pt idx="443">
                  <c:v>-3.2999999999999972</c:v>
                </c:pt>
                <c:pt idx="444">
                  <c:v>-3.1999999999999993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Juillet_2026!$L$11:$L$71</c:f>
              <c:numCache>
                <c:formatCode>General</c:formatCode>
                <c:ptCount val="61"/>
                <c:pt idx="0" formatCode="0.0\ &quot;°C&quot;">
                  <c:v>15.5</c:v>
                </c:pt>
                <c:pt idx="2" formatCode="0.0\ &quot;°C&quot;">
                  <c:v>14.6</c:v>
                </c:pt>
                <c:pt idx="4" formatCode="0.0\ &quot;°C&quot;">
                  <c:v>16.5</c:v>
                </c:pt>
                <c:pt idx="6" formatCode="0.0\ &quot;°C&quot;">
                  <c:v>16.399999999999999</c:v>
                </c:pt>
                <c:pt idx="8" formatCode="0.0\ &quot;°C&quot;">
                  <c:v>17.100000000000001</c:v>
                </c:pt>
                <c:pt idx="10" formatCode="0.0\ &quot;°C&quot;">
                  <c:v>17.7</c:v>
                </c:pt>
                <c:pt idx="12" formatCode="0.0\ &quot;°C&quot;">
                  <c:v>18.399999999999999</c:v>
                </c:pt>
                <c:pt idx="14" formatCode="0.0\ &quot;°C&quot;">
                  <c:v>17.8</c:v>
                </c:pt>
                <c:pt idx="16" formatCode="0.0\ &quot;°C&quot;">
                  <c:v>19.2</c:v>
                </c:pt>
                <c:pt idx="18" formatCode="0.0\ &quot;°C&quot;">
                  <c:v>22.3</c:v>
                </c:pt>
                <c:pt idx="20" formatCode="0.0\ &quot;°C&quot;">
                  <c:v>20.3</c:v>
                </c:pt>
                <c:pt idx="22" formatCode="0.0\ &quot;°C&quot;">
                  <c:v>21.7</c:v>
                </c:pt>
                <c:pt idx="24" formatCode="0.0\ &quot;°C&quot;">
                  <c:v>21.6</c:v>
                </c:pt>
                <c:pt idx="26" formatCode="0.0\ &quot;°C&quot;">
                  <c:v>21</c:v>
                </c:pt>
                <c:pt idx="28" formatCode="0.0\ &quot;°C&quot;">
                  <c:v>21.2</c:v>
                </c:pt>
                <c:pt idx="30" formatCode="0.0\ &quot;°C&quot;">
                  <c:v>18.600000000000001</c:v>
                </c:pt>
                <c:pt idx="32" formatCode="0.0\ &quot;°C&quot;">
                  <c:v>19.8</c:v>
                </c:pt>
                <c:pt idx="34" formatCode="0.0\ &quot;°C&quot;">
                  <c:v>18.100000000000001</c:v>
                </c:pt>
                <c:pt idx="36" formatCode="0.0\ &quot;°C&quot;">
                  <c:v>17.5</c:v>
                </c:pt>
                <c:pt idx="38" formatCode="0.0\ &quot;°C&quot;">
                  <c:v>15.8</c:v>
                </c:pt>
                <c:pt idx="40" formatCode="0.0\ &quot;°C&quot;">
                  <c:v>15.6</c:v>
                </c:pt>
                <c:pt idx="42" formatCode="0.0\ &quot;°C&quot;">
                  <c:v>16</c:v>
                </c:pt>
                <c:pt idx="44" formatCode="0.0\ &quot;°C&quot;">
                  <c:v>16.600000000000001</c:v>
                </c:pt>
                <c:pt idx="46" formatCode="0.0\ &quot;°C&quot;">
                  <c:v>16.100000000000001</c:v>
                </c:pt>
                <c:pt idx="48" formatCode="0.0\ &quot;°C&quot;">
                  <c:v>18.3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Juillet_2026!$AA$11:$AA$71</c:f>
              <c:numCache>
                <c:formatCode>General</c:formatCode>
                <c:ptCount val="61"/>
                <c:pt idx="0" formatCode="0.0\ &quot;km/h&quot;">
                  <c:v>36</c:v>
                </c:pt>
                <c:pt idx="2" formatCode="0.0\ &quot;km/h&quot;">
                  <c:v>32</c:v>
                </c:pt>
                <c:pt idx="4" formatCode="0.0\ &quot;km/h&quot;">
                  <c:v>30.2</c:v>
                </c:pt>
                <c:pt idx="6" formatCode="0.0\ &quot;km/h&quot;">
                  <c:v>28.8</c:v>
                </c:pt>
                <c:pt idx="8" formatCode="0.0\ &quot;km/h&quot;">
                  <c:v>23.4</c:v>
                </c:pt>
                <c:pt idx="10" formatCode="0.0\ &quot;km/h&quot;">
                  <c:v>16.600000000000001</c:v>
                </c:pt>
                <c:pt idx="12" formatCode="0.0\ &quot;km/h&quot;">
                  <c:v>15.1</c:v>
                </c:pt>
                <c:pt idx="14" formatCode="0.0\ &quot;km/h&quot;">
                  <c:v>19.399999999999999</c:v>
                </c:pt>
                <c:pt idx="16" formatCode="0.0\ &quot;km/h&quot;">
                  <c:v>19.8</c:v>
                </c:pt>
                <c:pt idx="18" formatCode="0.0\ &quot;km/h&quot;">
                  <c:v>22</c:v>
                </c:pt>
                <c:pt idx="20" formatCode="0.0\ &quot;km/h&quot;">
                  <c:v>26.3</c:v>
                </c:pt>
                <c:pt idx="22" formatCode="0.0\ &quot;km/h&quot;">
                  <c:v>28.8</c:v>
                </c:pt>
                <c:pt idx="24" formatCode="0.0\ &quot;km/h&quot;">
                  <c:v>40.299999999999997</c:v>
                </c:pt>
                <c:pt idx="26" formatCode="0.0\ &quot;km/h&quot;">
                  <c:v>22.3</c:v>
                </c:pt>
                <c:pt idx="28" formatCode="0.0\ &quot;km/h&quot;">
                  <c:v>19.100000000000001</c:v>
                </c:pt>
                <c:pt idx="30" formatCode="0.0\ &quot;km/h&quot;">
                  <c:v>17.3</c:v>
                </c:pt>
                <c:pt idx="32" formatCode="0.0\ &quot;km/h&quot;">
                  <c:v>28.1</c:v>
                </c:pt>
                <c:pt idx="34" formatCode="0.0\ &quot;km/h&quot;">
                  <c:v>28.1</c:v>
                </c:pt>
                <c:pt idx="36" formatCode="0.0\ &quot;km/h&quot;">
                  <c:v>28.8</c:v>
                </c:pt>
                <c:pt idx="38" formatCode="0.0\ &quot;km/h&quot;">
                  <c:v>36.700000000000003</c:v>
                </c:pt>
                <c:pt idx="40" formatCode="0.0\ &quot;km/h&quot;">
                  <c:v>34.200000000000003</c:v>
                </c:pt>
                <c:pt idx="42" formatCode="0.0\ &quot;km/h&quot;">
                  <c:v>29.9</c:v>
                </c:pt>
                <c:pt idx="44" formatCode="0.0\ &quot;km/h&quot;">
                  <c:v>31</c:v>
                </c:pt>
                <c:pt idx="46" formatCode="0.0\ &quot;km/h&quot;">
                  <c:v>31.3</c:v>
                </c:pt>
                <c:pt idx="48" formatCode="0.0\ &quot;km/h&quot;">
                  <c:v>26.6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1.7</c:v>
                </c:pt>
                <c:pt idx="30">
                  <c:v>3.3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Juillet_2026!$BA$11:$BA$71</c:f>
              <c:numCache>
                <c:formatCode>h\ "h"\ mm\ "mn"</c:formatCode>
                <c:ptCount val="61"/>
                <c:pt idx="0">
                  <c:v>0.59305555555555556</c:v>
                </c:pt>
                <c:pt idx="2">
                  <c:v>0.58680555555555558</c:v>
                </c:pt>
                <c:pt idx="4">
                  <c:v>0.56527777777777777</c:v>
                </c:pt>
                <c:pt idx="6">
                  <c:v>0.5854166666666667</c:v>
                </c:pt>
                <c:pt idx="8">
                  <c:v>0.58888888888888891</c:v>
                </c:pt>
                <c:pt idx="10">
                  <c:v>0.48749999999999999</c:v>
                </c:pt>
                <c:pt idx="12">
                  <c:v>0.58472222222222225</c:v>
                </c:pt>
                <c:pt idx="14">
                  <c:v>0.56319444444444444</c:v>
                </c:pt>
                <c:pt idx="16">
                  <c:v>0.57777777777777783</c:v>
                </c:pt>
                <c:pt idx="18">
                  <c:v>0.57916666666666672</c:v>
                </c:pt>
                <c:pt idx="20">
                  <c:v>0.51180555555555551</c:v>
                </c:pt>
                <c:pt idx="22">
                  <c:v>0.5229166666666667</c:v>
                </c:pt>
                <c:pt idx="24">
                  <c:v>0.54791666666666672</c:v>
                </c:pt>
                <c:pt idx="26">
                  <c:v>0.53888888888888886</c:v>
                </c:pt>
                <c:pt idx="28">
                  <c:v>0.33194444444444443</c:v>
                </c:pt>
                <c:pt idx="30">
                  <c:v>0.4284722222222222</c:v>
                </c:pt>
                <c:pt idx="32">
                  <c:v>0.57291666666666663</c:v>
                </c:pt>
                <c:pt idx="34">
                  <c:v>0.57013888888888886</c:v>
                </c:pt>
                <c:pt idx="36">
                  <c:v>0.57152777777777775</c:v>
                </c:pt>
                <c:pt idx="38">
                  <c:v>0.57013888888888886</c:v>
                </c:pt>
                <c:pt idx="40">
                  <c:v>0.56180555555555556</c:v>
                </c:pt>
                <c:pt idx="42">
                  <c:v>0.56666666666666665</c:v>
                </c:pt>
                <c:pt idx="44">
                  <c:v>0.56874999999999998</c:v>
                </c:pt>
                <c:pt idx="46">
                  <c:v>0.54305555555555551</c:v>
                </c:pt>
                <c:pt idx="48">
                  <c:v>0.52847222222222223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10</c:v>
                </c:pt>
                <c:pt idx="375">
                  <c:v>10</c:v>
                </c:pt>
                <c:pt idx="376">
                  <c:v>10</c:v>
                </c:pt>
                <c:pt idx="377">
                  <c:v>10</c:v>
                </c:pt>
                <c:pt idx="378">
                  <c:v>20</c:v>
                </c:pt>
                <c:pt idx="379">
                  <c:v>20</c:v>
                </c:pt>
                <c:pt idx="380">
                  <c:v>20</c:v>
                </c:pt>
                <c:pt idx="381">
                  <c:v>30</c:v>
                </c:pt>
                <c:pt idx="382">
                  <c:v>30</c:v>
                </c:pt>
                <c:pt idx="383">
                  <c:v>40</c:v>
                </c:pt>
                <c:pt idx="384">
                  <c:v>50</c:v>
                </c:pt>
                <c:pt idx="385">
                  <c:v>60</c:v>
                </c:pt>
                <c:pt idx="386">
                  <c:v>70</c:v>
                </c:pt>
                <c:pt idx="387">
                  <c:v>80</c:v>
                </c:pt>
                <c:pt idx="388">
                  <c:v>90</c:v>
                </c:pt>
                <c:pt idx="389">
                  <c:v>100</c:v>
                </c:pt>
                <c:pt idx="390">
                  <c:v>110</c:v>
                </c:pt>
                <c:pt idx="391">
                  <c:v>130</c:v>
                </c:pt>
                <c:pt idx="392">
                  <c:v>150</c:v>
                </c:pt>
                <c:pt idx="393">
                  <c:v>170</c:v>
                </c:pt>
                <c:pt idx="394">
                  <c:v>180</c:v>
                </c:pt>
                <c:pt idx="395">
                  <c:v>210</c:v>
                </c:pt>
                <c:pt idx="396">
                  <c:v>230</c:v>
                </c:pt>
                <c:pt idx="397">
                  <c:v>250</c:v>
                </c:pt>
                <c:pt idx="398">
                  <c:v>280</c:v>
                </c:pt>
                <c:pt idx="399">
                  <c:v>310</c:v>
                </c:pt>
                <c:pt idx="400">
                  <c:v>340</c:v>
                </c:pt>
                <c:pt idx="401">
                  <c:v>370</c:v>
                </c:pt>
                <c:pt idx="402">
                  <c:v>400</c:v>
                </c:pt>
                <c:pt idx="403">
                  <c:v>430</c:v>
                </c:pt>
                <c:pt idx="404">
                  <c:v>470</c:v>
                </c:pt>
                <c:pt idx="405">
                  <c:v>510</c:v>
                </c:pt>
                <c:pt idx="406">
                  <c:v>550</c:v>
                </c:pt>
                <c:pt idx="407">
                  <c:v>590</c:v>
                </c:pt>
                <c:pt idx="408">
                  <c:v>640</c:v>
                </c:pt>
                <c:pt idx="409">
                  <c:v>680</c:v>
                </c:pt>
                <c:pt idx="410">
                  <c:v>730</c:v>
                </c:pt>
                <c:pt idx="411">
                  <c:v>780</c:v>
                </c:pt>
                <c:pt idx="412">
                  <c:v>830</c:v>
                </c:pt>
                <c:pt idx="413">
                  <c:v>880</c:v>
                </c:pt>
                <c:pt idx="414">
                  <c:v>930</c:v>
                </c:pt>
                <c:pt idx="415">
                  <c:v>980</c:v>
                </c:pt>
                <c:pt idx="416">
                  <c:v>1030</c:v>
                </c:pt>
                <c:pt idx="417">
                  <c:v>1080</c:v>
                </c:pt>
                <c:pt idx="418">
                  <c:v>1150</c:v>
                </c:pt>
                <c:pt idx="419">
                  <c:v>1210</c:v>
                </c:pt>
                <c:pt idx="420">
                  <c:v>1280</c:v>
                </c:pt>
                <c:pt idx="421">
                  <c:v>1340</c:v>
                </c:pt>
                <c:pt idx="422">
                  <c:v>1400</c:v>
                </c:pt>
                <c:pt idx="423">
                  <c:v>1460</c:v>
                </c:pt>
                <c:pt idx="424">
                  <c:v>1520</c:v>
                </c:pt>
                <c:pt idx="425">
                  <c:v>1580</c:v>
                </c:pt>
                <c:pt idx="426">
                  <c:v>1640</c:v>
                </c:pt>
                <c:pt idx="427">
                  <c:v>1700</c:v>
                </c:pt>
                <c:pt idx="428">
                  <c:v>1770</c:v>
                </c:pt>
                <c:pt idx="429">
                  <c:v>1830</c:v>
                </c:pt>
                <c:pt idx="430">
                  <c:v>1890</c:v>
                </c:pt>
                <c:pt idx="431">
                  <c:v>1960</c:v>
                </c:pt>
                <c:pt idx="432">
                  <c:v>2020</c:v>
                </c:pt>
                <c:pt idx="433">
                  <c:v>2080</c:v>
                </c:pt>
                <c:pt idx="434">
                  <c:v>2150</c:v>
                </c:pt>
                <c:pt idx="435">
                  <c:v>2210</c:v>
                </c:pt>
                <c:pt idx="436">
                  <c:v>2270</c:v>
                </c:pt>
                <c:pt idx="437">
                  <c:v>2320</c:v>
                </c:pt>
                <c:pt idx="438">
                  <c:v>2370</c:v>
                </c:pt>
                <c:pt idx="439">
                  <c:v>2430</c:v>
                </c:pt>
                <c:pt idx="440">
                  <c:v>2470</c:v>
                </c:pt>
                <c:pt idx="441">
                  <c:v>2540</c:v>
                </c:pt>
                <c:pt idx="442">
                  <c:v>2590</c:v>
                </c:pt>
                <c:pt idx="443">
                  <c:v>2650</c:v>
                </c:pt>
                <c:pt idx="444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Juillet_2026!$R$11:$R$71</c:f>
              <c:numCache>
                <c:formatCode>General</c:formatCode>
                <c:ptCount val="61"/>
                <c:pt idx="0" formatCode="0.0\ &quot;°C&quot;">
                  <c:v>23.5</c:v>
                </c:pt>
                <c:pt idx="2" formatCode="0.0\ &quot;°C&quot;">
                  <c:v>22.8</c:v>
                </c:pt>
                <c:pt idx="4" formatCode="0.0\ &quot;°C&quot;">
                  <c:v>23.8</c:v>
                </c:pt>
                <c:pt idx="6" formatCode="0.0\ &quot;°C&quot;">
                  <c:v>29.5</c:v>
                </c:pt>
                <c:pt idx="8" formatCode="0.0\ &quot;°C&quot;">
                  <c:v>29.6</c:v>
                </c:pt>
                <c:pt idx="10" formatCode="0.0\ &quot;°C&quot;">
                  <c:v>35.9</c:v>
                </c:pt>
                <c:pt idx="12" formatCode="0.0\ &quot;°C&quot;">
                  <c:v>33.799999999999997</c:v>
                </c:pt>
                <c:pt idx="14" formatCode="0.0\ &quot;°C&quot;">
                  <c:v>28.2</c:v>
                </c:pt>
                <c:pt idx="16" formatCode="0.0\ &quot;°C&quot;">
                  <c:v>36.5</c:v>
                </c:pt>
                <c:pt idx="18" formatCode="0.0\ &quot;°C&quot;">
                  <c:v>36.799999999999997</c:v>
                </c:pt>
                <c:pt idx="20" formatCode="0.0\ &quot;°C&quot;">
                  <c:v>34.6</c:v>
                </c:pt>
                <c:pt idx="22" formatCode="0.0\ &quot;°C&quot;">
                  <c:v>38.6</c:v>
                </c:pt>
                <c:pt idx="24" formatCode="0.0\ &quot;°C&quot;">
                  <c:v>32.299999999999997</c:v>
                </c:pt>
                <c:pt idx="26" formatCode="0.0\ &quot;°C&quot;">
                  <c:v>28.5</c:v>
                </c:pt>
                <c:pt idx="28" formatCode="0.0\ &quot;°C&quot;">
                  <c:v>29</c:v>
                </c:pt>
                <c:pt idx="30" formatCode="0.0\ &quot;°C&quot;">
                  <c:v>27.3</c:v>
                </c:pt>
                <c:pt idx="32" formatCode="0.0\ &quot;°C&quot;">
                  <c:v>25.9</c:v>
                </c:pt>
                <c:pt idx="34" formatCode="0.0\ &quot;°C&quot;">
                  <c:v>27.1</c:v>
                </c:pt>
                <c:pt idx="36" formatCode="0.0\ &quot;°C&quot;">
                  <c:v>29.3</c:v>
                </c:pt>
                <c:pt idx="38" formatCode="0.0\ &quot;°C&quot;">
                  <c:v>28.7</c:v>
                </c:pt>
                <c:pt idx="40" formatCode="0.0\ &quot;°C&quot;">
                  <c:v>29.1</c:v>
                </c:pt>
                <c:pt idx="42" formatCode="0.0\ &quot;°C&quot;">
                  <c:v>30.9</c:v>
                </c:pt>
                <c:pt idx="44" formatCode="0.0\ &quot;°C&quot;">
                  <c:v>30.7</c:v>
                </c:pt>
                <c:pt idx="46" formatCode="0.0\ &quot;°C&quot;">
                  <c:v>33</c:v>
                </c:pt>
                <c:pt idx="48" formatCode="0.0\ &quot;°C&quot;">
                  <c:v>29.1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0.png"/><Relationship Id="rId20" Type="http://schemas.openxmlformats.org/officeDocument/2006/relationships/image" Target="../media/image31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9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3.png"/><Relationship Id="rId4" Type="http://schemas.openxmlformats.org/officeDocument/2006/relationships/image" Target="../media/image3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47</xdr:row>
      <xdr:rowOff>104775</xdr:rowOff>
    </xdr:from>
    <xdr:to>
      <xdr:col>53</xdr:col>
      <xdr:colOff>85725</xdr:colOff>
      <xdr:row>47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19</xdr:row>
      <xdr:rowOff>128588</xdr:rowOff>
    </xdr:from>
    <xdr:to>
      <xdr:col>47</xdr:col>
      <xdr:colOff>9525</xdr:colOff>
      <xdr:row>19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33</xdr:row>
      <xdr:rowOff>133350</xdr:rowOff>
    </xdr:from>
    <xdr:to>
      <xdr:col>53</xdr:col>
      <xdr:colOff>66675</xdr:colOff>
      <xdr:row>33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685800</xdr:colOff>
      <xdr:row>38</xdr:row>
      <xdr:rowOff>28575</xdr:rowOff>
    </xdr:from>
    <xdr:ext cx="195089" cy="341406"/>
    <xdr:pic>
      <xdr:nvPicPr>
        <xdr:cNvPr id="12" name="Eclair (mois)">
          <a:extLst>
            <a:ext uri="{FF2B5EF4-FFF2-40B4-BE49-F238E27FC236}">
              <a16:creationId xmlns:a16="http://schemas.microsoft.com/office/drawing/2014/main" id="{15DAC6EF-E1D9-472B-A7CE-06EC695C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68025" y="7962900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38</xdr:row>
      <xdr:rowOff>0</xdr:rowOff>
    </xdr:from>
    <xdr:ext cx="195089" cy="341406"/>
    <xdr:pic>
      <xdr:nvPicPr>
        <xdr:cNvPr id="15" name="Eclair (mois)">
          <a:extLst>
            <a:ext uri="{FF2B5EF4-FFF2-40B4-BE49-F238E27FC236}">
              <a16:creationId xmlns:a16="http://schemas.microsoft.com/office/drawing/2014/main" id="{5D5CE8E4-943E-4787-BD1B-1779661BE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723900</xdr:colOff>
      <xdr:row>38</xdr:row>
      <xdr:rowOff>0</xdr:rowOff>
    </xdr:from>
    <xdr:ext cx="195089" cy="341406"/>
    <xdr:pic>
      <xdr:nvPicPr>
        <xdr:cNvPr id="22" name="Eclair (mois)">
          <a:extLst>
            <a:ext uri="{FF2B5EF4-FFF2-40B4-BE49-F238E27FC236}">
              <a16:creationId xmlns:a16="http://schemas.microsoft.com/office/drawing/2014/main" id="{CEA53A3D-A497-4D16-8146-93BA5B51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0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50</xdr:col>
      <xdr:colOff>0</xdr:colOff>
      <xdr:row>38</xdr:row>
      <xdr:rowOff>0</xdr:rowOff>
    </xdr:from>
    <xdr:ext cx="195089" cy="341406"/>
    <xdr:pic>
      <xdr:nvPicPr>
        <xdr:cNvPr id="23" name="Eclair (mois)">
          <a:extLst>
            <a:ext uri="{FF2B5EF4-FFF2-40B4-BE49-F238E27FC236}">
              <a16:creationId xmlns:a16="http://schemas.microsoft.com/office/drawing/2014/main" id="{D782A569-2CA3-4CD1-9F2B-01C2AA0FF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9546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32</xdr:col>
      <xdr:colOff>619125</xdr:colOff>
      <xdr:row>39</xdr:row>
      <xdr:rowOff>57150</xdr:rowOff>
    </xdr:from>
    <xdr:ext cx="195089" cy="341406"/>
    <xdr:pic>
      <xdr:nvPicPr>
        <xdr:cNvPr id="6" name="Eclair (mois)">
          <a:extLst>
            <a:ext uri="{FF2B5EF4-FFF2-40B4-BE49-F238E27FC236}">
              <a16:creationId xmlns:a16="http://schemas.microsoft.com/office/drawing/2014/main" id="{8DFC1D6D-E3B1-4007-9FFC-7FC83EA7A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01350" y="8334375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40</xdr:row>
      <xdr:rowOff>0</xdr:rowOff>
    </xdr:from>
    <xdr:ext cx="195089" cy="341406"/>
    <xdr:pic>
      <xdr:nvPicPr>
        <xdr:cNvPr id="24" name="Eclair (mois)">
          <a:extLst>
            <a:ext uri="{FF2B5EF4-FFF2-40B4-BE49-F238E27FC236}">
              <a16:creationId xmlns:a16="http://schemas.microsoft.com/office/drawing/2014/main" id="{456B581E-8D8D-4F7D-AB77-33BE553E3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8343900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628650</xdr:colOff>
      <xdr:row>40</xdr:row>
      <xdr:rowOff>9525</xdr:rowOff>
    </xdr:from>
    <xdr:ext cx="195089" cy="341406"/>
    <xdr:pic>
      <xdr:nvPicPr>
        <xdr:cNvPr id="25" name="Eclair (mois)">
          <a:extLst>
            <a:ext uri="{FF2B5EF4-FFF2-40B4-BE49-F238E27FC236}">
              <a16:creationId xmlns:a16="http://schemas.microsoft.com/office/drawing/2014/main" id="{3C07FC9C-052F-4744-9985-C051C0162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3450" y="8353425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59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70 %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22.3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17.7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19.8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Juille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Juille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26 juillet 2026 à 07:28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Juin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Juille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327 h 32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Juille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Juille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40.3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6ADE23A2-D511-44FA-8517-46D2B4341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52475" y="3638550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38525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161926</xdr:rowOff>
    </xdr:from>
    <xdr:to>
      <xdr:col>6</xdr:col>
      <xdr:colOff>571500</xdr:colOff>
      <xdr:row>26</xdr:row>
      <xdr:rowOff>133350</xdr:rowOff>
    </xdr:to>
    <xdr:pic>
      <xdr:nvPicPr>
        <xdr:cNvPr id="34" name="Image 33">
          <a:extLst>
            <a:ext uri="{FF2B5EF4-FFF2-40B4-BE49-F238E27FC236}">
              <a16:creationId xmlns:a16="http://schemas.microsoft.com/office/drawing/2014/main" id="{0D6FC2C0-5705-9457-06C5-D8FDB03A9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38551"/>
          <a:ext cx="3571875" cy="15620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26 juillet 2026 à 07:28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uille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uille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uille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40.3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uille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327 h 32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26 juillet 2026 à 07:28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5076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4829175</xdr:colOff>
      <xdr:row>7</xdr:row>
      <xdr:rowOff>114300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E676D302-703C-4FC1-9A59-06F178F5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097125" y="4219575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oneCellAnchor>
    <xdr:from>
      <xdr:col>5</xdr:col>
      <xdr:colOff>5181600</xdr:colOff>
      <xdr:row>7</xdr:row>
      <xdr:rowOff>9525</xdr:rowOff>
    </xdr:from>
    <xdr:ext cx="195089" cy="341406"/>
    <xdr:pic>
      <xdr:nvPicPr>
        <xdr:cNvPr id="37" name="Eclair">
          <a:extLst>
            <a:ext uri="{FF2B5EF4-FFF2-40B4-BE49-F238E27FC236}">
              <a16:creationId xmlns:a16="http://schemas.microsoft.com/office/drawing/2014/main" id="{CF8746E6-C1D0-4659-98EB-6A3CA9F8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449550" y="41148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Juillet_2026!BA5</f>
        <v>13.64722222222222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</row>
    <row r="5" spans="2:55" s="15" customFormat="1" ht="15.75" thickBot="1">
      <c r="B5" s="126">
        <f>MIN($E$9:$E$1448)</f>
        <v>17.7</v>
      </c>
      <c r="C5" s="125"/>
      <c r="D5" s="124">
        <f>VLOOKUP($B5,$E$9:$R$1450,14,0)</f>
        <v>0.18472222222222201</v>
      </c>
      <c r="E5" s="123">
        <f>MIN(B9:B1448)</f>
        <v>17.7</v>
      </c>
      <c r="F5" s="122"/>
      <c r="G5" s="121">
        <f>VLOOKUP($E5,$B$9:$R$1450,17,0)</f>
        <v>0.18472222222222201</v>
      </c>
      <c r="H5" s="120">
        <f>MAX(B9:B1448)</f>
        <v>19.8</v>
      </c>
      <c r="I5" s="119"/>
      <c r="J5" s="118">
        <f>VLOOKUP($H5,$B$9:$R$1450,17,0)</f>
        <v>0</v>
      </c>
      <c r="K5" s="86">
        <f>MAX(G9:G1448)</f>
        <v>23</v>
      </c>
      <c r="L5" s="101"/>
      <c r="M5" s="117">
        <f>VLOOKUP($K5,$G$9:$R$1450,12,0)</f>
        <v>2.1527777777777798E-2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</v>
      </c>
      <c r="AI5"/>
      <c r="AM5"/>
      <c r="AV5" s="601"/>
      <c r="AW5" s="601"/>
      <c r="AX5" s="601"/>
      <c r="AY5" s="601"/>
      <c r="AZ5" s="601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31">
        <f>MAX($K$4:$K$5)</f>
        <v>23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9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23</v>
      </c>
      <c r="L7" s="85"/>
      <c r="M7" s="84">
        <f>VLOOKUP($K5,$G$9:$R$1448,12,0)</f>
        <v>2.1527777777777798E-2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328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31">
        <v>23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58" t="s">
        <v>15</v>
      </c>
    </row>
    <row r="9" spans="2:55">
      <c r="B9" s="2">
        <v>19.8</v>
      </c>
      <c r="C9" s="2">
        <v>82</v>
      </c>
      <c r="D9" s="2">
        <v>16.600000000000001</v>
      </c>
      <c r="E9" s="2">
        <v>19.8</v>
      </c>
      <c r="F9" s="2">
        <v>5.8</v>
      </c>
      <c r="G9" s="2">
        <v>8.3000000000000007</v>
      </c>
      <c r="H9" s="2">
        <v>1011.2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</v>
      </c>
      <c r="O9">
        <v>292.8</v>
      </c>
      <c r="P9">
        <v>19.2</v>
      </c>
      <c r="Q9">
        <v>19.3</v>
      </c>
      <c r="R9" s="5">
        <v>0</v>
      </c>
      <c r="S9" s="604" t="s">
        <v>645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18.2</v>
      </c>
      <c r="AN9" s="2">
        <v>78</v>
      </c>
      <c r="AO9" s="2">
        <v>14.3</v>
      </c>
      <c r="AP9" s="2">
        <v>18.2</v>
      </c>
      <c r="AQ9" s="2">
        <v>6.5</v>
      </c>
      <c r="AR9" s="2">
        <v>8.3000000000000007</v>
      </c>
      <c r="AS9" s="2">
        <v>1022.6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287.8</v>
      </c>
      <c r="BA9">
        <v>17</v>
      </c>
      <c r="BB9">
        <v>17.2</v>
      </c>
      <c r="BC9" s="5">
        <v>0</v>
      </c>
    </row>
    <row r="10" spans="2:55">
      <c r="B10" s="2">
        <v>19.8</v>
      </c>
      <c r="C10" s="2">
        <v>82</v>
      </c>
      <c r="D10" s="2">
        <v>16.600000000000001</v>
      </c>
      <c r="E10" s="2">
        <v>19.8</v>
      </c>
      <c r="F10" s="2">
        <v>6.1</v>
      </c>
      <c r="G10" s="2">
        <v>8.6</v>
      </c>
      <c r="H10" s="2">
        <v>1011.1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</v>
      </c>
      <c r="O10">
        <v>292.8</v>
      </c>
      <c r="P10">
        <v>19.2</v>
      </c>
      <c r="Q10">
        <v>19.3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6" t="s">
        <v>29</v>
      </c>
      <c r="AG10" s="637"/>
      <c r="AH10" s="637"/>
      <c r="AI10" s="637"/>
      <c r="AJ10" s="638"/>
      <c r="AM10" s="2">
        <v>18.2</v>
      </c>
      <c r="AN10" s="2">
        <v>78</v>
      </c>
      <c r="AO10" s="2">
        <v>14.3</v>
      </c>
      <c r="AP10" s="2">
        <v>18.2</v>
      </c>
      <c r="AQ10" s="2">
        <v>6.8</v>
      </c>
      <c r="AR10" s="2">
        <v>8.3000000000000007</v>
      </c>
      <c r="AS10" s="2">
        <v>1022.6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287.8</v>
      </c>
      <c r="BA10">
        <v>17</v>
      </c>
      <c r="BB10">
        <v>17.2</v>
      </c>
      <c r="BC10" s="5">
        <v>6.9444444444444447E-4</v>
      </c>
    </row>
    <row r="11" spans="2:55" ht="13.5" customHeight="1">
      <c r="B11" s="2">
        <v>19.8</v>
      </c>
      <c r="C11" s="2">
        <v>82</v>
      </c>
      <c r="D11" s="2">
        <v>16.600000000000001</v>
      </c>
      <c r="E11" s="2">
        <v>19.8</v>
      </c>
      <c r="F11" s="2">
        <v>5.4</v>
      </c>
      <c r="G11" s="2">
        <v>9</v>
      </c>
      <c r="H11" s="2">
        <v>1011.3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</v>
      </c>
      <c r="O11">
        <v>292.8</v>
      </c>
      <c r="P11">
        <v>19.2</v>
      </c>
      <c r="Q11">
        <v>19.3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46203</v>
      </c>
      <c r="Z11" s="28">
        <v>1644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18.100000000000001</v>
      </c>
      <c r="AN11" s="2">
        <v>78</v>
      </c>
      <c r="AO11" s="2">
        <v>14.2</v>
      </c>
      <c r="AP11" s="2">
        <v>18.100000000000001</v>
      </c>
      <c r="AQ11" s="2">
        <v>6.8</v>
      </c>
      <c r="AR11" s="2">
        <v>6.8</v>
      </c>
      <c r="AS11" s="2">
        <v>1022.7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287.8</v>
      </c>
      <c r="BA11">
        <v>17</v>
      </c>
      <c r="BB11">
        <v>17.2</v>
      </c>
      <c r="BC11" s="5">
        <v>1.38888888888889E-3</v>
      </c>
    </row>
    <row r="12" spans="2:55">
      <c r="B12" s="2">
        <v>19.7</v>
      </c>
      <c r="C12" s="2">
        <v>82</v>
      </c>
      <c r="D12" s="2">
        <v>16.5</v>
      </c>
      <c r="E12" s="2">
        <v>19.7</v>
      </c>
      <c r="F12" s="2">
        <v>4.7</v>
      </c>
      <c r="G12" s="2">
        <v>11.5</v>
      </c>
      <c r="H12" s="2">
        <v>1011.2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</v>
      </c>
      <c r="O12">
        <v>292.8</v>
      </c>
      <c r="P12">
        <v>19.2</v>
      </c>
      <c r="Q12">
        <v>19.3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46204</v>
      </c>
      <c r="Z12">
        <v>1649</v>
      </c>
      <c r="AA12" s="2">
        <f t="shared" ref="AA12:AA20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18.100000000000001</v>
      </c>
      <c r="AN12" s="2">
        <v>78</v>
      </c>
      <c r="AO12" s="2">
        <v>14.2</v>
      </c>
      <c r="AP12" s="2">
        <v>18.100000000000001</v>
      </c>
      <c r="AQ12" s="2">
        <v>8.6</v>
      </c>
      <c r="AR12" s="2">
        <v>8.6</v>
      </c>
      <c r="AS12" s="2">
        <v>1022.8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287.8</v>
      </c>
      <c r="BA12">
        <v>17</v>
      </c>
      <c r="BB12">
        <v>17.2</v>
      </c>
      <c r="BC12" s="5">
        <v>2.0833333333333298E-3</v>
      </c>
    </row>
    <row r="13" spans="2:55" ht="15.75">
      <c r="B13" s="2">
        <v>19.7</v>
      </c>
      <c r="C13" s="2">
        <v>82</v>
      </c>
      <c r="D13" s="2">
        <v>16.5</v>
      </c>
      <c r="E13" s="2">
        <v>19.7</v>
      </c>
      <c r="F13" s="2">
        <v>6.1</v>
      </c>
      <c r="G13" s="2">
        <v>10.8</v>
      </c>
      <c r="H13" s="2">
        <v>1011.4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</v>
      </c>
      <c r="O13">
        <v>292.8</v>
      </c>
      <c r="P13">
        <v>19.2</v>
      </c>
      <c r="Q13">
        <v>19.3</v>
      </c>
      <c r="R13" s="5">
        <v>2.7777777777777801E-3</v>
      </c>
      <c r="T13" s="13"/>
      <c r="U13" s="11"/>
      <c r="V13" s="12"/>
      <c r="W13" s="11"/>
      <c r="X13" s="48"/>
      <c r="Y13" s="568">
        <v>46206</v>
      </c>
      <c r="Z13">
        <v>1652</v>
      </c>
      <c r="AA13" s="2">
        <f t="shared" si="1"/>
        <v>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18.100000000000001</v>
      </c>
      <c r="AN13" s="2">
        <v>78</v>
      </c>
      <c r="AO13" s="2">
        <v>14.2</v>
      </c>
      <c r="AP13" s="2">
        <v>18.100000000000001</v>
      </c>
      <c r="AQ13" s="2">
        <v>8.3000000000000007</v>
      </c>
      <c r="AR13" s="2">
        <v>9.6999999999999993</v>
      </c>
      <c r="AS13" s="2">
        <v>1022.6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287.8</v>
      </c>
      <c r="BA13">
        <v>17</v>
      </c>
      <c r="BB13">
        <v>17.100000000000001</v>
      </c>
      <c r="BC13" s="5">
        <v>2.7777777777777801E-3</v>
      </c>
    </row>
    <row r="14" spans="2:55">
      <c r="B14" s="2">
        <v>19.7</v>
      </c>
      <c r="C14" s="2">
        <v>82</v>
      </c>
      <c r="D14" s="2">
        <v>16.5</v>
      </c>
      <c r="E14" s="2">
        <v>19.7</v>
      </c>
      <c r="F14" s="2">
        <v>7.2</v>
      </c>
      <c r="G14" s="2">
        <v>9.6999999999999993</v>
      </c>
      <c r="H14" s="2">
        <v>1011.3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</v>
      </c>
      <c r="O14">
        <v>292.8</v>
      </c>
      <c r="P14">
        <v>19.2</v>
      </c>
      <c r="Q14">
        <v>19.3</v>
      </c>
      <c r="R14" s="5">
        <v>3.4722222222222199E-3</v>
      </c>
      <c r="T14" s="13"/>
      <c r="U14" s="11"/>
      <c r="V14" s="12"/>
      <c r="W14" s="11"/>
      <c r="X14" s="48"/>
      <c r="Y14" s="568">
        <v>46208</v>
      </c>
      <c r="Z14" s="28">
        <v>1662</v>
      </c>
      <c r="AA14" s="2">
        <f t="shared" si="1"/>
        <v>10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18.100000000000001</v>
      </c>
      <c r="AN14" s="2">
        <v>78</v>
      </c>
      <c r="AO14" s="2">
        <v>14.2</v>
      </c>
      <c r="AP14" s="2">
        <v>18.100000000000001</v>
      </c>
      <c r="AQ14" s="2">
        <v>5</v>
      </c>
      <c r="AR14" s="2">
        <v>7.9</v>
      </c>
      <c r="AS14" s="2">
        <v>1022.5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287.8</v>
      </c>
      <c r="BA14">
        <v>17</v>
      </c>
      <c r="BB14">
        <v>17.2</v>
      </c>
      <c r="BC14" s="5">
        <v>3.4722222222222199E-3</v>
      </c>
    </row>
    <row r="15" spans="2:55">
      <c r="B15" s="2">
        <v>19.7</v>
      </c>
      <c r="C15" s="2">
        <v>82</v>
      </c>
      <c r="D15" s="2">
        <v>16.5</v>
      </c>
      <c r="E15" s="2">
        <v>19.7</v>
      </c>
      <c r="F15" s="2">
        <v>3.6</v>
      </c>
      <c r="G15" s="2">
        <v>9.6999999999999993</v>
      </c>
      <c r="H15" s="2">
        <v>1011.2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</v>
      </c>
      <c r="O15">
        <v>292.8</v>
      </c>
      <c r="P15">
        <v>19.2</v>
      </c>
      <c r="Q15">
        <v>19.3</v>
      </c>
      <c r="R15" s="5">
        <v>4.1666666666666701E-3</v>
      </c>
      <c r="T15" s="13"/>
      <c r="U15" s="11"/>
      <c r="V15" s="12"/>
      <c r="W15" s="11"/>
      <c r="X15" s="23"/>
      <c r="Y15" s="568">
        <v>46211</v>
      </c>
      <c r="Z15" s="28">
        <v>1672</v>
      </c>
      <c r="AA15" s="2">
        <f t="shared" si="1"/>
        <v>10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18.100000000000001</v>
      </c>
      <c r="AN15" s="2">
        <v>79</v>
      </c>
      <c r="AO15" s="2">
        <v>14.4</v>
      </c>
      <c r="AP15" s="2">
        <v>18.100000000000001</v>
      </c>
      <c r="AQ15" s="2">
        <v>6.1</v>
      </c>
      <c r="AR15" s="2">
        <v>9</v>
      </c>
      <c r="AS15" s="2">
        <v>1022.7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287.8</v>
      </c>
      <c r="BA15">
        <v>17</v>
      </c>
      <c r="BB15">
        <v>17.100000000000001</v>
      </c>
      <c r="BC15" s="5">
        <v>4.1666666666666701E-3</v>
      </c>
    </row>
    <row r="16" spans="2:55">
      <c r="B16" s="2">
        <v>19.7</v>
      </c>
      <c r="C16" s="2">
        <v>83</v>
      </c>
      <c r="D16" s="2">
        <v>16.7</v>
      </c>
      <c r="E16" s="2">
        <v>19.7</v>
      </c>
      <c r="F16" s="2">
        <v>5.8</v>
      </c>
      <c r="G16" s="2">
        <v>11.2</v>
      </c>
      <c r="H16" s="2">
        <v>1011.4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</v>
      </c>
      <c r="O16">
        <v>292.8</v>
      </c>
      <c r="P16">
        <v>19.2</v>
      </c>
      <c r="Q16">
        <v>19.3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46214</v>
      </c>
      <c r="Z16" s="28">
        <v>1683</v>
      </c>
      <c r="AA16" s="2">
        <f t="shared" si="1"/>
        <v>11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18.100000000000001</v>
      </c>
      <c r="AN16" s="2">
        <v>79</v>
      </c>
      <c r="AO16" s="2">
        <v>14.4</v>
      </c>
      <c r="AP16" s="2">
        <v>18.100000000000001</v>
      </c>
      <c r="AQ16" s="2">
        <v>7.9</v>
      </c>
      <c r="AR16" s="2">
        <v>11.2</v>
      </c>
      <c r="AS16" s="2">
        <v>1022.6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287.8</v>
      </c>
      <c r="BA16">
        <v>17</v>
      </c>
      <c r="BB16">
        <v>17.100000000000001</v>
      </c>
      <c r="BC16" s="5">
        <v>4.8611111111111103E-3</v>
      </c>
    </row>
    <row r="17" spans="2:55">
      <c r="B17" s="2">
        <v>19.7</v>
      </c>
      <c r="C17" s="2">
        <v>83</v>
      </c>
      <c r="D17" s="2">
        <v>16.7</v>
      </c>
      <c r="E17" s="2">
        <v>19.7</v>
      </c>
      <c r="F17" s="2">
        <v>7.2</v>
      </c>
      <c r="G17" s="2">
        <v>14</v>
      </c>
      <c r="H17" s="2">
        <v>1011.4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</v>
      </c>
      <c r="O17">
        <v>292.8</v>
      </c>
      <c r="P17">
        <v>19.2</v>
      </c>
      <c r="Q17">
        <v>19.3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46217</v>
      </c>
      <c r="Z17" s="28">
        <v>1693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18.100000000000001</v>
      </c>
      <c r="AN17" s="2">
        <v>79</v>
      </c>
      <c r="AO17" s="2">
        <v>14.4</v>
      </c>
      <c r="AP17" s="2">
        <v>18.100000000000001</v>
      </c>
      <c r="AQ17" s="2">
        <v>1.8</v>
      </c>
      <c r="AR17" s="2">
        <v>4</v>
      </c>
      <c r="AS17" s="2">
        <v>1022.5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287.8</v>
      </c>
      <c r="BA17">
        <v>17</v>
      </c>
      <c r="BB17">
        <v>17.100000000000001</v>
      </c>
      <c r="BC17" s="5">
        <v>5.5555555555555601E-3</v>
      </c>
    </row>
    <row r="18" spans="2:55">
      <c r="B18" s="2">
        <v>19.7</v>
      </c>
      <c r="C18" s="2">
        <v>83</v>
      </c>
      <c r="D18" s="2">
        <v>16.7</v>
      </c>
      <c r="E18" s="2">
        <v>19.7</v>
      </c>
      <c r="F18" s="2">
        <v>10.4</v>
      </c>
      <c r="G18" s="2">
        <v>11.2</v>
      </c>
      <c r="H18" s="2">
        <v>1011.4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</v>
      </c>
      <c r="O18">
        <v>292.8</v>
      </c>
      <c r="P18">
        <v>19.2</v>
      </c>
      <c r="Q18">
        <v>19.3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>
        <v>46220</v>
      </c>
      <c r="Z18" s="28">
        <v>1707</v>
      </c>
      <c r="AA18" s="2">
        <f t="shared" si="1"/>
        <v>14</v>
      </c>
      <c r="AC18" s="2"/>
      <c r="AD18" s="5">
        <v>6.2500000000000003E-3</v>
      </c>
      <c r="AM18" s="2">
        <v>18.100000000000001</v>
      </c>
      <c r="AN18" s="2">
        <v>79</v>
      </c>
      <c r="AO18" s="2">
        <v>14.4</v>
      </c>
      <c r="AP18" s="2">
        <v>18.100000000000001</v>
      </c>
      <c r="AQ18" s="2">
        <v>6.5</v>
      </c>
      <c r="AR18" s="2">
        <v>10.4</v>
      </c>
      <c r="AS18" s="2">
        <v>1022.7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287.8</v>
      </c>
      <c r="BA18">
        <v>17</v>
      </c>
      <c r="BB18">
        <v>17.100000000000001</v>
      </c>
      <c r="BC18" s="5">
        <v>6.2500000000000003E-3</v>
      </c>
    </row>
    <row r="19" spans="2:55">
      <c r="B19" s="2">
        <v>19.7</v>
      </c>
      <c r="C19" s="2">
        <v>83</v>
      </c>
      <c r="D19" s="2">
        <v>16.7</v>
      </c>
      <c r="E19" s="2">
        <v>19.7</v>
      </c>
      <c r="F19" s="2">
        <v>2.5</v>
      </c>
      <c r="G19" s="2">
        <v>6.8</v>
      </c>
      <c r="H19" s="2">
        <v>1011.2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</v>
      </c>
      <c r="O19">
        <v>292.8</v>
      </c>
      <c r="P19">
        <v>19.2</v>
      </c>
      <c r="Q19">
        <v>19.3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46223</v>
      </c>
      <c r="Z19" s="28">
        <v>1710</v>
      </c>
      <c r="AA19" s="2">
        <f t="shared" si="1"/>
        <v>3</v>
      </c>
      <c r="AC19" s="2">
        <v>6</v>
      </c>
      <c r="AD19" s="5">
        <v>6.9444444444444397E-3</v>
      </c>
      <c r="AG19" s="29"/>
      <c r="AH19" s="29" t="s">
        <v>16</v>
      </c>
      <c r="AM19" s="2">
        <v>18.100000000000001</v>
      </c>
      <c r="AN19" s="2">
        <v>79</v>
      </c>
      <c r="AO19" s="2">
        <v>14.4</v>
      </c>
      <c r="AP19" s="2">
        <v>18.100000000000001</v>
      </c>
      <c r="AQ19" s="2">
        <v>4.7</v>
      </c>
      <c r="AR19" s="2">
        <v>8.6</v>
      </c>
      <c r="AS19" s="2">
        <v>1022.8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287.8</v>
      </c>
      <c r="BA19">
        <v>17</v>
      </c>
      <c r="BB19">
        <v>17.100000000000001</v>
      </c>
      <c r="BC19" s="5">
        <v>6.9444444444444397E-3</v>
      </c>
    </row>
    <row r="20" spans="2:55">
      <c r="B20" s="2">
        <v>19.7</v>
      </c>
      <c r="C20" s="2">
        <v>83</v>
      </c>
      <c r="D20" s="2">
        <v>16.7</v>
      </c>
      <c r="E20" s="2">
        <v>19.7</v>
      </c>
      <c r="F20" s="2">
        <v>8.3000000000000007</v>
      </c>
      <c r="G20" s="2">
        <v>11.5</v>
      </c>
      <c r="H20" s="2">
        <v>1011.3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</v>
      </c>
      <c r="O20">
        <v>292.8</v>
      </c>
      <c r="P20">
        <v>19.2</v>
      </c>
      <c r="Q20">
        <v>19.3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46226</v>
      </c>
      <c r="Z20" s="28">
        <v>1715</v>
      </c>
      <c r="AA20" s="2">
        <f t="shared" si="1"/>
        <v>5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18.100000000000001</v>
      </c>
      <c r="AN20" s="2">
        <v>79</v>
      </c>
      <c r="AO20" s="2">
        <v>14.4</v>
      </c>
      <c r="AP20" s="2">
        <v>18.100000000000001</v>
      </c>
      <c r="AQ20" s="2">
        <v>4.3</v>
      </c>
      <c r="AR20" s="2">
        <v>5.8</v>
      </c>
      <c r="AS20" s="2">
        <v>1022.7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287.8</v>
      </c>
      <c r="BA20">
        <v>17</v>
      </c>
      <c r="BB20">
        <v>17.100000000000001</v>
      </c>
      <c r="BC20" s="5">
        <v>7.6388888888888904E-3</v>
      </c>
    </row>
    <row r="21" spans="2:55">
      <c r="B21" s="2">
        <v>19.7</v>
      </c>
      <c r="C21" s="2">
        <v>83</v>
      </c>
      <c r="D21" s="2">
        <v>16.7</v>
      </c>
      <c r="E21" s="2">
        <v>19.7</v>
      </c>
      <c r="F21" s="2">
        <v>6.8</v>
      </c>
      <c r="G21" s="2">
        <v>8.6</v>
      </c>
      <c r="H21" s="2">
        <v>1011.2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</v>
      </c>
      <c r="O21">
        <v>292.8</v>
      </c>
      <c r="P21">
        <v>19.100000000000001</v>
      </c>
      <c r="Q21">
        <v>19.3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18.100000000000001</v>
      </c>
      <c r="AN21" s="2">
        <v>79</v>
      </c>
      <c r="AO21" s="2">
        <v>14.4</v>
      </c>
      <c r="AP21" s="2">
        <v>18.100000000000001</v>
      </c>
      <c r="AQ21" s="2">
        <v>6.1</v>
      </c>
      <c r="AR21" s="2">
        <v>11.5</v>
      </c>
      <c r="AS21" s="2">
        <v>1022.7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287.8</v>
      </c>
      <c r="BA21">
        <v>17</v>
      </c>
      <c r="BB21">
        <v>17.100000000000001</v>
      </c>
      <c r="BC21" s="5">
        <v>8.3333333333333297E-3</v>
      </c>
    </row>
    <row r="22" spans="2:55">
      <c r="B22" s="2">
        <v>19.600000000000001</v>
      </c>
      <c r="C22" s="2">
        <v>83</v>
      </c>
      <c r="D22" s="2">
        <v>16.7</v>
      </c>
      <c r="E22" s="2">
        <v>19.600000000000001</v>
      </c>
      <c r="F22" s="2">
        <v>13.3</v>
      </c>
      <c r="G22" s="2">
        <v>13.7</v>
      </c>
      <c r="H22" s="2">
        <v>1011.2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</v>
      </c>
      <c r="O22">
        <v>292.8</v>
      </c>
      <c r="P22">
        <v>19.100000000000001</v>
      </c>
      <c r="Q22">
        <v>19.3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18.100000000000001</v>
      </c>
      <c r="AN22" s="2">
        <v>79</v>
      </c>
      <c r="AO22" s="2">
        <v>14.4</v>
      </c>
      <c r="AP22" s="2">
        <v>18.100000000000001</v>
      </c>
      <c r="AQ22" s="2">
        <v>6.5</v>
      </c>
      <c r="AR22" s="2">
        <v>9.6999999999999993</v>
      </c>
      <c r="AS22" s="2">
        <v>1022.5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287.8</v>
      </c>
      <c r="BA22">
        <v>17</v>
      </c>
      <c r="BB22">
        <v>17.100000000000001</v>
      </c>
      <c r="BC22" s="5">
        <v>9.0277777777777804E-3</v>
      </c>
    </row>
    <row r="23" spans="2:55">
      <c r="B23" s="2">
        <v>19.600000000000001</v>
      </c>
      <c r="C23" s="2">
        <v>83</v>
      </c>
      <c r="D23" s="2">
        <v>16.7</v>
      </c>
      <c r="E23" s="2">
        <v>19.600000000000001</v>
      </c>
      <c r="F23" s="2">
        <v>13.3</v>
      </c>
      <c r="G23" s="2">
        <v>14.8</v>
      </c>
      <c r="H23" s="2">
        <v>1011.4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</v>
      </c>
      <c r="O23">
        <v>292.8</v>
      </c>
      <c r="P23">
        <v>19.100000000000001</v>
      </c>
      <c r="Q23">
        <v>19.3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18.100000000000001</v>
      </c>
      <c r="AN23" s="2">
        <v>79</v>
      </c>
      <c r="AO23" s="2">
        <v>14.4</v>
      </c>
      <c r="AP23" s="2">
        <v>18.100000000000001</v>
      </c>
      <c r="AQ23" s="2">
        <v>5.8</v>
      </c>
      <c r="AR23" s="2">
        <v>9.4</v>
      </c>
      <c r="AS23" s="2">
        <v>1022.8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287.8</v>
      </c>
      <c r="BA23">
        <v>17</v>
      </c>
      <c r="BB23">
        <v>17.100000000000001</v>
      </c>
      <c r="BC23" s="5">
        <v>9.7222222222222206E-3</v>
      </c>
    </row>
    <row r="24" spans="2:55">
      <c r="B24" s="2">
        <v>19.600000000000001</v>
      </c>
      <c r="C24" s="2">
        <v>83</v>
      </c>
      <c r="D24" s="2">
        <v>16.7</v>
      </c>
      <c r="E24" s="2">
        <v>19.600000000000001</v>
      </c>
      <c r="F24" s="2">
        <v>6.5</v>
      </c>
      <c r="G24" s="2">
        <v>10.4</v>
      </c>
      <c r="H24" s="2">
        <v>1011.1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</v>
      </c>
      <c r="O24">
        <v>292.8</v>
      </c>
      <c r="P24">
        <v>19.100000000000001</v>
      </c>
      <c r="Q24">
        <v>19.3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18.100000000000001</v>
      </c>
      <c r="AN24" s="2">
        <v>79</v>
      </c>
      <c r="AO24" s="2">
        <v>14.4</v>
      </c>
      <c r="AP24" s="2">
        <v>18.100000000000001</v>
      </c>
      <c r="AQ24" s="2">
        <v>5.8</v>
      </c>
      <c r="AR24" s="2">
        <v>6.8</v>
      </c>
      <c r="AS24" s="2">
        <v>1022.8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287.8</v>
      </c>
      <c r="BA24">
        <v>17</v>
      </c>
      <c r="BB24">
        <v>17.100000000000001</v>
      </c>
      <c r="BC24" s="5">
        <v>1.0416666666666701E-2</v>
      </c>
    </row>
    <row r="25" spans="2:55">
      <c r="B25" s="2">
        <v>19.600000000000001</v>
      </c>
      <c r="C25" s="2">
        <v>83</v>
      </c>
      <c r="D25" s="2">
        <v>16.7</v>
      </c>
      <c r="E25" s="2">
        <v>19.600000000000001</v>
      </c>
      <c r="F25" s="2">
        <v>4.7</v>
      </c>
      <c r="G25" s="2">
        <v>15.1</v>
      </c>
      <c r="H25" s="2">
        <v>1011.3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</v>
      </c>
      <c r="O25">
        <v>292.8</v>
      </c>
      <c r="P25">
        <v>19.100000000000001</v>
      </c>
      <c r="Q25">
        <v>19.3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18.100000000000001</v>
      </c>
      <c r="AN25" s="2">
        <v>79</v>
      </c>
      <c r="AO25" s="2">
        <v>14.4</v>
      </c>
      <c r="AP25" s="2">
        <v>18.100000000000001</v>
      </c>
      <c r="AQ25" s="2">
        <v>9.4</v>
      </c>
      <c r="AR25" s="2">
        <v>9.4</v>
      </c>
      <c r="AS25" s="2">
        <v>1022.6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287.8</v>
      </c>
      <c r="BA25">
        <v>17</v>
      </c>
      <c r="BB25">
        <v>17.100000000000001</v>
      </c>
      <c r="BC25" s="5">
        <v>1.1111111111111099E-2</v>
      </c>
    </row>
    <row r="26" spans="2:55">
      <c r="B26" s="2">
        <v>19.600000000000001</v>
      </c>
      <c r="C26" s="2">
        <v>83</v>
      </c>
      <c r="D26" s="2">
        <v>16.7</v>
      </c>
      <c r="E26" s="2">
        <v>19.600000000000001</v>
      </c>
      <c r="F26" s="2">
        <v>5</v>
      </c>
      <c r="G26" s="2">
        <v>6.8</v>
      </c>
      <c r="H26" s="2">
        <v>1011.3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</v>
      </c>
      <c r="O26">
        <v>292.8</v>
      </c>
      <c r="P26">
        <v>19.100000000000001</v>
      </c>
      <c r="Q26">
        <v>19.3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18.100000000000001</v>
      </c>
      <c r="AN26" s="2">
        <v>79</v>
      </c>
      <c r="AO26" s="2">
        <v>14.4</v>
      </c>
      <c r="AP26" s="2">
        <v>18.100000000000001</v>
      </c>
      <c r="AQ26" s="2">
        <v>13.3</v>
      </c>
      <c r="AR26" s="2">
        <v>14.4</v>
      </c>
      <c r="AS26" s="2">
        <v>1022.8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287.8</v>
      </c>
      <c r="BA26">
        <v>17</v>
      </c>
      <c r="BB26">
        <v>17.100000000000001</v>
      </c>
      <c r="BC26" s="5">
        <v>1.18055555555556E-2</v>
      </c>
    </row>
    <row r="27" spans="2:55">
      <c r="B27" s="2">
        <v>19.600000000000001</v>
      </c>
      <c r="C27" s="2">
        <v>83</v>
      </c>
      <c r="D27" s="2">
        <v>16.7</v>
      </c>
      <c r="E27" s="2">
        <v>19.600000000000001</v>
      </c>
      <c r="F27" s="2">
        <v>5</v>
      </c>
      <c r="G27" s="2">
        <v>9.6999999999999993</v>
      </c>
      <c r="H27" s="2">
        <v>1011.1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</v>
      </c>
      <c r="O27">
        <v>292.8</v>
      </c>
      <c r="P27">
        <v>19.100000000000001</v>
      </c>
      <c r="Q27">
        <v>19.3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71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18.100000000000001</v>
      </c>
      <c r="AN27" s="2">
        <v>79</v>
      </c>
      <c r="AO27" s="2">
        <v>14.4</v>
      </c>
      <c r="AP27" s="2">
        <v>18.100000000000001</v>
      </c>
      <c r="AQ27" s="2">
        <v>9.6999999999999993</v>
      </c>
      <c r="AR27" s="2">
        <v>9.6999999999999993</v>
      </c>
      <c r="AS27" s="2">
        <v>1022.8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287.8</v>
      </c>
      <c r="BA27">
        <v>17</v>
      </c>
      <c r="BB27">
        <v>17.100000000000001</v>
      </c>
      <c r="BC27" s="5">
        <v>1.2500000000000001E-2</v>
      </c>
    </row>
    <row r="28" spans="2:55">
      <c r="B28" s="2">
        <v>19.600000000000001</v>
      </c>
      <c r="C28" s="2">
        <v>83</v>
      </c>
      <c r="D28" s="2">
        <v>16.7</v>
      </c>
      <c r="E28" s="2">
        <v>19.600000000000001</v>
      </c>
      <c r="F28" s="2">
        <v>9</v>
      </c>
      <c r="G28" s="2">
        <v>13.7</v>
      </c>
      <c r="H28" s="2">
        <v>1011.2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</v>
      </c>
      <c r="O28">
        <v>292.8</v>
      </c>
      <c r="P28">
        <v>19.100000000000001</v>
      </c>
      <c r="Q28">
        <v>19.2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18.100000000000001</v>
      </c>
      <c r="AN28" s="2">
        <v>79</v>
      </c>
      <c r="AO28" s="2">
        <v>14.4</v>
      </c>
      <c r="AP28" s="2">
        <v>18.100000000000001</v>
      </c>
      <c r="AQ28" s="2">
        <v>6.1</v>
      </c>
      <c r="AR28" s="2">
        <v>15.1</v>
      </c>
      <c r="AS28" s="2">
        <v>1022.8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287.8</v>
      </c>
      <c r="BA28">
        <v>17</v>
      </c>
      <c r="BB28">
        <v>17.100000000000001</v>
      </c>
      <c r="BC28" s="5">
        <v>1.3194444444444399E-2</v>
      </c>
    </row>
    <row r="29" spans="2:55">
      <c r="B29" s="2">
        <v>19.600000000000001</v>
      </c>
      <c r="C29" s="2">
        <v>83</v>
      </c>
      <c r="D29" s="2">
        <v>16.7</v>
      </c>
      <c r="E29" s="2">
        <v>19.600000000000001</v>
      </c>
      <c r="F29" s="2">
        <v>6.5</v>
      </c>
      <c r="G29" s="2">
        <v>9.4</v>
      </c>
      <c r="H29" s="2">
        <v>1011.1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</v>
      </c>
      <c r="O29">
        <v>292.8</v>
      </c>
      <c r="P29">
        <v>19.100000000000001</v>
      </c>
      <c r="Q29">
        <v>19.2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18.100000000000001</v>
      </c>
      <c r="AN29" s="2">
        <v>79</v>
      </c>
      <c r="AO29" s="2">
        <v>14.4</v>
      </c>
      <c r="AP29" s="2">
        <v>18.100000000000001</v>
      </c>
      <c r="AQ29" s="2">
        <v>2.5</v>
      </c>
      <c r="AR29" s="2">
        <v>4</v>
      </c>
      <c r="AS29" s="2">
        <v>1022.7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287.8</v>
      </c>
      <c r="BA29">
        <v>17</v>
      </c>
      <c r="BB29">
        <v>17.100000000000001</v>
      </c>
      <c r="BC29" s="5">
        <v>1.38888888888889E-2</v>
      </c>
    </row>
    <row r="30" spans="2:55">
      <c r="B30" s="2">
        <v>19.600000000000001</v>
      </c>
      <c r="C30" s="2">
        <v>82</v>
      </c>
      <c r="D30" s="2">
        <v>16.399999999999999</v>
      </c>
      <c r="E30" s="2">
        <v>19.600000000000001</v>
      </c>
      <c r="F30" s="2">
        <v>9.6999999999999993</v>
      </c>
      <c r="G30" s="2">
        <v>11.5</v>
      </c>
      <c r="H30" s="2">
        <v>1011.3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</v>
      </c>
      <c r="O30">
        <v>292.8</v>
      </c>
      <c r="P30">
        <v>19.100000000000001</v>
      </c>
      <c r="Q30">
        <v>19.2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18.100000000000001</v>
      </c>
      <c r="AN30" s="2">
        <v>79</v>
      </c>
      <c r="AO30" s="2">
        <v>14.4</v>
      </c>
      <c r="AP30" s="2">
        <v>18.100000000000001</v>
      </c>
      <c r="AQ30" s="2">
        <v>9.4</v>
      </c>
      <c r="AR30" s="2">
        <v>9.4</v>
      </c>
      <c r="AS30" s="2">
        <v>1022.8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287.8</v>
      </c>
      <c r="BA30">
        <v>17</v>
      </c>
      <c r="BB30">
        <v>17.100000000000001</v>
      </c>
      <c r="BC30" s="5">
        <v>1.4583333333333301E-2</v>
      </c>
    </row>
    <row r="31" spans="2:55">
      <c r="B31" s="2">
        <v>19.600000000000001</v>
      </c>
      <c r="C31" s="2">
        <v>82</v>
      </c>
      <c r="D31" s="2">
        <v>16.399999999999999</v>
      </c>
      <c r="E31" s="2">
        <v>19.600000000000001</v>
      </c>
      <c r="F31" s="2">
        <v>5</v>
      </c>
      <c r="G31" s="2">
        <v>9</v>
      </c>
      <c r="H31" s="2">
        <v>1011.4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</v>
      </c>
      <c r="O31">
        <v>292.8</v>
      </c>
      <c r="P31">
        <v>19.100000000000001</v>
      </c>
      <c r="Q31">
        <v>19.2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18.100000000000001</v>
      </c>
      <c r="AN31" s="2">
        <v>79</v>
      </c>
      <c r="AO31" s="2">
        <v>14.4</v>
      </c>
      <c r="AP31" s="2">
        <v>18.100000000000001</v>
      </c>
      <c r="AQ31" s="2">
        <v>14.8</v>
      </c>
      <c r="AR31" s="2">
        <v>20.2</v>
      </c>
      <c r="AS31" s="2">
        <v>1022.7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287.8</v>
      </c>
      <c r="BA31">
        <v>17</v>
      </c>
      <c r="BB31">
        <v>17.100000000000001</v>
      </c>
      <c r="BC31" s="5">
        <v>1.52777777777778E-2</v>
      </c>
    </row>
    <row r="32" spans="2:55">
      <c r="B32" s="2">
        <v>19.600000000000001</v>
      </c>
      <c r="C32" s="2">
        <v>82</v>
      </c>
      <c r="D32" s="2">
        <v>16.399999999999999</v>
      </c>
      <c r="E32" s="2">
        <v>19.600000000000001</v>
      </c>
      <c r="F32" s="2">
        <v>10.8</v>
      </c>
      <c r="G32" s="2">
        <v>11.2</v>
      </c>
      <c r="H32" s="2">
        <v>1011.1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</v>
      </c>
      <c r="O32">
        <v>292.8</v>
      </c>
      <c r="P32">
        <v>19.100000000000001</v>
      </c>
      <c r="Q32">
        <v>19.2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18.100000000000001</v>
      </c>
      <c r="AN32" s="2">
        <v>79</v>
      </c>
      <c r="AO32" s="2">
        <v>14.4</v>
      </c>
      <c r="AP32" s="2">
        <v>18.100000000000001</v>
      </c>
      <c r="AQ32" s="2">
        <v>6.8</v>
      </c>
      <c r="AR32" s="2">
        <v>7.9</v>
      </c>
      <c r="AS32" s="2">
        <v>1022.8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287.8</v>
      </c>
      <c r="BA32">
        <v>17</v>
      </c>
      <c r="BB32">
        <v>17.100000000000001</v>
      </c>
      <c r="BC32" s="5">
        <v>1.59722222222222E-2</v>
      </c>
    </row>
    <row r="33" spans="2:55">
      <c r="B33" s="2">
        <v>19.600000000000001</v>
      </c>
      <c r="C33" s="2">
        <v>82</v>
      </c>
      <c r="D33" s="2">
        <v>16.399999999999999</v>
      </c>
      <c r="E33" s="2">
        <v>19.600000000000001</v>
      </c>
      <c r="F33" s="2">
        <v>4.3</v>
      </c>
      <c r="G33" s="2">
        <v>8.6</v>
      </c>
      <c r="H33" s="2">
        <v>1011.2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</v>
      </c>
      <c r="O33">
        <v>292.8</v>
      </c>
      <c r="P33">
        <v>19.100000000000001</v>
      </c>
      <c r="Q33">
        <v>19.2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18.100000000000001</v>
      </c>
      <c r="AN33" s="2">
        <v>79</v>
      </c>
      <c r="AO33" s="2">
        <v>14.4</v>
      </c>
      <c r="AP33" s="2">
        <v>18.100000000000001</v>
      </c>
      <c r="AQ33" s="2">
        <v>5.4</v>
      </c>
      <c r="AR33" s="2">
        <v>6.1</v>
      </c>
      <c r="AS33" s="2">
        <v>1022.7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287.8</v>
      </c>
      <c r="BA33">
        <v>17</v>
      </c>
      <c r="BB33">
        <v>17.100000000000001</v>
      </c>
      <c r="BC33" s="5">
        <v>1.6666666666666701E-2</v>
      </c>
    </row>
    <row r="34" spans="2:55">
      <c r="B34" s="2">
        <v>19.600000000000001</v>
      </c>
      <c r="C34" s="2">
        <v>82</v>
      </c>
      <c r="D34" s="2">
        <v>16.399999999999999</v>
      </c>
      <c r="E34" s="2">
        <v>19.600000000000001</v>
      </c>
      <c r="F34" s="2">
        <v>13.7</v>
      </c>
      <c r="G34" s="2">
        <v>15.8</v>
      </c>
      <c r="H34" s="2">
        <v>1011.3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</v>
      </c>
      <c r="O34">
        <v>292.8</v>
      </c>
      <c r="P34">
        <v>19.100000000000001</v>
      </c>
      <c r="Q34">
        <v>19.2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18.100000000000001</v>
      </c>
      <c r="AN34" s="2">
        <v>79</v>
      </c>
      <c r="AO34" s="2">
        <v>14.4</v>
      </c>
      <c r="AP34" s="2">
        <v>18.100000000000001</v>
      </c>
      <c r="AQ34" s="2">
        <v>13</v>
      </c>
      <c r="AR34" s="2">
        <v>19.100000000000001</v>
      </c>
      <c r="AS34" s="2">
        <v>1022.6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287.8</v>
      </c>
      <c r="BA34">
        <v>17</v>
      </c>
      <c r="BB34">
        <v>17.100000000000001</v>
      </c>
      <c r="BC34" s="5">
        <v>1.7361111111111101E-2</v>
      </c>
    </row>
    <row r="35" spans="2:55">
      <c r="B35" s="2">
        <v>19.600000000000001</v>
      </c>
      <c r="C35" s="2">
        <v>82</v>
      </c>
      <c r="D35" s="2">
        <v>16.399999999999999</v>
      </c>
      <c r="E35" s="2">
        <v>19.600000000000001</v>
      </c>
      <c r="F35" s="2">
        <v>5</v>
      </c>
      <c r="G35" s="2">
        <v>8.3000000000000007</v>
      </c>
      <c r="H35" s="2">
        <v>1011.2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</v>
      </c>
      <c r="O35">
        <v>292.8</v>
      </c>
      <c r="P35">
        <v>19.100000000000001</v>
      </c>
      <c r="Q35">
        <v>19.2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18.100000000000001</v>
      </c>
      <c r="AN35" s="2">
        <v>79</v>
      </c>
      <c r="AO35" s="2">
        <v>14.4</v>
      </c>
      <c r="AP35" s="2">
        <v>18.100000000000001</v>
      </c>
      <c r="AQ35" s="2">
        <v>14</v>
      </c>
      <c r="AR35" s="2">
        <v>20.5</v>
      </c>
      <c r="AS35" s="2">
        <v>1022.6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287.8</v>
      </c>
      <c r="BA35">
        <v>17</v>
      </c>
      <c r="BB35">
        <v>17.100000000000001</v>
      </c>
      <c r="BC35" s="5">
        <v>1.8055555555555599E-2</v>
      </c>
    </row>
    <row r="36" spans="2:55">
      <c r="B36" s="2">
        <v>19.600000000000001</v>
      </c>
      <c r="C36" s="2">
        <v>82</v>
      </c>
      <c r="D36" s="2">
        <v>16.399999999999999</v>
      </c>
      <c r="E36" s="2">
        <v>19.600000000000001</v>
      </c>
      <c r="F36" s="2">
        <v>7.2</v>
      </c>
      <c r="G36" s="2">
        <v>8.6</v>
      </c>
      <c r="H36" s="2">
        <v>1011.2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</v>
      </c>
      <c r="O36">
        <v>292.8</v>
      </c>
      <c r="P36">
        <v>19.100000000000001</v>
      </c>
      <c r="Q36">
        <v>19.2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18.100000000000001</v>
      </c>
      <c r="AN36" s="2">
        <v>79</v>
      </c>
      <c r="AO36" s="2">
        <v>14.4</v>
      </c>
      <c r="AP36" s="2">
        <v>18.100000000000001</v>
      </c>
      <c r="AQ36" s="2">
        <v>7.6</v>
      </c>
      <c r="AR36" s="2">
        <v>7.6</v>
      </c>
      <c r="AS36" s="2">
        <v>1022.5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287.8</v>
      </c>
      <c r="BA36">
        <v>17</v>
      </c>
      <c r="BB36">
        <v>17.100000000000001</v>
      </c>
      <c r="BC36" s="5">
        <v>1.8749999999999999E-2</v>
      </c>
    </row>
    <row r="37" spans="2:55">
      <c r="B37" s="2">
        <v>19.600000000000001</v>
      </c>
      <c r="C37" s="2">
        <v>82</v>
      </c>
      <c r="D37" s="2">
        <v>16.399999999999999</v>
      </c>
      <c r="E37" s="2">
        <v>19.600000000000001</v>
      </c>
      <c r="F37" s="2">
        <v>7.2</v>
      </c>
      <c r="G37" s="2">
        <v>7.6</v>
      </c>
      <c r="H37" s="2">
        <v>1011.3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</v>
      </c>
      <c r="O37">
        <v>292.8</v>
      </c>
      <c r="P37">
        <v>19.100000000000001</v>
      </c>
      <c r="Q37">
        <v>19.2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18.100000000000001</v>
      </c>
      <c r="AN37" s="2">
        <v>79</v>
      </c>
      <c r="AO37" s="2">
        <v>14.4</v>
      </c>
      <c r="AP37" s="2">
        <v>18.100000000000001</v>
      </c>
      <c r="AQ37" s="2">
        <v>6.5</v>
      </c>
      <c r="AR37" s="2">
        <v>7.2</v>
      </c>
      <c r="AS37" s="2">
        <v>1022.8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287.8</v>
      </c>
      <c r="BA37">
        <v>17</v>
      </c>
      <c r="BB37">
        <v>17.100000000000001</v>
      </c>
      <c r="BC37" s="5">
        <v>1.94444444444444E-2</v>
      </c>
    </row>
    <row r="38" spans="2:55">
      <c r="B38" s="2">
        <v>19.600000000000001</v>
      </c>
      <c r="C38" s="2">
        <v>82</v>
      </c>
      <c r="D38" s="2">
        <v>16.399999999999999</v>
      </c>
      <c r="E38" s="2">
        <v>19.600000000000001</v>
      </c>
      <c r="F38" s="2">
        <v>7.9</v>
      </c>
      <c r="G38" s="2">
        <v>11.5</v>
      </c>
      <c r="H38" s="2">
        <v>1011.2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</v>
      </c>
      <c r="O38">
        <v>292.8</v>
      </c>
      <c r="P38">
        <v>19.100000000000001</v>
      </c>
      <c r="Q38">
        <v>19.2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18.100000000000001</v>
      </c>
      <c r="AN38" s="2">
        <v>80</v>
      </c>
      <c r="AO38" s="2">
        <v>14.6</v>
      </c>
      <c r="AP38" s="2">
        <v>18.100000000000001</v>
      </c>
      <c r="AQ38" s="2">
        <v>7.2</v>
      </c>
      <c r="AR38" s="2">
        <v>13.7</v>
      </c>
      <c r="AS38" s="2">
        <v>1022.6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287.8</v>
      </c>
      <c r="BA38">
        <v>17.100000000000001</v>
      </c>
      <c r="BB38">
        <v>17.100000000000001</v>
      </c>
      <c r="BC38" s="5">
        <v>2.0138888888888901E-2</v>
      </c>
    </row>
    <row r="39" spans="2:55">
      <c r="B39" s="2">
        <v>19.600000000000001</v>
      </c>
      <c r="C39" s="2">
        <v>82</v>
      </c>
      <c r="D39" s="2">
        <v>16.399999999999999</v>
      </c>
      <c r="E39" s="2">
        <v>19.600000000000001</v>
      </c>
      <c r="F39" s="2">
        <v>10.1</v>
      </c>
      <c r="G39" s="2">
        <v>11.2</v>
      </c>
      <c r="H39" s="2">
        <v>1011.2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</v>
      </c>
      <c r="O39">
        <v>292.8</v>
      </c>
      <c r="P39">
        <v>19.100000000000001</v>
      </c>
      <c r="Q39">
        <v>19.2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18.100000000000001</v>
      </c>
      <c r="AN39" s="2">
        <v>79</v>
      </c>
      <c r="AO39" s="2">
        <v>14.4</v>
      </c>
      <c r="AP39" s="2">
        <v>18.100000000000001</v>
      </c>
      <c r="AQ39" s="2">
        <v>4.7</v>
      </c>
      <c r="AR39" s="2">
        <v>7.6</v>
      </c>
      <c r="AS39" s="2">
        <v>1022.7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287.8</v>
      </c>
      <c r="BA39">
        <v>17.100000000000001</v>
      </c>
      <c r="BB39">
        <v>17.100000000000001</v>
      </c>
      <c r="BC39" s="5">
        <v>2.0833333333333301E-2</v>
      </c>
    </row>
    <row r="40" spans="2:55">
      <c r="B40" s="2">
        <v>19.600000000000001</v>
      </c>
      <c r="C40" s="2">
        <v>82</v>
      </c>
      <c r="D40" s="2">
        <v>16.399999999999999</v>
      </c>
      <c r="E40" s="2">
        <v>19.600000000000001</v>
      </c>
      <c r="F40" s="2">
        <v>22.3</v>
      </c>
      <c r="G40" s="2">
        <v>23</v>
      </c>
      <c r="H40" s="2">
        <v>1011.1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</v>
      </c>
      <c r="O40">
        <v>292.8</v>
      </c>
      <c r="P40">
        <v>19</v>
      </c>
      <c r="Q40">
        <v>19.2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18.100000000000001</v>
      </c>
      <c r="AN40" s="2">
        <v>79</v>
      </c>
      <c r="AO40" s="2">
        <v>14.4</v>
      </c>
      <c r="AP40" s="2">
        <v>18.100000000000001</v>
      </c>
      <c r="AQ40" s="2">
        <v>3.6</v>
      </c>
      <c r="AR40" s="2">
        <v>9.4</v>
      </c>
      <c r="AS40" s="2">
        <v>1022.7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287.8</v>
      </c>
      <c r="BA40">
        <v>17.100000000000001</v>
      </c>
      <c r="BB40">
        <v>17.100000000000001</v>
      </c>
      <c r="BC40" s="5">
        <v>2.1527777777777798E-2</v>
      </c>
    </row>
    <row r="41" spans="2:55">
      <c r="B41" s="2">
        <v>19.600000000000001</v>
      </c>
      <c r="C41" s="2">
        <v>82</v>
      </c>
      <c r="D41" s="2">
        <v>16.399999999999999</v>
      </c>
      <c r="E41" s="2">
        <v>19.600000000000001</v>
      </c>
      <c r="F41" s="2">
        <v>13</v>
      </c>
      <c r="G41" s="2">
        <v>18.7</v>
      </c>
      <c r="H41" s="2">
        <v>1011.2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</v>
      </c>
      <c r="O41">
        <v>292.8</v>
      </c>
      <c r="P41">
        <v>19.100000000000001</v>
      </c>
      <c r="Q41">
        <v>19.2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18.100000000000001</v>
      </c>
      <c r="AN41" s="2">
        <v>80</v>
      </c>
      <c r="AO41" s="2">
        <v>14.6</v>
      </c>
      <c r="AP41" s="2">
        <v>18.100000000000001</v>
      </c>
      <c r="AQ41" s="2">
        <v>6.5</v>
      </c>
      <c r="AR41" s="2">
        <v>9</v>
      </c>
      <c r="AS41" s="2">
        <v>1022.8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287.8</v>
      </c>
      <c r="BA41">
        <v>17.100000000000001</v>
      </c>
      <c r="BB41">
        <v>17.100000000000001</v>
      </c>
      <c r="BC41" s="5">
        <v>2.2222222222222199E-2</v>
      </c>
    </row>
    <row r="42" spans="2:55">
      <c r="B42" s="2">
        <v>19.600000000000001</v>
      </c>
      <c r="C42" s="2">
        <v>82</v>
      </c>
      <c r="D42" s="2">
        <v>16.399999999999999</v>
      </c>
      <c r="E42" s="2">
        <v>19.600000000000001</v>
      </c>
      <c r="F42" s="2">
        <v>6.8</v>
      </c>
      <c r="G42" s="2">
        <v>10.4</v>
      </c>
      <c r="H42" s="2">
        <v>1011.4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</v>
      </c>
      <c r="O42">
        <v>292.8</v>
      </c>
      <c r="P42">
        <v>19.100000000000001</v>
      </c>
      <c r="Q42">
        <v>19.2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18.100000000000001</v>
      </c>
      <c r="AN42" s="2">
        <v>80</v>
      </c>
      <c r="AO42" s="2">
        <v>14.6</v>
      </c>
      <c r="AP42" s="2">
        <v>18.100000000000001</v>
      </c>
      <c r="AQ42" s="2">
        <v>12.2</v>
      </c>
      <c r="AR42" s="2">
        <v>14</v>
      </c>
      <c r="AS42" s="2">
        <v>1022.8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287.8</v>
      </c>
      <c r="BA42">
        <v>17.100000000000001</v>
      </c>
      <c r="BB42">
        <v>17.100000000000001</v>
      </c>
      <c r="BC42" s="5">
        <v>2.29166666666667E-2</v>
      </c>
    </row>
    <row r="43" spans="2:55">
      <c r="B43" s="2">
        <v>19.600000000000001</v>
      </c>
      <c r="C43" s="2">
        <v>82</v>
      </c>
      <c r="D43" s="2">
        <v>16.399999999999999</v>
      </c>
      <c r="E43" s="2">
        <v>19.600000000000001</v>
      </c>
      <c r="F43" s="2">
        <v>4.7</v>
      </c>
      <c r="G43" s="2">
        <v>8.6</v>
      </c>
      <c r="H43" s="2">
        <v>1011.6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</v>
      </c>
      <c r="O43">
        <v>292.8</v>
      </c>
      <c r="P43">
        <v>19.100000000000001</v>
      </c>
      <c r="Q43">
        <v>19.2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18.100000000000001</v>
      </c>
      <c r="AN43" s="2">
        <v>80</v>
      </c>
      <c r="AO43" s="2">
        <v>14.6</v>
      </c>
      <c r="AP43" s="2">
        <v>18.100000000000001</v>
      </c>
      <c r="AQ43" s="2">
        <v>5.4</v>
      </c>
      <c r="AR43" s="2">
        <v>11.2</v>
      </c>
      <c r="AS43" s="2">
        <v>1022.9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287.8</v>
      </c>
      <c r="BA43">
        <v>17.100000000000001</v>
      </c>
      <c r="BB43">
        <v>17.100000000000001</v>
      </c>
      <c r="BC43" s="5">
        <v>2.36111111111111E-2</v>
      </c>
    </row>
    <row r="44" spans="2:55">
      <c r="B44" s="2">
        <v>19.600000000000001</v>
      </c>
      <c r="C44" s="2">
        <v>82</v>
      </c>
      <c r="D44" s="2">
        <v>16.399999999999999</v>
      </c>
      <c r="E44" s="2">
        <v>19.600000000000001</v>
      </c>
      <c r="F44" s="2">
        <v>9.6999999999999993</v>
      </c>
      <c r="G44" s="2">
        <v>16.600000000000001</v>
      </c>
      <c r="H44" s="2">
        <v>1011.3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</v>
      </c>
      <c r="O44">
        <v>292.8</v>
      </c>
      <c r="P44">
        <v>19.100000000000001</v>
      </c>
      <c r="Q44">
        <v>19.2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18.100000000000001</v>
      </c>
      <c r="AN44" s="2">
        <v>80</v>
      </c>
      <c r="AO44" s="2">
        <v>14.6</v>
      </c>
      <c r="AP44" s="2">
        <v>18.100000000000001</v>
      </c>
      <c r="AQ44" s="2">
        <v>7.6</v>
      </c>
      <c r="AR44" s="2">
        <v>8.6</v>
      </c>
      <c r="AS44" s="2">
        <v>1022.7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287.8</v>
      </c>
      <c r="BA44">
        <v>17.100000000000001</v>
      </c>
      <c r="BB44">
        <v>17.100000000000001</v>
      </c>
      <c r="BC44" s="5">
        <v>2.4305555555555601E-2</v>
      </c>
    </row>
    <row r="45" spans="2:55">
      <c r="B45" s="2">
        <v>19.600000000000001</v>
      </c>
      <c r="C45" s="2">
        <v>82</v>
      </c>
      <c r="D45" s="2">
        <v>16.399999999999999</v>
      </c>
      <c r="E45" s="2">
        <v>19.600000000000001</v>
      </c>
      <c r="F45" s="2">
        <v>6.5</v>
      </c>
      <c r="G45" s="2">
        <v>10.8</v>
      </c>
      <c r="H45" s="2">
        <v>1011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</v>
      </c>
      <c r="O45">
        <v>292.8</v>
      </c>
      <c r="P45">
        <v>19.100000000000001</v>
      </c>
      <c r="Q45">
        <v>19.2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18.100000000000001</v>
      </c>
      <c r="AN45" s="2">
        <v>80</v>
      </c>
      <c r="AO45" s="2">
        <v>14.6</v>
      </c>
      <c r="AP45" s="2">
        <v>18.100000000000001</v>
      </c>
      <c r="AQ45" s="2">
        <v>0</v>
      </c>
      <c r="AR45" s="2">
        <v>2.5</v>
      </c>
      <c r="AS45" s="2">
        <v>1022.9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287.8</v>
      </c>
      <c r="BA45">
        <v>17.100000000000001</v>
      </c>
      <c r="BB45">
        <v>17.100000000000001</v>
      </c>
      <c r="BC45" s="5">
        <v>2.5000000000000001E-2</v>
      </c>
    </row>
    <row r="46" spans="2:55">
      <c r="B46" s="2">
        <v>19.600000000000001</v>
      </c>
      <c r="C46" s="2">
        <v>82</v>
      </c>
      <c r="D46" s="2">
        <v>16.399999999999999</v>
      </c>
      <c r="E46" s="2">
        <v>19.600000000000001</v>
      </c>
      <c r="F46" s="2">
        <v>4.7</v>
      </c>
      <c r="G46" s="2">
        <v>6.1</v>
      </c>
      <c r="H46" s="2">
        <v>1011.3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</v>
      </c>
      <c r="O46">
        <v>292.8</v>
      </c>
      <c r="P46">
        <v>19.100000000000001</v>
      </c>
      <c r="Q46">
        <v>19.2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</v>
      </c>
      <c r="AN46" s="2">
        <v>80</v>
      </c>
      <c r="AO46" s="2">
        <v>14.5</v>
      </c>
      <c r="AP46" s="2">
        <v>18</v>
      </c>
      <c r="AQ46" s="2">
        <v>6.1</v>
      </c>
      <c r="AR46" s="2">
        <v>9.4</v>
      </c>
      <c r="AS46" s="2">
        <v>1022.7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287.8</v>
      </c>
      <c r="BA46">
        <v>17.100000000000001</v>
      </c>
      <c r="BB46">
        <v>17.100000000000001</v>
      </c>
      <c r="BC46" s="5">
        <v>2.5694444444444402E-2</v>
      </c>
    </row>
    <row r="47" spans="2:55">
      <c r="B47" s="2">
        <v>19.600000000000001</v>
      </c>
      <c r="C47" s="2">
        <v>82</v>
      </c>
      <c r="D47" s="2">
        <v>16.399999999999999</v>
      </c>
      <c r="E47" s="2">
        <v>19.600000000000001</v>
      </c>
      <c r="F47" s="2">
        <v>10.1</v>
      </c>
      <c r="G47" s="2">
        <v>19.100000000000001</v>
      </c>
      <c r="H47" s="2">
        <v>1011.2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</v>
      </c>
      <c r="O47">
        <v>292.8</v>
      </c>
      <c r="P47">
        <v>19.100000000000001</v>
      </c>
      <c r="Q47">
        <v>19.2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</v>
      </c>
      <c r="AN47" s="2">
        <v>80</v>
      </c>
      <c r="AO47" s="2">
        <v>14.5</v>
      </c>
      <c r="AP47" s="2">
        <v>18</v>
      </c>
      <c r="AQ47" s="2">
        <v>7.9</v>
      </c>
      <c r="AR47" s="2">
        <v>10.1</v>
      </c>
      <c r="AS47" s="2">
        <v>1022.7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287.8</v>
      </c>
      <c r="BA47">
        <v>17.100000000000001</v>
      </c>
      <c r="BB47">
        <v>17.100000000000001</v>
      </c>
      <c r="BC47" s="5">
        <v>2.6388888888888899E-2</v>
      </c>
    </row>
    <row r="48" spans="2:55">
      <c r="B48" s="2">
        <v>19.600000000000001</v>
      </c>
      <c r="C48" s="2">
        <v>82</v>
      </c>
      <c r="D48" s="2">
        <v>16.399999999999999</v>
      </c>
      <c r="E48" s="2">
        <v>19.600000000000001</v>
      </c>
      <c r="F48" s="2">
        <v>6.8</v>
      </c>
      <c r="G48" s="2">
        <v>8.3000000000000007</v>
      </c>
      <c r="H48" s="2">
        <v>1011.1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</v>
      </c>
      <c r="O48">
        <v>292.8</v>
      </c>
      <c r="P48">
        <v>19.100000000000001</v>
      </c>
      <c r="Q48">
        <v>19.2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</v>
      </c>
      <c r="AN48" s="2">
        <v>80</v>
      </c>
      <c r="AO48" s="2">
        <v>14.5</v>
      </c>
      <c r="AP48" s="2">
        <v>18</v>
      </c>
      <c r="AQ48" s="2">
        <v>9.6999999999999993</v>
      </c>
      <c r="AR48" s="2">
        <v>9.6999999999999993</v>
      </c>
      <c r="AS48" s="2">
        <v>1022.8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287.8</v>
      </c>
      <c r="BA48">
        <v>17.100000000000001</v>
      </c>
      <c r="BB48">
        <v>17.100000000000001</v>
      </c>
      <c r="BC48" s="5">
        <v>2.70833333333333E-2</v>
      </c>
    </row>
    <row r="49" spans="2:55">
      <c r="B49" s="2">
        <v>19.600000000000001</v>
      </c>
      <c r="C49" s="2">
        <v>82</v>
      </c>
      <c r="D49" s="2">
        <v>16.399999999999999</v>
      </c>
      <c r="E49" s="2">
        <v>19.600000000000001</v>
      </c>
      <c r="F49" s="2">
        <v>4</v>
      </c>
      <c r="G49" s="2">
        <v>8.3000000000000007</v>
      </c>
      <c r="H49" s="2">
        <v>1011.2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</v>
      </c>
      <c r="O49">
        <v>292.8</v>
      </c>
      <c r="P49">
        <v>19.100000000000001</v>
      </c>
      <c r="Q49">
        <v>19.2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</v>
      </c>
      <c r="AN49" s="2">
        <v>80</v>
      </c>
      <c r="AO49" s="2">
        <v>14.5</v>
      </c>
      <c r="AP49" s="2">
        <v>18</v>
      </c>
      <c r="AQ49" s="2">
        <v>5</v>
      </c>
      <c r="AR49" s="2">
        <v>7.6</v>
      </c>
      <c r="AS49" s="2">
        <v>1022.9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287.8</v>
      </c>
      <c r="BA49">
        <v>17.100000000000001</v>
      </c>
      <c r="BB49">
        <v>17.100000000000001</v>
      </c>
      <c r="BC49" s="5">
        <v>2.7777777777777801E-2</v>
      </c>
    </row>
    <row r="50" spans="2:55">
      <c r="B50" s="2">
        <v>19.600000000000001</v>
      </c>
      <c r="C50" s="2">
        <v>82</v>
      </c>
      <c r="D50" s="2">
        <v>16.399999999999999</v>
      </c>
      <c r="E50" s="2">
        <v>19.600000000000001</v>
      </c>
      <c r="F50" s="2">
        <v>7.2</v>
      </c>
      <c r="G50" s="2">
        <v>11.2</v>
      </c>
      <c r="H50" s="2">
        <v>1011.2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</v>
      </c>
      <c r="O50">
        <v>292.8</v>
      </c>
      <c r="P50">
        <v>19</v>
      </c>
      <c r="Q50">
        <v>19.2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</v>
      </c>
      <c r="AN50" s="2">
        <v>80</v>
      </c>
      <c r="AO50" s="2">
        <v>14.5</v>
      </c>
      <c r="AP50" s="2">
        <v>18</v>
      </c>
      <c r="AQ50" s="2">
        <v>0</v>
      </c>
      <c r="AR50" s="2">
        <v>11.2</v>
      </c>
      <c r="AS50" s="2">
        <v>1022.7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287.8</v>
      </c>
      <c r="BA50">
        <v>17.100000000000001</v>
      </c>
      <c r="BB50">
        <v>17</v>
      </c>
      <c r="BC50" s="5">
        <v>2.8472222222222201E-2</v>
      </c>
    </row>
    <row r="51" spans="2:55">
      <c r="B51" s="2">
        <v>19.600000000000001</v>
      </c>
      <c r="C51" s="2">
        <v>82</v>
      </c>
      <c r="D51" s="2">
        <v>16.399999999999999</v>
      </c>
      <c r="E51" s="2">
        <v>19.600000000000001</v>
      </c>
      <c r="F51" s="2">
        <v>11.2</v>
      </c>
      <c r="G51" s="2">
        <v>13</v>
      </c>
      <c r="H51" s="2">
        <v>1011.2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</v>
      </c>
      <c r="O51">
        <v>292.8</v>
      </c>
      <c r="P51">
        <v>19</v>
      </c>
      <c r="Q51">
        <v>19.2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</v>
      </c>
      <c r="AN51" s="2">
        <v>80</v>
      </c>
      <c r="AO51" s="2">
        <v>14.5</v>
      </c>
      <c r="AP51" s="2">
        <v>18</v>
      </c>
      <c r="AQ51" s="2">
        <v>5.4</v>
      </c>
      <c r="AR51" s="2">
        <v>13.3</v>
      </c>
      <c r="AS51" s="2">
        <v>1022.7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287.8</v>
      </c>
      <c r="BA51">
        <v>17.100000000000001</v>
      </c>
      <c r="BB51">
        <v>17.100000000000001</v>
      </c>
      <c r="BC51" s="5">
        <v>2.9166666666666698E-2</v>
      </c>
    </row>
    <row r="52" spans="2:55">
      <c r="B52" s="2">
        <v>19.600000000000001</v>
      </c>
      <c r="C52" s="2">
        <v>82</v>
      </c>
      <c r="D52" s="2">
        <v>16.399999999999999</v>
      </c>
      <c r="E52" s="2">
        <v>19.600000000000001</v>
      </c>
      <c r="F52" s="2">
        <v>6.8</v>
      </c>
      <c r="G52" s="2">
        <v>7.9</v>
      </c>
      <c r="H52" s="2">
        <v>1011.2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</v>
      </c>
      <c r="O52">
        <v>292.8</v>
      </c>
      <c r="P52">
        <v>19</v>
      </c>
      <c r="Q52">
        <v>19.2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18.100000000000001</v>
      </c>
      <c r="AN52" s="2">
        <v>80</v>
      </c>
      <c r="AO52" s="2">
        <v>14.6</v>
      </c>
      <c r="AP52" s="2">
        <v>18.100000000000001</v>
      </c>
      <c r="AQ52" s="2">
        <v>6.5</v>
      </c>
      <c r="AR52" s="2">
        <v>8.3000000000000007</v>
      </c>
      <c r="AS52" s="2">
        <v>1022.9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287.8</v>
      </c>
      <c r="BA52">
        <v>17.100000000000001</v>
      </c>
      <c r="BB52">
        <v>17.100000000000001</v>
      </c>
      <c r="BC52" s="5">
        <v>2.9861111111111099E-2</v>
      </c>
    </row>
    <row r="53" spans="2:55">
      <c r="B53" s="2">
        <v>19.600000000000001</v>
      </c>
      <c r="C53" s="2">
        <v>82</v>
      </c>
      <c r="D53" s="2">
        <v>16.399999999999999</v>
      </c>
      <c r="E53" s="2">
        <v>19.600000000000001</v>
      </c>
      <c r="F53" s="2">
        <v>3.6</v>
      </c>
      <c r="G53" s="2">
        <v>8.3000000000000007</v>
      </c>
      <c r="H53" s="2">
        <v>1011.3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</v>
      </c>
      <c r="O53">
        <v>292.8</v>
      </c>
      <c r="P53">
        <v>19</v>
      </c>
      <c r="Q53">
        <v>19.2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</v>
      </c>
      <c r="AN53" s="2">
        <v>80</v>
      </c>
      <c r="AO53" s="2">
        <v>14.5</v>
      </c>
      <c r="AP53" s="2">
        <v>18</v>
      </c>
      <c r="AQ53" s="2">
        <v>3.2</v>
      </c>
      <c r="AR53" s="2">
        <v>5</v>
      </c>
      <c r="AS53" s="2">
        <v>1022.8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287.8</v>
      </c>
      <c r="BA53">
        <v>17</v>
      </c>
      <c r="BB53">
        <v>17.100000000000001</v>
      </c>
      <c r="BC53" s="5">
        <v>3.05555555555556E-2</v>
      </c>
    </row>
    <row r="54" spans="2:55">
      <c r="B54" s="2">
        <v>19.600000000000001</v>
      </c>
      <c r="C54" s="2">
        <v>82</v>
      </c>
      <c r="D54" s="2">
        <v>16.399999999999999</v>
      </c>
      <c r="E54" s="2">
        <v>19.600000000000001</v>
      </c>
      <c r="F54" s="2">
        <v>2.9</v>
      </c>
      <c r="G54" s="2">
        <v>9</v>
      </c>
      <c r="H54" s="2">
        <v>1011.4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</v>
      </c>
      <c r="O54">
        <v>292.8</v>
      </c>
      <c r="P54">
        <v>19</v>
      </c>
      <c r="Q54">
        <v>19.2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</v>
      </c>
      <c r="AN54" s="2">
        <v>80</v>
      </c>
      <c r="AO54" s="2">
        <v>14.5</v>
      </c>
      <c r="AP54" s="2">
        <v>18</v>
      </c>
      <c r="AQ54" s="2">
        <v>5.4</v>
      </c>
      <c r="AR54" s="2">
        <v>5.4</v>
      </c>
      <c r="AS54" s="2">
        <v>1022.8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287.8</v>
      </c>
      <c r="BA54">
        <v>17.100000000000001</v>
      </c>
      <c r="BB54">
        <v>17.100000000000001</v>
      </c>
      <c r="BC54" s="5">
        <v>3.125E-2</v>
      </c>
    </row>
    <row r="55" spans="2:55">
      <c r="B55" s="2">
        <v>19.600000000000001</v>
      </c>
      <c r="C55" s="2">
        <v>82</v>
      </c>
      <c r="D55" s="2">
        <v>16.399999999999999</v>
      </c>
      <c r="E55" s="2">
        <v>19.600000000000001</v>
      </c>
      <c r="F55" s="2">
        <v>10.4</v>
      </c>
      <c r="G55" s="2">
        <v>11.5</v>
      </c>
      <c r="H55" s="2">
        <v>1011.3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</v>
      </c>
      <c r="O55">
        <v>292.8</v>
      </c>
      <c r="P55">
        <v>19</v>
      </c>
      <c r="Q55">
        <v>19.100000000000001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</v>
      </c>
      <c r="AN55" s="2">
        <v>80</v>
      </c>
      <c r="AO55" s="2">
        <v>14.5</v>
      </c>
      <c r="AP55" s="2">
        <v>18</v>
      </c>
      <c r="AQ55" s="2">
        <v>6.1</v>
      </c>
      <c r="AR55" s="2">
        <v>6.1</v>
      </c>
      <c r="AS55" s="2">
        <v>1022.8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287.8</v>
      </c>
      <c r="BA55">
        <v>17.100000000000001</v>
      </c>
      <c r="BB55">
        <v>17.100000000000001</v>
      </c>
      <c r="BC55" s="5">
        <v>3.19444444444444E-2</v>
      </c>
    </row>
    <row r="56" spans="2:55">
      <c r="B56" s="2">
        <v>19.5</v>
      </c>
      <c r="C56" s="2">
        <v>82</v>
      </c>
      <c r="D56" s="2">
        <v>16.3</v>
      </c>
      <c r="E56" s="2">
        <v>19.5</v>
      </c>
      <c r="F56" s="2">
        <v>9.4</v>
      </c>
      <c r="G56" s="2">
        <v>9.4</v>
      </c>
      <c r="H56" s="2">
        <v>1011.1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</v>
      </c>
      <c r="O56">
        <v>292.8</v>
      </c>
      <c r="P56">
        <v>19</v>
      </c>
      <c r="Q56">
        <v>19.100000000000001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</v>
      </c>
      <c r="AN56" s="2">
        <v>80</v>
      </c>
      <c r="AO56" s="2">
        <v>14.5</v>
      </c>
      <c r="AP56" s="2">
        <v>18</v>
      </c>
      <c r="AQ56" s="2">
        <v>8.3000000000000007</v>
      </c>
      <c r="AR56" s="2">
        <v>8.3000000000000007</v>
      </c>
      <c r="AS56" s="2">
        <v>1022.7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287.8</v>
      </c>
      <c r="BA56">
        <v>17</v>
      </c>
      <c r="BB56">
        <v>17.100000000000001</v>
      </c>
      <c r="BC56" s="5">
        <v>3.2638888888888898E-2</v>
      </c>
    </row>
    <row r="57" spans="2:55">
      <c r="B57" s="2">
        <v>19.5</v>
      </c>
      <c r="C57" s="2">
        <v>82</v>
      </c>
      <c r="D57" s="2">
        <v>16.3</v>
      </c>
      <c r="E57" s="2">
        <v>19.5</v>
      </c>
      <c r="F57" s="2">
        <v>5</v>
      </c>
      <c r="G57" s="2">
        <v>11.2</v>
      </c>
      <c r="H57" s="2">
        <v>1011.1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</v>
      </c>
      <c r="O57">
        <v>292.8</v>
      </c>
      <c r="P57">
        <v>19</v>
      </c>
      <c r="Q57">
        <v>19.2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</v>
      </c>
      <c r="AN57" s="2">
        <v>80</v>
      </c>
      <c r="AO57" s="2">
        <v>14.5</v>
      </c>
      <c r="AP57" s="2">
        <v>18</v>
      </c>
      <c r="AQ57" s="2">
        <v>2.9</v>
      </c>
      <c r="AR57" s="2">
        <v>3.6</v>
      </c>
      <c r="AS57" s="2">
        <v>1022.9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287.8</v>
      </c>
      <c r="BA57">
        <v>17</v>
      </c>
      <c r="BB57">
        <v>17</v>
      </c>
      <c r="BC57" s="5">
        <v>3.3333333333333298E-2</v>
      </c>
    </row>
    <row r="58" spans="2:55">
      <c r="B58" s="2">
        <v>19.5</v>
      </c>
      <c r="C58" s="2">
        <v>81</v>
      </c>
      <c r="D58" s="2">
        <v>16.100000000000001</v>
      </c>
      <c r="E58" s="2">
        <v>19.5</v>
      </c>
      <c r="F58" s="2">
        <v>9.6999999999999993</v>
      </c>
      <c r="G58" s="2">
        <v>18</v>
      </c>
      <c r="H58" s="2">
        <v>1011.3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</v>
      </c>
      <c r="O58">
        <v>292.8</v>
      </c>
      <c r="P58">
        <v>18.899999999999999</v>
      </c>
      <c r="Q58">
        <v>19.100000000000001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</v>
      </c>
      <c r="AN58" s="2">
        <v>80</v>
      </c>
      <c r="AO58" s="2">
        <v>14.5</v>
      </c>
      <c r="AP58" s="2">
        <v>18</v>
      </c>
      <c r="AQ58" s="2">
        <v>10.4</v>
      </c>
      <c r="AR58" s="2">
        <v>10.8</v>
      </c>
      <c r="AS58" s="2">
        <v>1022.8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287.8</v>
      </c>
      <c r="BA58">
        <v>17</v>
      </c>
      <c r="BB58">
        <v>17.100000000000001</v>
      </c>
      <c r="BC58" s="5">
        <v>3.4027777777777803E-2</v>
      </c>
    </row>
    <row r="59" spans="2:55">
      <c r="B59" s="2">
        <v>19.600000000000001</v>
      </c>
      <c r="C59" s="2">
        <v>81</v>
      </c>
      <c r="D59" s="2">
        <v>16.2</v>
      </c>
      <c r="E59" s="2">
        <v>19.600000000000001</v>
      </c>
      <c r="F59" s="2">
        <v>5.8</v>
      </c>
      <c r="G59" s="2">
        <v>10.8</v>
      </c>
      <c r="H59" s="2">
        <v>1011.3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</v>
      </c>
      <c r="O59">
        <v>292.8</v>
      </c>
      <c r="P59">
        <v>19</v>
      </c>
      <c r="Q59">
        <v>19.100000000000001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</v>
      </c>
      <c r="AN59" s="2">
        <v>80</v>
      </c>
      <c r="AO59" s="2">
        <v>14.5</v>
      </c>
      <c r="AP59" s="2">
        <v>18</v>
      </c>
      <c r="AQ59" s="2">
        <v>6.1</v>
      </c>
      <c r="AR59" s="2">
        <v>11.9</v>
      </c>
      <c r="AS59" s="2">
        <v>1023.1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287.8</v>
      </c>
      <c r="BA59">
        <v>17</v>
      </c>
      <c r="BB59">
        <v>17.100000000000001</v>
      </c>
      <c r="BC59" s="5">
        <v>3.4722222222222203E-2</v>
      </c>
    </row>
    <row r="60" spans="2:55">
      <c r="B60" s="2">
        <v>19.600000000000001</v>
      </c>
      <c r="C60" s="2">
        <v>82</v>
      </c>
      <c r="D60" s="2">
        <v>16.399999999999999</v>
      </c>
      <c r="E60" s="2">
        <v>19.600000000000001</v>
      </c>
      <c r="F60" s="2">
        <v>6.8</v>
      </c>
      <c r="G60" s="2">
        <v>8.6</v>
      </c>
      <c r="H60" s="2">
        <v>1011.1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</v>
      </c>
      <c r="O60">
        <v>292.8</v>
      </c>
      <c r="P60">
        <v>19</v>
      </c>
      <c r="Q60">
        <v>19.100000000000001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</v>
      </c>
      <c r="AN60" s="2">
        <v>80</v>
      </c>
      <c r="AO60" s="2">
        <v>14.5</v>
      </c>
      <c r="AP60" s="2">
        <v>18</v>
      </c>
      <c r="AQ60" s="2">
        <v>4.3</v>
      </c>
      <c r="AR60" s="2">
        <v>6.5</v>
      </c>
      <c r="AS60" s="2">
        <v>1022.7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287.8</v>
      </c>
      <c r="BA60">
        <v>17</v>
      </c>
      <c r="BB60">
        <v>17</v>
      </c>
      <c r="BC60" s="5">
        <v>3.54166666666667E-2</v>
      </c>
    </row>
    <row r="61" spans="2:55">
      <c r="B61" s="2">
        <v>19.600000000000001</v>
      </c>
      <c r="C61" s="2">
        <v>82</v>
      </c>
      <c r="D61" s="2">
        <v>16.399999999999999</v>
      </c>
      <c r="E61" s="2">
        <v>19.600000000000001</v>
      </c>
      <c r="F61" s="2">
        <v>12.2</v>
      </c>
      <c r="G61" s="2">
        <v>17.3</v>
      </c>
      <c r="H61" s="2">
        <v>1011.3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</v>
      </c>
      <c r="O61">
        <v>292.8</v>
      </c>
      <c r="P61">
        <v>19</v>
      </c>
      <c r="Q61">
        <v>19.100000000000001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</v>
      </c>
      <c r="AN61" s="2">
        <v>80</v>
      </c>
      <c r="AO61" s="2">
        <v>14.5</v>
      </c>
      <c r="AP61" s="2">
        <v>18</v>
      </c>
      <c r="AQ61" s="2">
        <v>7.9</v>
      </c>
      <c r="AR61" s="2">
        <v>10.4</v>
      </c>
      <c r="AS61" s="2">
        <v>1022.8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287.8</v>
      </c>
      <c r="BA61">
        <v>17</v>
      </c>
      <c r="BB61">
        <v>17.100000000000001</v>
      </c>
      <c r="BC61" s="5">
        <v>3.6111111111111101E-2</v>
      </c>
    </row>
    <row r="62" spans="2:55">
      <c r="B62" s="2">
        <v>19.5</v>
      </c>
      <c r="C62" s="2">
        <v>81</v>
      </c>
      <c r="D62" s="2">
        <v>16.100000000000001</v>
      </c>
      <c r="E62" s="2">
        <v>19.5</v>
      </c>
      <c r="F62" s="2">
        <v>7.9</v>
      </c>
      <c r="G62" s="2">
        <v>9.6999999999999993</v>
      </c>
      <c r="H62" s="2">
        <v>1011.4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</v>
      </c>
      <c r="O62">
        <v>292.8</v>
      </c>
      <c r="P62">
        <v>19</v>
      </c>
      <c r="Q62">
        <v>19.100000000000001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</v>
      </c>
      <c r="AN62" s="2">
        <v>80</v>
      </c>
      <c r="AO62" s="2">
        <v>14.5</v>
      </c>
      <c r="AP62" s="2">
        <v>18</v>
      </c>
      <c r="AQ62" s="2">
        <v>6.5</v>
      </c>
      <c r="AR62" s="2">
        <v>10.8</v>
      </c>
      <c r="AS62" s="2">
        <v>1022.7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287.8</v>
      </c>
      <c r="BA62">
        <v>17</v>
      </c>
      <c r="BB62">
        <v>17.100000000000001</v>
      </c>
      <c r="BC62" s="5">
        <v>3.6805555555555598E-2</v>
      </c>
    </row>
    <row r="63" spans="2:55">
      <c r="B63" s="2">
        <v>19.5</v>
      </c>
      <c r="C63" s="2">
        <v>81</v>
      </c>
      <c r="D63" s="2">
        <v>16.100000000000001</v>
      </c>
      <c r="E63" s="2">
        <v>19.5</v>
      </c>
      <c r="F63" s="2">
        <v>15.5</v>
      </c>
      <c r="G63" s="2">
        <v>21.6</v>
      </c>
      <c r="H63" s="2">
        <v>1011.2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</v>
      </c>
      <c r="O63">
        <v>292.8</v>
      </c>
      <c r="P63">
        <v>18.899999999999999</v>
      </c>
      <c r="Q63">
        <v>19.100000000000001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</v>
      </c>
      <c r="AN63" s="2">
        <v>80</v>
      </c>
      <c r="AO63" s="2">
        <v>14.5</v>
      </c>
      <c r="AP63" s="2">
        <v>18</v>
      </c>
      <c r="AQ63" s="2">
        <v>2.5</v>
      </c>
      <c r="AR63" s="2">
        <v>4.3</v>
      </c>
      <c r="AS63" s="2">
        <v>1022.7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287.8</v>
      </c>
      <c r="BA63">
        <v>17</v>
      </c>
      <c r="BB63">
        <v>17.100000000000001</v>
      </c>
      <c r="BC63" s="5">
        <v>3.7499999999999999E-2</v>
      </c>
    </row>
    <row r="64" spans="2:55">
      <c r="B64" s="2">
        <v>19.5</v>
      </c>
      <c r="C64" s="2">
        <v>81</v>
      </c>
      <c r="D64" s="2">
        <v>16.100000000000001</v>
      </c>
      <c r="E64" s="2">
        <v>19.5</v>
      </c>
      <c r="F64" s="2">
        <v>13.7</v>
      </c>
      <c r="G64" s="2">
        <v>21.2</v>
      </c>
      <c r="H64" s="2">
        <v>1011.4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</v>
      </c>
      <c r="O64">
        <v>292.8</v>
      </c>
      <c r="P64">
        <v>19</v>
      </c>
      <c r="Q64">
        <v>19.100000000000001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</v>
      </c>
      <c r="AN64" s="2">
        <v>80</v>
      </c>
      <c r="AO64" s="2">
        <v>14.5</v>
      </c>
      <c r="AP64" s="2">
        <v>18</v>
      </c>
      <c r="AQ64" s="2">
        <v>4</v>
      </c>
      <c r="AR64" s="2">
        <v>8.6</v>
      </c>
      <c r="AS64" s="2">
        <v>1022.8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287.8</v>
      </c>
      <c r="BA64">
        <v>17</v>
      </c>
      <c r="BB64">
        <v>17.100000000000001</v>
      </c>
      <c r="BC64" s="5">
        <v>3.8194444444444399E-2</v>
      </c>
    </row>
    <row r="65" spans="2:55">
      <c r="B65" s="2">
        <v>19.5</v>
      </c>
      <c r="C65" s="2">
        <v>81</v>
      </c>
      <c r="D65" s="2">
        <v>16.100000000000001</v>
      </c>
      <c r="E65" s="2">
        <v>19.5</v>
      </c>
      <c r="F65" s="2">
        <v>9</v>
      </c>
      <c r="G65" s="2">
        <v>10.1</v>
      </c>
      <c r="H65" s="2">
        <v>1011.1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</v>
      </c>
      <c r="O65">
        <v>292.8</v>
      </c>
      <c r="P65">
        <v>19</v>
      </c>
      <c r="Q65">
        <v>19.100000000000001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</v>
      </c>
      <c r="AN65" s="2">
        <v>80</v>
      </c>
      <c r="AO65" s="2">
        <v>14.5</v>
      </c>
      <c r="AP65" s="2">
        <v>18</v>
      </c>
      <c r="AQ65" s="2">
        <v>4.3</v>
      </c>
      <c r="AR65" s="2">
        <v>7.9</v>
      </c>
      <c r="AS65" s="2">
        <v>1022.7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287.8</v>
      </c>
      <c r="BA65">
        <v>17</v>
      </c>
      <c r="BB65">
        <v>17.100000000000001</v>
      </c>
      <c r="BC65" s="5">
        <v>3.8888888888888903E-2</v>
      </c>
    </row>
    <row r="66" spans="2:55">
      <c r="B66" s="2">
        <v>19.5</v>
      </c>
      <c r="C66" s="2">
        <v>81</v>
      </c>
      <c r="D66" s="2">
        <v>16.100000000000001</v>
      </c>
      <c r="E66" s="2">
        <v>19.5</v>
      </c>
      <c r="F66" s="2">
        <v>6.1</v>
      </c>
      <c r="G66" s="2">
        <v>13</v>
      </c>
      <c r="H66" s="2">
        <v>1011.3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</v>
      </c>
      <c r="O66">
        <v>292.8</v>
      </c>
      <c r="P66">
        <v>19</v>
      </c>
      <c r="Q66">
        <v>19.100000000000001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</v>
      </c>
      <c r="AN66" s="2">
        <v>80</v>
      </c>
      <c r="AO66" s="2">
        <v>14.5</v>
      </c>
      <c r="AP66" s="2">
        <v>18</v>
      </c>
      <c r="AQ66" s="2">
        <v>5.4</v>
      </c>
      <c r="AR66" s="2">
        <v>6.1</v>
      </c>
      <c r="AS66" s="2">
        <v>1022.8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287.8</v>
      </c>
      <c r="BA66">
        <v>17</v>
      </c>
      <c r="BB66">
        <v>17.100000000000001</v>
      </c>
      <c r="BC66" s="5">
        <v>3.9583333333333297E-2</v>
      </c>
    </row>
    <row r="67" spans="2:55">
      <c r="B67" s="2">
        <v>19.5</v>
      </c>
      <c r="C67" s="2">
        <v>81</v>
      </c>
      <c r="D67" s="2">
        <v>16.100000000000001</v>
      </c>
      <c r="E67" s="2">
        <v>19.5</v>
      </c>
      <c r="F67" s="2">
        <v>9.6999999999999993</v>
      </c>
      <c r="G67" s="2">
        <v>10.8</v>
      </c>
      <c r="H67" s="2">
        <v>1011.4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</v>
      </c>
      <c r="O67">
        <v>292.8</v>
      </c>
      <c r="P67">
        <v>19</v>
      </c>
      <c r="Q67">
        <v>19.100000000000001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</v>
      </c>
      <c r="AN67" s="2">
        <v>80</v>
      </c>
      <c r="AO67" s="2">
        <v>14.5</v>
      </c>
      <c r="AP67" s="2">
        <v>18</v>
      </c>
      <c r="AQ67" s="2">
        <v>4.3</v>
      </c>
      <c r="AR67" s="2">
        <v>12.6</v>
      </c>
      <c r="AS67" s="2">
        <v>1022.8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287.8</v>
      </c>
      <c r="BA67">
        <v>17</v>
      </c>
      <c r="BB67">
        <v>17</v>
      </c>
      <c r="BC67" s="5">
        <v>4.0277777777777801E-2</v>
      </c>
    </row>
    <row r="68" spans="2:55">
      <c r="B68" s="2">
        <v>19.5</v>
      </c>
      <c r="C68" s="2">
        <v>81</v>
      </c>
      <c r="D68" s="2">
        <v>16.100000000000001</v>
      </c>
      <c r="E68" s="2">
        <v>19.5</v>
      </c>
      <c r="F68" s="2">
        <v>15.8</v>
      </c>
      <c r="G68" s="2">
        <v>22</v>
      </c>
      <c r="H68" s="2">
        <v>1011.4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</v>
      </c>
      <c r="O68">
        <v>292.8</v>
      </c>
      <c r="P68">
        <v>19</v>
      </c>
      <c r="Q68">
        <v>19.100000000000001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</v>
      </c>
      <c r="AN68" s="2">
        <v>80</v>
      </c>
      <c r="AO68" s="2">
        <v>14.5</v>
      </c>
      <c r="AP68" s="2">
        <v>18</v>
      </c>
      <c r="AQ68" s="2">
        <v>7.2</v>
      </c>
      <c r="AR68" s="2">
        <v>8.3000000000000007</v>
      </c>
      <c r="AS68" s="2">
        <v>1022.7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287.8</v>
      </c>
      <c r="BA68">
        <v>17</v>
      </c>
      <c r="BB68">
        <v>17</v>
      </c>
      <c r="BC68" s="5">
        <v>4.0972222222222202E-2</v>
      </c>
    </row>
    <row r="69" spans="2:55">
      <c r="B69" s="2">
        <v>19.5</v>
      </c>
      <c r="C69" s="2">
        <v>81</v>
      </c>
      <c r="D69" s="2">
        <v>16.100000000000001</v>
      </c>
      <c r="E69" s="2">
        <v>19.5</v>
      </c>
      <c r="F69" s="2">
        <v>5.4</v>
      </c>
      <c r="G69" s="2">
        <v>13</v>
      </c>
      <c r="H69" s="2">
        <v>1011.5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</v>
      </c>
      <c r="O69">
        <v>292.8</v>
      </c>
      <c r="P69">
        <v>19</v>
      </c>
      <c r="Q69">
        <v>19.100000000000001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17.899999999999999</v>
      </c>
      <c r="AN69" s="2">
        <v>80</v>
      </c>
      <c r="AO69" s="2">
        <v>14.4</v>
      </c>
      <c r="AP69" s="2">
        <v>17.899999999999999</v>
      </c>
      <c r="AQ69" s="2">
        <v>13.3</v>
      </c>
      <c r="AR69" s="2">
        <v>19.399999999999999</v>
      </c>
      <c r="AS69" s="2">
        <v>1022.8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287.8</v>
      </c>
      <c r="BA69">
        <v>17</v>
      </c>
      <c r="BB69">
        <v>17</v>
      </c>
      <c r="BC69" s="5">
        <v>4.1666666666666699E-2</v>
      </c>
    </row>
    <row r="70" spans="2:55">
      <c r="B70" s="2">
        <v>19.5</v>
      </c>
      <c r="C70" s="2">
        <v>81</v>
      </c>
      <c r="D70" s="2">
        <v>16.100000000000001</v>
      </c>
      <c r="E70" s="2">
        <v>19.5</v>
      </c>
      <c r="F70" s="2">
        <v>20.9</v>
      </c>
      <c r="G70" s="2">
        <v>21.2</v>
      </c>
      <c r="H70" s="2">
        <v>1011.3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</v>
      </c>
      <c r="O70">
        <v>292.8</v>
      </c>
      <c r="P70">
        <v>19</v>
      </c>
      <c r="Q70">
        <v>19.100000000000001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</v>
      </c>
      <c r="AN70" s="2">
        <v>80</v>
      </c>
      <c r="AO70" s="2">
        <v>14.5</v>
      </c>
      <c r="AP70" s="2">
        <v>18</v>
      </c>
      <c r="AQ70" s="2">
        <v>10.1</v>
      </c>
      <c r="AR70" s="2">
        <v>13</v>
      </c>
      <c r="AS70" s="2">
        <v>1022.7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287.8</v>
      </c>
      <c r="BA70">
        <v>17</v>
      </c>
      <c r="BB70">
        <v>17.100000000000001</v>
      </c>
      <c r="BC70" s="5">
        <v>4.2361111111111099E-2</v>
      </c>
    </row>
    <row r="71" spans="2:55">
      <c r="B71" s="2">
        <v>19.600000000000001</v>
      </c>
      <c r="C71" s="2">
        <v>81</v>
      </c>
      <c r="D71" s="2">
        <v>16.2</v>
      </c>
      <c r="E71" s="2">
        <v>19.600000000000001</v>
      </c>
      <c r="F71" s="2">
        <v>4.3</v>
      </c>
      <c r="G71" s="2">
        <v>10.8</v>
      </c>
      <c r="H71" s="2">
        <v>1011.4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</v>
      </c>
      <c r="O71">
        <v>292.8</v>
      </c>
      <c r="P71">
        <v>19</v>
      </c>
      <c r="Q71">
        <v>19.100000000000001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</v>
      </c>
      <c r="AN71" s="2">
        <v>80</v>
      </c>
      <c r="AO71" s="2">
        <v>14.5</v>
      </c>
      <c r="AP71" s="2">
        <v>18</v>
      </c>
      <c r="AQ71" s="2">
        <v>0</v>
      </c>
      <c r="AR71" s="2">
        <v>4.7</v>
      </c>
      <c r="AS71" s="2">
        <v>1022.8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287.8</v>
      </c>
      <c r="BA71">
        <v>17</v>
      </c>
      <c r="BB71">
        <v>17</v>
      </c>
      <c r="BC71" s="5">
        <v>4.3055555555555597E-2</v>
      </c>
    </row>
    <row r="72" spans="2:55">
      <c r="B72" s="2">
        <v>19.5</v>
      </c>
      <c r="C72" s="2">
        <v>81</v>
      </c>
      <c r="D72" s="2">
        <v>16.100000000000001</v>
      </c>
      <c r="E72" s="2">
        <v>19.5</v>
      </c>
      <c r="F72" s="2">
        <v>5.8</v>
      </c>
      <c r="G72" s="2">
        <v>9.4</v>
      </c>
      <c r="H72" s="2">
        <v>1011.2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</v>
      </c>
      <c r="O72">
        <v>292.8</v>
      </c>
      <c r="P72">
        <v>19</v>
      </c>
      <c r="Q72">
        <v>19.100000000000001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17.899999999999999</v>
      </c>
      <c r="AN72" s="2">
        <v>80</v>
      </c>
      <c r="AO72" s="2">
        <v>14.4</v>
      </c>
      <c r="AP72" s="2">
        <v>17.899999999999999</v>
      </c>
      <c r="AQ72" s="2">
        <v>4</v>
      </c>
      <c r="AR72" s="2">
        <v>4.3</v>
      </c>
      <c r="AS72" s="2">
        <v>1022.7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287.8</v>
      </c>
      <c r="BA72">
        <v>17</v>
      </c>
      <c r="BB72">
        <v>17</v>
      </c>
      <c r="BC72" s="5">
        <v>4.3749999999999997E-2</v>
      </c>
    </row>
    <row r="73" spans="2:55">
      <c r="B73" s="2">
        <v>19.600000000000001</v>
      </c>
      <c r="C73" s="2">
        <v>81</v>
      </c>
      <c r="D73" s="2">
        <v>16.2</v>
      </c>
      <c r="E73" s="2">
        <v>19.600000000000001</v>
      </c>
      <c r="F73" s="2">
        <v>5</v>
      </c>
      <c r="G73" s="2">
        <v>13</v>
      </c>
      <c r="H73" s="2">
        <v>1011.4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</v>
      </c>
      <c r="O73">
        <v>292.8</v>
      </c>
      <c r="P73">
        <v>19</v>
      </c>
      <c r="Q73">
        <v>19.100000000000001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17.899999999999999</v>
      </c>
      <c r="AN73" s="2">
        <v>80</v>
      </c>
      <c r="AO73" s="2">
        <v>14.4</v>
      </c>
      <c r="AP73" s="2">
        <v>17.899999999999999</v>
      </c>
      <c r="AQ73" s="2">
        <v>2.9</v>
      </c>
      <c r="AR73" s="2">
        <v>7.2</v>
      </c>
      <c r="AS73" s="2">
        <v>1022.8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287.8</v>
      </c>
      <c r="BA73">
        <v>17</v>
      </c>
      <c r="BB73">
        <v>17</v>
      </c>
      <c r="BC73" s="5">
        <v>4.4444444444444398E-2</v>
      </c>
    </row>
    <row r="74" spans="2:55">
      <c r="B74" s="2">
        <v>19.600000000000001</v>
      </c>
      <c r="C74" s="2">
        <v>81</v>
      </c>
      <c r="D74" s="2">
        <v>16.2</v>
      </c>
      <c r="E74" s="2">
        <v>19.600000000000001</v>
      </c>
      <c r="F74" s="2">
        <v>5.8</v>
      </c>
      <c r="G74" s="2">
        <v>7.9</v>
      </c>
      <c r="H74" s="2">
        <v>1011.6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</v>
      </c>
      <c r="O74">
        <v>292.8</v>
      </c>
      <c r="P74">
        <v>19</v>
      </c>
      <c r="Q74">
        <v>19.100000000000001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17.899999999999999</v>
      </c>
      <c r="AN74" s="2">
        <v>80</v>
      </c>
      <c r="AO74" s="2">
        <v>14.4</v>
      </c>
      <c r="AP74" s="2">
        <v>17.899999999999999</v>
      </c>
      <c r="AQ74" s="2">
        <v>5</v>
      </c>
      <c r="AR74" s="2">
        <v>7.9</v>
      </c>
      <c r="AS74" s="2">
        <v>1022.7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287.8</v>
      </c>
      <c r="BA74">
        <v>17</v>
      </c>
      <c r="BB74">
        <v>17</v>
      </c>
      <c r="BC74" s="5">
        <v>4.5138888888888902E-2</v>
      </c>
    </row>
    <row r="75" spans="2:55">
      <c r="B75" s="2">
        <v>19.600000000000001</v>
      </c>
      <c r="C75" s="2">
        <v>81</v>
      </c>
      <c r="D75" s="2">
        <v>16.2</v>
      </c>
      <c r="E75" s="2">
        <v>19.600000000000001</v>
      </c>
      <c r="F75" s="2">
        <v>2.9</v>
      </c>
      <c r="G75" s="2">
        <v>8.3000000000000007</v>
      </c>
      <c r="H75" s="2">
        <v>1011.4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</v>
      </c>
      <c r="O75">
        <v>292.8</v>
      </c>
      <c r="P75">
        <v>19</v>
      </c>
      <c r="Q75">
        <v>19.100000000000001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17.899999999999999</v>
      </c>
      <c r="AN75" s="2">
        <v>80</v>
      </c>
      <c r="AO75" s="2">
        <v>14.4</v>
      </c>
      <c r="AP75" s="2">
        <v>17.899999999999999</v>
      </c>
      <c r="AQ75" s="2">
        <v>3.6</v>
      </c>
      <c r="AR75" s="2">
        <v>6.8</v>
      </c>
      <c r="AS75" s="2">
        <v>1022.7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287.8</v>
      </c>
      <c r="BA75">
        <v>17</v>
      </c>
      <c r="BB75">
        <v>17</v>
      </c>
      <c r="BC75" s="5">
        <v>4.5833333333333302E-2</v>
      </c>
    </row>
    <row r="76" spans="2:55">
      <c r="B76" s="2">
        <v>19.5</v>
      </c>
      <c r="C76" s="2">
        <v>81</v>
      </c>
      <c r="D76" s="2">
        <v>16.100000000000001</v>
      </c>
      <c r="E76" s="2">
        <v>19.5</v>
      </c>
      <c r="F76" s="2">
        <v>13.7</v>
      </c>
      <c r="G76" s="2">
        <v>16.899999999999999</v>
      </c>
      <c r="H76" s="2">
        <v>1011.3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</v>
      </c>
      <c r="O76">
        <v>292.8</v>
      </c>
      <c r="P76">
        <v>18.899999999999999</v>
      </c>
      <c r="Q76">
        <v>19.100000000000001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17.899999999999999</v>
      </c>
      <c r="AN76" s="2">
        <v>80</v>
      </c>
      <c r="AO76" s="2">
        <v>14.4</v>
      </c>
      <c r="AP76" s="2">
        <v>17.899999999999999</v>
      </c>
      <c r="AQ76" s="2">
        <v>5.8</v>
      </c>
      <c r="AR76" s="2">
        <v>9.6999999999999993</v>
      </c>
      <c r="AS76" s="2">
        <v>1022.8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287.8</v>
      </c>
      <c r="BA76">
        <v>16.899999999999999</v>
      </c>
      <c r="BB76">
        <v>17</v>
      </c>
      <c r="BC76" s="5">
        <v>4.65277777777778E-2</v>
      </c>
    </row>
    <row r="77" spans="2:55">
      <c r="B77" s="2">
        <v>19.5</v>
      </c>
      <c r="C77" s="2">
        <v>81</v>
      </c>
      <c r="D77" s="2">
        <v>16.100000000000001</v>
      </c>
      <c r="E77" s="2">
        <v>19.5</v>
      </c>
      <c r="F77" s="2">
        <v>6.1</v>
      </c>
      <c r="G77" s="2">
        <v>8.3000000000000007</v>
      </c>
      <c r="H77" s="2">
        <v>1011.5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</v>
      </c>
      <c r="O77">
        <v>292.8</v>
      </c>
      <c r="P77">
        <v>18.899999999999999</v>
      </c>
      <c r="Q77">
        <v>19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17.899999999999999</v>
      </c>
      <c r="AN77" s="2">
        <v>80</v>
      </c>
      <c r="AO77" s="2">
        <v>14.4</v>
      </c>
      <c r="AP77" s="2">
        <v>17.899999999999999</v>
      </c>
      <c r="AQ77" s="2">
        <v>5.8</v>
      </c>
      <c r="AR77" s="2">
        <v>9</v>
      </c>
      <c r="AS77" s="2">
        <v>1022.9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287.8</v>
      </c>
      <c r="BA77">
        <v>16.899999999999999</v>
      </c>
      <c r="BB77">
        <v>17</v>
      </c>
      <c r="BC77" s="5">
        <v>4.72222222222222E-2</v>
      </c>
    </row>
    <row r="78" spans="2:55">
      <c r="B78" s="2">
        <v>19.5</v>
      </c>
      <c r="C78" s="2">
        <v>81</v>
      </c>
      <c r="D78" s="2">
        <v>16.100000000000001</v>
      </c>
      <c r="E78" s="2">
        <v>19.5</v>
      </c>
      <c r="F78" s="2">
        <v>11.2</v>
      </c>
      <c r="G78" s="2">
        <v>15.5</v>
      </c>
      <c r="H78" s="2">
        <v>1011.3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</v>
      </c>
      <c r="O78">
        <v>292.8</v>
      </c>
      <c r="P78">
        <v>18.899999999999999</v>
      </c>
      <c r="Q78">
        <v>19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17.899999999999999</v>
      </c>
      <c r="AN78" s="2">
        <v>80</v>
      </c>
      <c r="AO78" s="2">
        <v>14.4</v>
      </c>
      <c r="AP78" s="2">
        <v>17.899999999999999</v>
      </c>
      <c r="AQ78" s="2">
        <v>4.3</v>
      </c>
      <c r="AR78" s="2">
        <v>7.2</v>
      </c>
      <c r="AS78" s="2">
        <v>1023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287.8</v>
      </c>
      <c r="BA78">
        <v>16.899999999999999</v>
      </c>
      <c r="BB78">
        <v>17</v>
      </c>
      <c r="BC78" s="5">
        <v>4.7916666666666698E-2</v>
      </c>
    </row>
    <row r="79" spans="2:55">
      <c r="B79" s="2">
        <v>19.5</v>
      </c>
      <c r="C79" s="2">
        <v>81</v>
      </c>
      <c r="D79" s="2">
        <v>16.100000000000001</v>
      </c>
      <c r="E79" s="2">
        <v>19.5</v>
      </c>
      <c r="F79" s="2">
        <v>4.7</v>
      </c>
      <c r="G79" s="2">
        <v>14.4</v>
      </c>
      <c r="H79" s="2">
        <v>1011.2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</v>
      </c>
      <c r="O79">
        <v>292.8</v>
      </c>
      <c r="P79">
        <v>18.899999999999999</v>
      </c>
      <c r="Q79">
        <v>19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17.8</v>
      </c>
      <c r="AN79" s="2">
        <v>80</v>
      </c>
      <c r="AO79" s="2">
        <v>14.3</v>
      </c>
      <c r="AP79" s="2">
        <v>17.8</v>
      </c>
      <c r="AQ79" s="2">
        <v>4.7</v>
      </c>
      <c r="AR79" s="2">
        <v>9.6999999999999993</v>
      </c>
      <c r="AS79" s="2">
        <v>1022.8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287.8</v>
      </c>
      <c r="BA79">
        <v>16.899999999999999</v>
      </c>
      <c r="BB79">
        <v>17</v>
      </c>
      <c r="BC79" s="5">
        <v>4.8611111111111098E-2</v>
      </c>
    </row>
    <row r="80" spans="2:55">
      <c r="B80" s="2">
        <v>19.5</v>
      </c>
      <c r="C80" s="2">
        <v>81</v>
      </c>
      <c r="D80" s="2">
        <v>16.100000000000001</v>
      </c>
      <c r="E80" s="2">
        <v>19.5</v>
      </c>
      <c r="F80" s="2">
        <v>2.9</v>
      </c>
      <c r="G80" s="2">
        <v>11.5</v>
      </c>
      <c r="H80" s="2">
        <v>1011.2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</v>
      </c>
      <c r="O80">
        <v>292.8</v>
      </c>
      <c r="P80">
        <v>18.899999999999999</v>
      </c>
      <c r="Q80">
        <v>19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17.899999999999999</v>
      </c>
      <c r="AN80" s="2">
        <v>80</v>
      </c>
      <c r="AO80" s="2">
        <v>14.4</v>
      </c>
      <c r="AP80" s="2">
        <v>17.899999999999999</v>
      </c>
      <c r="AQ80" s="2">
        <v>6.8</v>
      </c>
      <c r="AR80" s="2">
        <v>10.1</v>
      </c>
      <c r="AS80" s="2">
        <v>1022.8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287.8</v>
      </c>
      <c r="BA80">
        <v>16.899999999999999</v>
      </c>
      <c r="BB80">
        <v>16.899999999999999</v>
      </c>
      <c r="BC80" s="5">
        <v>4.9305555555555602E-2</v>
      </c>
    </row>
    <row r="81" spans="2:55">
      <c r="B81" s="2">
        <v>19.5</v>
      </c>
      <c r="C81" s="2">
        <v>81</v>
      </c>
      <c r="D81" s="2">
        <v>16.100000000000001</v>
      </c>
      <c r="E81" s="2">
        <v>19.5</v>
      </c>
      <c r="F81" s="2">
        <v>9.6999999999999993</v>
      </c>
      <c r="G81" s="2">
        <v>14.8</v>
      </c>
      <c r="H81" s="2">
        <v>1011.2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</v>
      </c>
      <c r="O81">
        <v>292.8</v>
      </c>
      <c r="P81">
        <v>18.899999999999999</v>
      </c>
      <c r="Q81">
        <v>19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17.899999999999999</v>
      </c>
      <c r="AN81" s="2">
        <v>80</v>
      </c>
      <c r="AO81" s="2">
        <v>14.4</v>
      </c>
      <c r="AP81" s="2">
        <v>17.899999999999999</v>
      </c>
      <c r="AQ81" s="2">
        <v>7.9</v>
      </c>
      <c r="AR81" s="2">
        <v>12.2</v>
      </c>
      <c r="AS81" s="2">
        <v>1023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287.8</v>
      </c>
      <c r="BA81">
        <v>16.899999999999999</v>
      </c>
      <c r="BB81">
        <v>16.899999999999999</v>
      </c>
      <c r="BC81" s="5">
        <v>0.05</v>
      </c>
    </row>
    <row r="82" spans="2:55">
      <c r="B82" s="2">
        <v>19.5</v>
      </c>
      <c r="C82" s="2">
        <v>81</v>
      </c>
      <c r="D82" s="2">
        <v>16.100000000000001</v>
      </c>
      <c r="E82" s="2">
        <v>19.5</v>
      </c>
      <c r="F82" s="2">
        <v>8.6</v>
      </c>
      <c r="G82" s="2">
        <v>8.6</v>
      </c>
      <c r="H82" s="2">
        <v>1011.3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</v>
      </c>
      <c r="O82">
        <v>292.8</v>
      </c>
      <c r="P82">
        <v>18.899999999999999</v>
      </c>
      <c r="Q82">
        <v>19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17.899999999999999</v>
      </c>
      <c r="AN82" s="2">
        <v>80</v>
      </c>
      <c r="AO82" s="2">
        <v>14.4</v>
      </c>
      <c r="AP82" s="2">
        <v>17.899999999999999</v>
      </c>
      <c r="AQ82" s="2">
        <v>3.2</v>
      </c>
      <c r="AR82" s="2">
        <v>6.1</v>
      </c>
      <c r="AS82" s="2">
        <v>1023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287.8</v>
      </c>
      <c r="BA82">
        <v>16.899999999999999</v>
      </c>
      <c r="BB82">
        <v>16.899999999999999</v>
      </c>
      <c r="BC82" s="5">
        <v>5.0694444444444403E-2</v>
      </c>
    </row>
    <row r="83" spans="2:55">
      <c r="B83" s="2">
        <v>19.5</v>
      </c>
      <c r="C83" s="2">
        <v>81</v>
      </c>
      <c r="D83" s="2">
        <v>16.100000000000001</v>
      </c>
      <c r="E83" s="2">
        <v>19.5</v>
      </c>
      <c r="F83" s="2">
        <v>7.2</v>
      </c>
      <c r="G83" s="2">
        <v>7.2</v>
      </c>
      <c r="H83" s="2">
        <v>1011.4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</v>
      </c>
      <c r="O83">
        <v>292.8</v>
      </c>
      <c r="P83">
        <v>18.899999999999999</v>
      </c>
      <c r="Q83">
        <v>19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17.899999999999999</v>
      </c>
      <c r="AN83" s="2">
        <v>80</v>
      </c>
      <c r="AO83" s="2">
        <v>14.4</v>
      </c>
      <c r="AP83" s="2">
        <v>17.899999999999999</v>
      </c>
      <c r="AQ83" s="2">
        <v>4</v>
      </c>
      <c r="AR83" s="2">
        <v>4.3</v>
      </c>
      <c r="AS83" s="2">
        <v>1022.9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287.8</v>
      </c>
      <c r="BA83">
        <v>16.899999999999999</v>
      </c>
      <c r="BB83">
        <v>16.899999999999999</v>
      </c>
      <c r="BC83" s="5">
        <v>5.1388888888888901E-2</v>
      </c>
    </row>
    <row r="84" spans="2:55">
      <c r="B84" s="2">
        <v>19.5</v>
      </c>
      <c r="C84" s="2">
        <v>82</v>
      </c>
      <c r="D84" s="2">
        <v>16.3</v>
      </c>
      <c r="E84" s="2">
        <v>19.5</v>
      </c>
      <c r="F84" s="2">
        <v>6.8</v>
      </c>
      <c r="G84" s="2">
        <v>10.8</v>
      </c>
      <c r="H84" s="2">
        <v>1011.3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</v>
      </c>
      <c r="O84">
        <v>292.8</v>
      </c>
      <c r="P84">
        <v>18.899999999999999</v>
      </c>
      <c r="Q84">
        <v>19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17.8</v>
      </c>
      <c r="AN84" s="2">
        <v>80</v>
      </c>
      <c r="AO84" s="2">
        <v>14.3</v>
      </c>
      <c r="AP84" s="2">
        <v>17.8</v>
      </c>
      <c r="AQ84" s="2">
        <v>7.2</v>
      </c>
      <c r="AR84" s="2">
        <v>7.2</v>
      </c>
      <c r="AS84" s="2">
        <v>1022.8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287.8</v>
      </c>
      <c r="BA84">
        <v>16.899999999999999</v>
      </c>
      <c r="BB84">
        <v>16.899999999999999</v>
      </c>
      <c r="BC84" s="5">
        <v>5.2083333333333301E-2</v>
      </c>
    </row>
    <row r="85" spans="2:55">
      <c r="B85" s="2">
        <v>19.5</v>
      </c>
      <c r="C85" s="2">
        <v>82</v>
      </c>
      <c r="D85" s="2">
        <v>16.3</v>
      </c>
      <c r="E85" s="2">
        <v>19.5</v>
      </c>
      <c r="F85" s="2">
        <v>2.2000000000000002</v>
      </c>
      <c r="G85" s="2">
        <v>4.3</v>
      </c>
      <c r="H85" s="2">
        <v>1011.3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</v>
      </c>
      <c r="O85">
        <v>292.8</v>
      </c>
      <c r="P85">
        <v>18.899999999999999</v>
      </c>
      <c r="Q85">
        <v>19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17.8</v>
      </c>
      <c r="AN85" s="2">
        <v>80</v>
      </c>
      <c r="AO85" s="2">
        <v>14.3</v>
      </c>
      <c r="AP85" s="2">
        <v>17.8</v>
      </c>
      <c r="AQ85" s="2">
        <v>6.5</v>
      </c>
      <c r="AR85" s="2">
        <v>6.5</v>
      </c>
      <c r="AS85" s="2">
        <v>1022.8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287.8</v>
      </c>
      <c r="BA85">
        <v>16.899999999999999</v>
      </c>
      <c r="BB85">
        <v>16.899999999999999</v>
      </c>
      <c r="BC85" s="5">
        <v>5.2777777777777798E-2</v>
      </c>
    </row>
    <row r="86" spans="2:55">
      <c r="B86" s="2">
        <v>19.5</v>
      </c>
      <c r="C86" s="2">
        <v>82</v>
      </c>
      <c r="D86" s="2">
        <v>16.3</v>
      </c>
      <c r="E86" s="2">
        <v>19.5</v>
      </c>
      <c r="F86" s="2">
        <v>5</v>
      </c>
      <c r="G86" s="2">
        <v>9.6999999999999993</v>
      </c>
      <c r="H86" s="2">
        <v>1011.4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</v>
      </c>
      <c r="O86">
        <v>292.8</v>
      </c>
      <c r="P86">
        <v>18.899999999999999</v>
      </c>
      <c r="Q86">
        <v>19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17.8</v>
      </c>
      <c r="AN86" s="2">
        <v>80</v>
      </c>
      <c r="AO86" s="2">
        <v>14.3</v>
      </c>
      <c r="AP86" s="2">
        <v>17.8</v>
      </c>
      <c r="AQ86" s="2">
        <v>9.6999999999999993</v>
      </c>
      <c r="AR86" s="2">
        <v>10.8</v>
      </c>
      <c r="AS86" s="2">
        <v>1023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287.8</v>
      </c>
      <c r="BA86">
        <v>16.8</v>
      </c>
      <c r="BB86">
        <v>16.899999999999999</v>
      </c>
      <c r="BC86" s="5">
        <v>5.3472222222222199E-2</v>
      </c>
    </row>
    <row r="87" spans="2:55">
      <c r="B87" s="2">
        <v>19.5</v>
      </c>
      <c r="C87" s="2">
        <v>82</v>
      </c>
      <c r="D87" s="2">
        <v>16.3</v>
      </c>
      <c r="E87" s="2">
        <v>19.5</v>
      </c>
      <c r="F87" s="2">
        <v>8.3000000000000007</v>
      </c>
      <c r="G87" s="2">
        <v>8.3000000000000007</v>
      </c>
      <c r="H87" s="2">
        <v>1011.4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</v>
      </c>
      <c r="O87">
        <v>292.8</v>
      </c>
      <c r="P87">
        <v>18.899999999999999</v>
      </c>
      <c r="Q87">
        <v>19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17.8</v>
      </c>
      <c r="AN87" s="2">
        <v>80</v>
      </c>
      <c r="AO87" s="2">
        <v>14.3</v>
      </c>
      <c r="AP87" s="2">
        <v>17.8</v>
      </c>
      <c r="AQ87" s="2">
        <v>5.4</v>
      </c>
      <c r="AR87" s="2">
        <v>8.3000000000000007</v>
      </c>
      <c r="AS87" s="2">
        <v>1022.8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287.8</v>
      </c>
      <c r="BA87">
        <v>16.8</v>
      </c>
      <c r="BB87">
        <v>16.899999999999999</v>
      </c>
      <c r="BC87" s="5">
        <v>5.4166666666666703E-2</v>
      </c>
    </row>
    <row r="88" spans="2:55">
      <c r="B88" s="2">
        <v>19.5</v>
      </c>
      <c r="C88" s="2">
        <v>82</v>
      </c>
      <c r="D88" s="2">
        <v>16.3</v>
      </c>
      <c r="E88" s="2">
        <v>19.5</v>
      </c>
      <c r="F88" s="2">
        <v>5.4</v>
      </c>
      <c r="G88" s="2">
        <v>7.9</v>
      </c>
      <c r="H88" s="2">
        <v>1011.1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</v>
      </c>
      <c r="O88">
        <v>292.8</v>
      </c>
      <c r="P88">
        <v>18.899999999999999</v>
      </c>
      <c r="Q88">
        <v>19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17.8</v>
      </c>
      <c r="AN88" s="2">
        <v>80</v>
      </c>
      <c r="AO88" s="2">
        <v>14.3</v>
      </c>
      <c r="AP88" s="2">
        <v>17.8</v>
      </c>
      <c r="AQ88" s="2">
        <v>5</v>
      </c>
      <c r="AR88" s="2">
        <v>5</v>
      </c>
      <c r="AS88" s="2">
        <v>1022.9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287.8</v>
      </c>
      <c r="BA88">
        <v>16.8</v>
      </c>
      <c r="BB88">
        <v>16.899999999999999</v>
      </c>
      <c r="BC88" s="5">
        <v>5.4861111111111097E-2</v>
      </c>
    </row>
    <row r="89" spans="2:55">
      <c r="B89" s="2">
        <v>19.5</v>
      </c>
      <c r="C89" s="2">
        <v>82</v>
      </c>
      <c r="D89" s="2">
        <v>16.3</v>
      </c>
      <c r="E89" s="2">
        <v>19.5</v>
      </c>
      <c r="F89" s="2">
        <v>1.8</v>
      </c>
      <c r="G89" s="2">
        <v>6.5</v>
      </c>
      <c r="H89" s="2">
        <v>1011.2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</v>
      </c>
      <c r="O89">
        <v>292.8</v>
      </c>
      <c r="P89">
        <v>18.8</v>
      </c>
      <c r="Q89">
        <v>19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17.8</v>
      </c>
      <c r="AN89" s="2">
        <v>80</v>
      </c>
      <c r="AO89" s="2">
        <v>14.3</v>
      </c>
      <c r="AP89" s="2">
        <v>17.8</v>
      </c>
      <c r="AQ89" s="2">
        <v>5</v>
      </c>
      <c r="AR89" s="2">
        <v>10.1</v>
      </c>
      <c r="AS89" s="2">
        <v>1022.8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287.8</v>
      </c>
      <c r="BA89">
        <v>16.8</v>
      </c>
      <c r="BB89">
        <v>16.8</v>
      </c>
      <c r="BC89" s="5">
        <v>5.5555555555555601E-2</v>
      </c>
    </row>
    <row r="90" spans="2:55">
      <c r="B90" s="2">
        <v>19.5</v>
      </c>
      <c r="C90" s="2">
        <v>82</v>
      </c>
      <c r="D90" s="2">
        <v>16.3</v>
      </c>
      <c r="E90" s="2">
        <v>19.5</v>
      </c>
      <c r="F90" s="2">
        <v>5.4</v>
      </c>
      <c r="G90" s="2">
        <v>11.2</v>
      </c>
      <c r="H90" s="2">
        <v>1011.4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</v>
      </c>
      <c r="O90">
        <v>292.8</v>
      </c>
      <c r="P90">
        <v>18.8</v>
      </c>
      <c r="Q90">
        <v>19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17.8</v>
      </c>
      <c r="AN90" s="2">
        <v>80</v>
      </c>
      <c r="AO90" s="2">
        <v>14.3</v>
      </c>
      <c r="AP90" s="2">
        <v>17.8</v>
      </c>
      <c r="AQ90" s="2">
        <v>8.3000000000000007</v>
      </c>
      <c r="AR90" s="2">
        <v>9</v>
      </c>
      <c r="AS90" s="2">
        <v>1022.9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287.8</v>
      </c>
      <c r="BA90">
        <v>16.8</v>
      </c>
      <c r="BB90">
        <v>16.8</v>
      </c>
      <c r="BC90" s="5">
        <v>5.6250000000000001E-2</v>
      </c>
    </row>
    <row r="91" spans="2:55">
      <c r="B91" s="2">
        <v>19.5</v>
      </c>
      <c r="C91" s="2">
        <v>82</v>
      </c>
      <c r="D91" s="2">
        <v>16.3</v>
      </c>
      <c r="E91" s="2">
        <v>19.5</v>
      </c>
      <c r="F91" s="2">
        <v>6.5</v>
      </c>
      <c r="G91" s="2">
        <v>9.6999999999999993</v>
      </c>
      <c r="H91" s="2">
        <v>1011.3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</v>
      </c>
      <c r="O91">
        <v>292.8</v>
      </c>
      <c r="P91">
        <v>18.8</v>
      </c>
      <c r="Q91">
        <v>19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17.8</v>
      </c>
      <c r="AN91" s="2">
        <v>79</v>
      </c>
      <c r="AO91" s="2">
        <v>14.1</v>
      </c>
      <c r="AP91" s="2">
        <v>17.8</v>
      </c>
      <c r="AQ91" s="2">
        <v>8.6</v>
      </c>
      <c r="AR91" s="2">
        <v>11.2</v>
      </c>
      <c r="AS91" s="2">
        <v>1022.6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287.8</v>
      </c>
      <c r="BA91">
        <v>16.8</v>
      </c>
      <c r="BB91">
        <v>16.8</v>
      </c>
      <c r="BC91" s="5">
        <v>5.6944444444444402E-2</v>
      </c>
    </row>
    <row r="92" spans="2:55">
      <c r="B92" s="2">
        <v>19.5</v>
      </c>
      <c r="C92" s="2">
        <v>82</v>
      </c>
      <c r="D92" s="2">
        <v>16.3</v>
      </c>
      <c r="E92" s="2">
        <v>19.5</v>
      </c>
      <c r="F92" s="2">
        <v>4</v>
      </c>
      <c r="G92" s="2">
        <v>13</v>
      </c>
      <c r="H92" s="2">
        <v>1011.2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</v>
      </c>
      <c r="O92">
        <v>292.8</v>
      </c>
      <c r="P92">
        <v>18.8</v>
      </c>
      <c r="Q92">
        <v>19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17.8</v>
      </c>
      <c r="AN92" s="2">
        <v>79</v>
      </c>
      <c r="AO92" s="2">
        <v>14.1</v>
      </c>
      <c r="AP92" s="2">
        <v>17.8</v>
      </c>
      <c r="AQ92" s="2">
        <v>5.4</v>
      </c>
      <c r="AR92" s="2">
        <v>10.1</v>
      </c>
      <c r="AS92" s="2">
        <v>1022.7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287.8</v>
      </c>
      <c r="BA92">
        <v>16.8</v>
      </c>
      <c r="BB92">
        <v>16.8</v>
      </c>
      <c r="BC92" s="5">
        <v>5.7638888888888899E-2</v>
      </c>
    </row>
    <row r="93" spans="2:55">
      <c r="B93" s="2">
        <v>19.399999999999999</v>
      </c>
      <c r="C93" s="2">
        <v>82</v>
      </c>
      <c r="D93" s="2">
        <v>16.2</v>
      </c>
      <c r="E93" s="2">
        <v>19.399999999999999</v>
      </c>
      <c r="F93" s="2">
        <v>9.6999999999999993</v>
      </c>
      <c r="G93" s="2">
        <v>14</v>
      </c>
      <c r="H93" s="2">
        <v>1011.4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</v>
      </c>
      <c r="O93">
        <v>292.8</v>
      </c>
      <c r="P93">
        <v>18.8</v>
      </c>
      <c r="Q93">
        <v>19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17.8</v>
      </c>
      <c r="AN93" s="2">
        <v>79</v>
      </c>
      <c r="AO93" s="2">
        <v>14.1</v>
      </c>
      <c r="AP93" s="2">
        <v>17.8</v>
      </c>
      <c r="AQ93" s="2">
        <v>5</v>
      </c>
      <c r="AR93" s="2">
        <v>5</v>
      </c>
      <c r="AS93" s="2">
        <v>1022.9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287.8</v>
      </c>
      <c r="BA93">
        <v>16.8</v>
      </c>
      <c r="BB93">
        <v>16.8</v>
      </c>
      <c r="BC93" s="5">
        <v>5.83333333333333E-2</v>
      </c>
    </row>
    <row r="94" spans="2:55">
      <c r="B94" s="2">
        <v>19.399999999999999</v>
      </c>
      <c r="C94" s="2">
        <v>82</v>
      </c>
      <c r="D94" s="2">
        <v>16.2</v>
      </c>
      <c r="E94" s="2">
        <v>19.399999999999999</v>
      </c>
      <c r="F94" s="2">
        <v>7.2</v>
      </c>
      <c r="G94" s="2">
        <v>9.4</v>
      </c>
      <c r="H94" s="2">
        <v>1011.4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</v>
      </c>
      <c r="O94">
        <v>292.8</v>
      </c>
      <c r="P94">
        <v>18.8</v>
      </c>
      <c r="Q94">
        <v>19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17.8</v>
      </c>
      <c r="AN94" s="2">
        <v>79</v>
      </c>
      <c r="AO94" s="2">
        <v>14.1</v>
      </c>
      <c r="AP94" s="2">
        <v>17.8</v>
      </c>
      <c r="AQ94" s="2">
        <v>5.8</v>
      </c>
      <c r="AR94" s="2">
        <v>6.8</v>
      </c>
      <c r="AS94" s="2">
        <v>1022.7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287.8</v>
      </c>
      <c r="BA94">
        <v>16.8</v>
      </c>
      <c r="BB94">
        <v>16.8</v>
      </c>
      <c r="BC94" s="5">
        <v>5.9027777777777797E-2</v>
      </c>
    </row>
    <row r="95" spans="2:55">
      <c r="B95" s="2">
        <v>19.399999999999999</v>
      </c>
      <c r="C95" s="2">
        <v>82</v>
      </c>
      <c r="D95" s="2">
        <v>16.2</v>
      </c>
      <c r="E95" s="2">
        <v>19.399999999999999</v>
      </c>
      <c r="F95" s="2">
        <v>4.7</v>
      </c>
      <c r="G95" s="2">
        <v>10.4</v>
      </c>
      <c r="H95" s="2">
        <v>1011.4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</v>
      </c>
      <c r="O95">
        <v>292.8</v>
      </c>
      <c r="P95">
        <v>18.8</v>
      </c>
      <c r="Q95">
        <v>19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17.8</v>
      </c>
      <c r="AN95" s="2">
        <v>79</v>
      </c>
      <c r="AO95" s="2">
        <v>14.1</v>
      </c>
      <c r="AP95" s="2">
        <v>17.8</v>
      </c>
      <c r="AQ95" s="2">
        <v>4.3</v>
      </c>
      <c r="AR95" s="2">
        <v>5.8</v>
      </c>
      <c r="AS95" s="2">
        <v>1022.8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287.8</v>
      </c>
      <c r="BA95">
        <v>16.8</v>
      </c>
      <c r="BB95">
        <v>16.8</v>
      </c>
      <c r="BC95" s="5">
        <v>5.9722222222222197E-2</v>
      </c>
    </row>
    <row r="96" spans="2:55">
      <c r="B96" s="2">
        <v>19.399999999999999</v>
      </c>
      <c r="C96" s="2">
        <v>82</v>
      </c>
      <c r="D96" s="2">
        <v>16.2</v>
      </c>
      <c r="E96" s="2">
        <v>19.399999999999999</v>
      </c>
      <c r="F96" s="2">
        <v>7.2</v>
      </c>
      <c r="G96" s="2">
        <v>7.2</v>
      </c>
      <c r="H96" s="2">
        <v>1011.3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</v>
      </c>
      <c r="O96">
        <v>292.8</v>
      </c>
      <c r="P96">
        <v>18.8</v>
      </c>
      <c r="Q96">
        <v>19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17.8</v>
      </c>
      <c r="AN96" s="2">
        <v>79</v>
      </c>
      <c r="AO96" s="2">
        <v>14.1</v>
      </c>
      <c r="AP96" s="2">
        <v>17.8</v>
      </c>
      <c r="AQ96" s="2">
        <v>1.8</v>
      </c>
      <c r="AR96" s="2">
        <v>2.9</v>
      </c>
      <c r="AS96" s="2">
        <v>1022.7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287.8</v>
      </c>
      <c r="BA96">
        <v>16.8</v>
      </c>
      <c r="BB96">
        <v>16.8</v>
      </c>
      <c r="BC96" s="5">
        <v>6.0416666666666702E-2</v>
      </c>
    </row>
    <row r="97" spans="2:55">
      <c r="B97" s="2">
        <v>19.5</v>
      </c>
      <c r="C97" s="2">
        <v>82</v>
      </c>
      <c r="D97" s="2">
        <v>16.3</v>
      </c>
      <c r="E97" s="2">
        <v>19.5</v>
      </c>
      <c r="F97" s="2">
        <v>10.8</v>
      </c>
      <c r="G97" s="2">
        <v>14.4</v>
      </c>
      <c r="H97" s="2">
        <v>1011.4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</v>
      </c>
      <c r="O97">
        <v>292.8</v>
      </c>
      <c r="P97">
        <v>18.8</v>
      </c>
      <c r="Q97">
        <v>19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17.8</v>
      </c>
      <c r="AN97" s="2">
        <v>79</v>
      </c>
      <c r="AO97" s="2">
        <v>14.1</v>
      </c>
      <c r="AP97" s="2">
        <v>17.8</v>
      </c>
      <c r="AQ97" s="2">
        <v>9.4</v>
      </c>
      <c r="AR97" s="2">
        <v>9.4</v>
      </c>
      <c r="AS97" s="2">
        <v>1022.9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287.8</v>
      </c>
      <c r="BA97">
        <v>16.8</v>
      </c>
      <c r="BB97">
        <v>16.8</v>
      </c>
      <c r="BC97" s="5">
        <v>6.1111111111111102E-2</v>
      </c>
    </row>
    <row r="98" spans="2:55">
      <c r="B98" s="2">
        <v>19.5</v>
      </c>
      <c r="C98" s="2">
        <v>82</v>
      </c>
      <c r="D98" s="2">
        <v>16.3</v>
      </c>
      <c r="E98" s="2">
        <v>19.5</v>
      </c>
      <c r="F98" s="2">
        <v>10.1</v>
      </c>
      <c r="G98" s="2">
        <v>10.8</v>
      </c>
      <c r="H98" s="2">
        <v>1011.1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</v>
      </c>
      <c r="O98">
        <v>292.8</v>
      </c>
      <c r="P98">
        <v>18.8</v>
      </c>
      <c r="Q98">
        <v>18.899999999999999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17.8</v>
      </c>
      <c r="AN98" s="2">
        <v>79</v>
      </c>
      <c r="AO98" s="2">
        <v>14.1</v>
      </c>
      <c r="AP98" s="2">
        <v>17.8</v>
      </c>
      <c r="AQ98" s="2">
        <v>6.5</v>
      </c>
      <c r="AR98" s="2">
        <v>13</v>
      </c>
      <c r="AS98" s="2">
        <v>1022.8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287.8</v>
      </c>
      <c r="BA98">
        <v>16.8</v>
      </c>
      <c r="BB98">
        <v>16.8</v>
      </c>
      <c r="BC98" s="5">
        <v>6.18055555555556E-2</v>
      </c>
    </row>
    <row r="99" spans="2:55">
      <c r="B99" s="2">
        <v>19.5</v>
      </c>
      <c r="C99" s="2">
        <v>82</v>
      </c>
      <c r="D99" s="2">
        <v>16.3</v>
      </c>
      <c r="E99" s="2">
        <v>19.5</v>
      </c>
      <c r="F99" s="2">
        <v>13</v>
      </c>
      <c r="G99" s="2">
        <v>20.2</v>
      </c>
      <c r="H99" s="2">
        <v>1011.4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</v>
      </c>
      <c r="O99">
        <v>292.8</v>
      </c>
      <c r="P99">
        <v>18.8</v>
      </c>
      <c r="Q99">
        <v>18.899999999999999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17.8</v>
      </c>
      <c r="AN99" s="2">
        <v>79</v>
      </c>
      <c r="AO99" s="2">
        <v>14.1</v>
      </c>
      <c r="AP99" s="2">
        <v>17.8</v>
      </c>
      <c r="AQ99" s="2">
        <v>7.2</v>
      </c>
      <c r="AR99" s="2">
        <v>12.2</v>
      </c>
      <c r="AS99" s="2">
        <v>1022.9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287.8</v>
      </c>
      <c r="BA99">
        <v>16.8</v>
      </c>
      <c r="BB99">
        <v>16.8</v>
      </c>
      <c r="BC99" s="5">
        <v>6.25E-2</v>
      </c>
    </row>
    <row r="100" spans="2:55">
      <c r="B100" s="2">
        <v>19.5</v>
      </c>
      <c r="C100" s="2">
        <v>82</v>
      </c>
      <c r="D100" s="2">
        <v>16.3</v>
      </c>
      <c r="E100" s="2">
        <v>19.5</v>
      </c>
      <c r="F100" s="2">
        <v>9.4</v>
      </c>
      <c r="G100" s="2">
        <v>10.4</v>
      </c>
      <c r="H100" s="2">
        <v>1011.3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</v>
      </c>
      <c r="O100">
        <v>292.8</v>
      </c>
      <c r="P100">
        <v>18.8</v>
      </c>
      <c r="Q100">
        <v>18.899999999999999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17.8</v>
      </c>
      <c r="AN100" s="2">
        <v>79</v>
      </c>
      <c r="AO100" s="2">
        <v>14.1</v>
      </c>
      <c r="AP100" s="2">
        <v>17.8</v>
      </c>
      <c r="AQ100" s="2">
        <v>11.2</v>
      </c>
      <c r="AR100" s="2">
        <v>15.5</v>
      </c>
      <c r="AS100" s="2">
        <v>1022.8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287.8</v>
      </c>
      <c r="BA100">
        <v>16.8</v>
      </c>
      <c r="BB100">
        <v>16.8</v>
      </c>
      <c r="BC100" s="5">
        <v>6.31944444444444E-2</v>
      </c>
    </row>
    <row r="101" spans="2:55">
      <c r="B101" s="2">
        <v>19.399999999999999</v>
      </c>
      <c r="C101" s="2">
        <v>82</v>
      </c>
      <c r="D101" s="2">
        <v>16.2</v>
      </c>
      <c r="E101" s="2">
        <v>19.399999999999999</v>
      </c>
      <c r="F101" s="2">
        <v>14.4</v>
      </c>
      <c r="G101" s="2">
        <v>17.3</v>
      </c>
      <c r="H101" s="2">
        <v>1011.6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</v>
      </c>
      <c r="O101">
        <v>292.8</v>
      </c>
      <c r="P101">
        <v>18.8</v>
      </c>
      <c r="Q101">
        <v>18.899999999999999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17.8</v>
      </c>
      <c r="AN101" s="2">
        <v>79</v>
      </c>
      <c r="AO101" s="2">
        <v>14.1</v>
      </c>
      <c r="AP101" s="2">
        <v>17.8</v>
      </c>
      <c r="AQ101" s="2">
        <v>6.5</v>
      </c>
      <c r="AR101" s="2">
        <v>6.5</v>
      </c>
      <c r="AS101" s="2">
        <v>1022.9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287.8</v>
      </c>
      <c r="BA101">
        <v>16.8</v>
      </c>
      <c r="BB101">
        <v>16.8</v>
      </c>
      <c r="BC101" s="5">
        <v>6.3888888888888898E-2</v>
      </c>
    </row>
    <row r="102" spans="2:55">
      <c r="B102" s="2">
        <v>19.399999999999999</v>
      </c>
      <c r="C102" s="2">
        <v>82</v>
      </c>
      <c r="D102" s="2">
        <v>16.2</v>
      </c>
      <c r="E102" s="2">
        <v>19.399999999999999</v>
      </c>
      <c r="F102" s="2">
        <v>12.2</v>
      </c>
      <c r="G102" s="2">
        <v>14.4</v>
      </c>
      <c r="H102" s="2">
        <v>1011.4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</v>
      </c>
      <c r="O102">
        <v>292.8</v>
      </c>
      <c r="P102">
        <v>18.8</v>
      </c>
      <c r="Q102">
        <v>18.899999999999999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17.8</v>
      </c>
      <c r="AN102" s="2">
        <v>78</v>
      </c>
      <c r="AO102" s="2">
        <v>13.9</v>
      </c>
      <c r="AP102" s="2">
        <v>17.8</v>
      </c>
      <c r="AQ102" s="2">
        <v>5.4</v>
      </c>
      <c r="AR102" s="2">
        <v>9.4</v>
      </c>
      <c r="AS102" s="2">
        <v>1022.9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287.8</v>
      </c>
      <c r="BA102">
        <v>16.8</v>
      </c>
      <c r="BB102">
        <v>16.8</v>
      </c>
      <c r="BC102" s="5">
        <v>6.4583333333333298E-2</v>
      </c>
    </row>
    <row r="103" spans="2:55">
      <c r="B103" s="2">
        <v>19.399999999999999</v>
      </c>
      <c r="C103" s="2">
        <v>82</v>
      </c>
      <c r="D103" s="2">
        <v>16.2</v>
      </c>
      <c r="E103" s="2">
        <v>19.399999999999999</v>
      </c>
      <c r="F103" s="2">
        <v>12.2</v>
      </c>
      <c r="G103" s="2">
        <v>15.5</v>
      </c>
      <c r="H103" s="2">
        <v>1011.3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</v>
      </c>
      <c r="O103">
        <v>292.8</v>
      </c>
      <c r="P103">
        <v>18.8</v>
      </c>
      <c r="Q103">
        <v>18.899999999999999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17.8</v>
      </c>
      <c r="AN103" s="2">
        <v>79</v>
      </c>
      <c r="AO103" s="2">
        <v>14.1</v>
      </c>
      <c r="AP103" s="2">
        <v>17.8</v>
      </c>
      <c r="AQ103" s="2">
        <v>4.3</v>
      </c>
      <c r="AR103" s="2">
        <v>6.5</v>
      </c>
      <c r="AS103" s="2">
        <v>1022.7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287.8</v>
      </c>
      <c r="BA103">
        <v>16.8</v>
      </c>
      <c r="BB103">
        <v>16.8</v>
      </c>
      <c r="BC103" s="5">
        <v>6.5277777777777796E-2</v>
      </c>
    </row>
    <row r="104" spans="2:55">
      <c r="B104" s="2">
        <v>19.399999999999999</v>
      </c>
      <c r="C104" s="2">
        <v>81</v>
      </c>
      <c r="D104" s="2">
        <v>16</v>
      </c>
      <c r="E104" s="2">
        <v>19.399999999999999</v>
      </c>
      <c r="F104" s="2">
        <v>4.7</v>
      </c>
      <c r="G104" s="2">
        <v>9.4</v>
      </c>
      <c r="H104" s="2">
        <v>1011.6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</v>
      </c>
      <c r="O104">
        <v>292.8</v>
      </c>
      <c r="P104">
        <v>18.8</v>
      </c>
      <c r="Q104">
        <v>18.899999999999999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17.8</v>
      </c>
      <c r="AN104" s="2">
        <v>79</v>
      </c>
      <c r="AO104" s="2">
        <v>14.1</v>
      </c>
      <c r="AP104" s="2">
        <v>17.8</v>
      </c>
      <c r="AQ104" s="2">
        <v>4.7</v>
      </c>
      <c r="AR104" s="2">
        <v>6.1</v>
      </c>
      <c r="AS104" s="2">
        <v>1023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287.8</v>
      </c>
      <c r="BA104">
        <v>16.8</v>
      </c>
      <c r="BB104">
        <v>16.8</v>
      </c>
      <c r="BC104" s="5">
        <v>6.5972222222222196E-2</v>
      </c>
    </row>
    <row r="105" spans="2:55">
      <c r="B105" s="2">
        <v>19.399999999999999</v>
      </c>
      <c r="C105" s="2">
        <v>81</v>
      </c>
      <c r="D105" s="2">
        <v>16</v>
      </c>
      <c r="E105" s="2">
        <v>19.399999999999999</v>
      </c>
      <c r="F105" s="2">
        <v>9.4</v>
      </c>
      <c r="G105" s="2">
        <v>14</v>
      </c>
      <c r="H105" s="2">
        <v>1011.4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</v>
      </c>
      <c r="O105">
        <v>292.8</v>
      </c>
      <c r="P105">
        <v>18.8</v>
      </c>
      <c r="Q105">
        <v>18.899999999999999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17.8</v>
      </c>
      <c r="AN105" s="2">
        <v>79</v>
      </c>
      <c r="AO105" s="2">
        <v>14.1</v>
      </c>
      <c r="AP105" s="2">
        <v>17.8</v>
      </c>
      <c r="AQ105" s="2">
        <v>2.5</v>
      </c>
      <c r="AR105" s="2">
        <v>4.7</v>
      </c>
      <c r="AS105" s="2">
        <v>1022.8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287.8</v>
      </c>
      <c r="BA105">
        <v>16.8</v>
      </c>
      <c r="BB105">
        <v>16.8</v>
      </c>
      <c r="BC105" s="5">
        <v>6.6666666666666693E-2</v>
      </c>
    </row>
    <row r="106" spans="2:55">
      <c r="B106" s="2">
        <v>19.399999999999999</v>
      </c>
      <c r="C106" s="2">
        <v>81</v>
      </c>
      <c r="D106" s="2">
        <v>16</v>
      </c>
      <c r="E106" s="2">
        <v>19.399999999999999</v>
      </c>
      <c r="F106" s="2">
        <v>10.4</v>
      </c>
      <c r="G106" s="2">
        <v>13</v>
      </c>
      <c r="H106" s="2">
        <v>1011.3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</v>
      </c>
      <c r="O106">
        <v>292.8</v>
      </c>
      <c r="P106">
        <v>18.8</v>
      </c>
      <c r="Q106">
        <v>18.899999999999999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17.8</v>
      </c>
      <c r="AN106" s="2">
        <v>79</v>
      </c>
      <c r="AO106" s="2">
        <v>14.1</v>
      </c>
      <c r="AP106" s="2">
        <v>17.8</v>
      </c>
      <c r="AQ106" s="2">
        <v>13</v>
      </c>
      <c r="AR106" s="2">
        <v>15.5</v>
      </c>
      <c r="AS106" s="2">
        <v>1022.9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287.8</v>
      </c>
      <c r="BA106">
        <v>16.8</v>
      </c>
      <c r="BB106">
        <v>16.8</v>
      </c>
      <c r="BC106" s="5">
        <v>6.7361111111111094E-2</v>
      </c>
    </row>
    <row r="107" spans="2:55">
      <c r="B107" s="2">
        <v>19.5</v>
      </c>
      <c r="C107" s="2">
        <v>82</v>
      </c>
      <c r="D107" s="2">
        <v>16.3</v>
      </c>
      <c r="E107" s="2">
        <v>19.5</v>
      </c>
      <c r="F107" s="2">
        <v>12.2</v>
      </c>
      <c r="G107" s="2">
        <v>13.3</v>
      </c>
      <c r="H107" s="2">
        <v>1011.4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</v>
      </c>
      <c r="O107">
        <v>292.8</v>
      </c>
      <c r="P107">
        <v>18.8</v>
      </c>
      <c r="Q107">
        <v>18.899999999999999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17.8</v>
      </c>
      <c r="AN107" s="2">
        <v>78</v>
      </c>
      <c r="AO107" s="2">
        <v>13.9</v>
      </c>
      <c r="AP107" s="2">
        <v>17.8</v>
      </c>
      <c r="AQ107" s="2">
        <v>2.2000000000000002</v>
      </c>
      <c r="AR107" s="2">
        <v>3.6</v>
      </c>
      <c r="AS107" s="2">
        <v>1023.1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287.8</v>
      </c>
      <c r="BA107">
        <v>16.8</v>
      </c>
      <c r="BB107">
        <v>16.8</v>
      </c>
      <c r="BC107" s="5">
        <v>6.8055555555555605E-2</v>
      </c>
    </row>
    <row r="108" spans="2:55">
      <c r="B108" s="2">
        <v>19.5</v>
      </c>
      <c r="C108" s="2">
        <v>82</v>
      </c>
      <c r="D108" s="2">
        <v>16.3</v>
      </c>
      <c r="E108" s="2">
        <v>19.5</v>
      </c>
      <c r="F108" s="2">
        <v>6.1</v>
      </c>
      <c r="G108" s="2">
        <v>8.3000000000000007</v>
      </c>
      <c r="H108" s="2">
        <v>1011.4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</v>
      </c>
      <c r="O108">
        <v>292.8</v>
      </c>
      <c r="P108">
        <v>18.8</v>
      </c>
      <c r="Q108">
        <v>18.899999999999999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17.8</v>
      </c>
      <c r="AN108" s="2">
        <v>78</v>
      </c>
      <c r="AO108" s="2">
        <v>13.9</v>
      </c>
      <c r="AP108" s="2">
        <v>17.8</v>
      </c>
      <c r="AQ108" s="2">
        <v>6.1</v>
      </c>
      <c r="AR108" s="2">
        <v>9.6999999999999993</v>
      </c>
      <c r="AS108" s="2">
        <v>1023.1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287.8</v>
      </c>
      <c r="BA108">
        <v>16.8</v>
      </c>
      <c r="BB108">
        <v>16.8</v>
      </c>
      <c r="BC108" s="5">
        <v>6.8750000000000006E-2</v>
      </c>
    </row>
    <row r="109" spans="2:55">
      <c r="B109" s="2">
        <v>19.5</v>
      </c>
      <c r="C109" s="2">
        <v>82</v>
      </c>
      <c r="D109" s="2">
        <v>16.3</v>
      </c>
      <c r="E109" s="2">
        <v>19.5</v>
      </c>
      <c r="F109" s="2">
        <v>5.4</v>
      </c>
      <c r="G109" s="2">
        <v>6.1</v>
      </c>
      <c r="H109" s="2">
        <v>1011.4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</v>
      </c>
      <c r="O109">
        <v>292.8</v>
      </c>
      <c r="P109">
        <v>18.8</v>
      </c>
      <c r="Q109">
        <v>18.899999999999999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17.7</v>
      </c>
      <c r="AN109" s="2">
        <v>78</v>
      </c>
      <c r="AO109" s="2">
        <v>13.8</v>
      </c>
      <c r="AP109" s="2">
        <v>17.7</v>
      </c>
      <c r="AQ109" s="2">
        <v>9</v>
      </c>
      <c r="AR109" s="2">
        <v>11.5</v>
      </c>
      <c r="AS109" s="2">
        <v>1023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287.8</v>
      </c>
      <c r="BA109">
        <v>16.8</v>
      </c>
      <c r="BB109">
        <v>16.8</v>
      </c>
      <c r="BC109" s="5">
        <v>6.9444444444444406E-2</v>
      </c>
    </row>
    <row r="110" spans="2:55">
      <c r="B110" s="2">
        <v>19.5</v>
      </c>
      <c r="C110" s="2">
        <v>82</v>
      </c>
      <c r="D110" s="2">
        <v>16.3</v>
      </c>
      <c r="E110" s="2">
        <v>19.5</v>
      </c>
      <c r="F110" s="2">
        <v>4</v>
      </c>
      <c r="G110" s="2">
        <v>8.3000000000000007</v>
      </c>
      <c r="H110" s="2">
        <v>1011.4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</v>
      </c>
      <c r="O110">
        <v>292.8</v>
      </c>
      <c r="P110">
        <v>18.8</v>
      </c>
      <c r="Q110">
        <v>18.899999999999999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17.7</v>
      </c>
      <c r="AN110" s="2">
        <v>78</v>
      </c>
      <c r="AO110" s="2">
        <v>13.8</v>
      </c>
      <c r="AP110" s="2">
        <v>17.7</v>
      </c>
      <c r="AQ110" s="2">
        <v>5</v>
      </c>
      <c r="AR110" s="2">
        <v>5.8</v>
      </c>
      <c r="AS110" s="2">
        <v>1023.1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287.8</v>
      </c>
      <c r="BA110">
        <v>16.7</v>
      </c>
      <c r="BB110">
        <v>16.8</v>
      </c>
      <c r="BC110" s="5">
        <v>7.0138888888888903E-2</v>
      </c>
    </row>
    <row r="111" spans="2:55">
      <c r="B111" s="2">
        <v>19.5</v>
      </c>
      <c r="C111" s="2">
        <v>82</v>
      </c>
      <c r="D111" s="2">
        <v>16.3</v>
      </c>
      <c r="E111" s="2">
        <v>19.5</v>
      </c>
      <c r="F111" s="2">
        <v>2.9</v>
      </c>
      <c r="G111" s="2">
        <v>11.9</v>
      </c>
      <c r="H111" s="2">
        <v>1011.4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</v>
      </c>
      <c r="O111">
        <v>292.8</v>
      </c>
      <c r="P111">
        <v>18.8</v>
      </c>
      <c r="Q111">
        <v>18.899999999999999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17.7</v>
      </c>
      <c r="AN111" s="2">
        <v>78</v>
      </c>
      <c r="AO111" s="2">
        <v>13.8</v>
      </c>
      <c r="AP111" s="2">
        <v>17.7</v>
      </c>
      <c r="AQ111" s="2">
        <v>7.9</v>
      </c>
      <c r="AR111" s="2">
        <v>9</v>
      </c>
      <c r="AS111" s="2">
        <v>1022.9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287.8</v>
      </c>
      <c r="BA111">
        <v>16.7</v>
      </c>
      <c r="BB111">
        <v>16.8</v>
      </c>
      <c r="BC111" s="5">
        <v>7.0833333333333304E-2</v>
      </c>
    </row>
    <row r="112" spans="2:55">
      <c r="B112" s="2">
        <v>19.399999999999999</v>
      </c>
      <c r="C112" s="2">
        <v>82</v>
      </c>
      <c r="D112" s="2">
        <v>16.2</v>
      </c>
      <c r="E112" s="2">
        <v>19.399999999999999</v>
      </c>
      <c r="F112" s="2">
        <v>1.8</v>
      </c>
      <c r="G112" s="2">
        <v>14.4</v>
      </c>
      <c r="H112" s="2">
        <v>1011.3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</v>
      </c>
      <c r="O112">
        <v>292.8</v>
      </c>
      <c r="P112">
        <v>18.8</v>
      </c>
      <c r="Q112">
        <v>18.899999999999999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17.7</v>
      </c>
      <c r="AN112" s="2">
        <v>78</v>
      </c>
      <c r="AO112" s="2">
        <v>13.8</v>
      </c>
      <c r="AP112" s="2">
        <v>17.7</v>
      </c>
      <c r="AQ112" s="2">
        <v>2.9</v>
      </c>
      <c r="AR112" s="2">
        <v>6.5</v>
      </c>
      <c r="AS112" s="2">
        <v>1022.9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287.8</v>
      </c>
      <c r="BA112">
        <v>16.7</v>
      </c>
      <c r="BB112">
        <v>16.8</v>
      </c>
      <c r="BC112" s="5">
        <v>7.1527777777777801E-2</v>
      </c>
    </row>
    <row r="113" spans="2:55">
      <c r="B113" s="2">
        <v>19.399999999999999</v>
      </c>
      <c r="C113" s="2">
        <v>82</v>
      </c>
      <c r="D113" s="2">
        <v>16.2</v>
      </c>
      <c r="E113" s="2">
        <v>19.399999999999999</v>
      </c>
      <c r="F113" s="2">
        <v>8.6</v>
      </c>
      <c r="G113" s="2">
        <v>9</v>
      </c>
      <c r="H113" s="2">
        <v>1011.5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</v>
      </c>
      <c r="O113">
        <v>292.8</v>
      </c>
      <c r="P113">
        <v>18.8</v>
      </c>
      <c r="Q113">
        <v>18.899999999999999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17.7</v>
      </c>
      <c r="AN113" s="2">
        <v>78</v>
      </c>
      <c r="AO113" s="2">
        <v>13.8</v>
      </c>
      <c r="AP113" s="2">
        <v>17.7</v>
      </c>
      <c r="AQ113" s="2">
        <v>9.4</v>
      </c>
      <c r="AR113" s="2">
        <v>9.4</v>
      </c>
      <c r="AS113" s="2">
        <v>1022.9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287.8</v>
      </c>
      <c r="BA113">
        <v>16.7</v>
      </c>
      <c r="BB113">
        <v>16.8</v>
      </c>
      <c r="BC113" s="5">
        <v>7.2222222222222202E-2</v>
      </c>
    </row>
    <row r="114" spans="2:55">
      <c r="B114" s="2">
        <v>19.399999999999999</v>
      </c>
      <c r="C114" s="2">
        <v>82</v>
      </c>
      <c r="D114" s="2">
        <v>16.2</v>
      </c>
      <c r="E114" s="2">
        <v>19.399999999999999</v>
      </c>
      <c r="F114" s="2">
        <v>4.3</v>
      </c>
      <c r="G114" s="2">
        <v>5</v>
      </c>
      <c r="H114" s="2">
        <v>1011.6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</v>
      </c>
      <c r="O114">
        <v>292.8</v>
      </c>
      <c r="P114">
        <v>18.8</v>
      </c>
      <c r="Q114">
        <v>18.899999999999999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17.7</v>
      </c>
      <c r="AN114" s="2">
        <v>78</v>
      </c>
      <c r="AO114" s="2">
        <v>13.8</v>
      </c>
      <c r="AP114" s="2">
        <v>17.7</v>
      </c>
      <c r="AQ114" s="2">
        <v>2.9</v>
      </c>
      <c r="AR114" s="2">
        <v>7.9</v>
      </c>
      <c r="AS114" s="2">
        <v>1022.9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287.8</v>
      </c>
      <c r="BA114">
        <v>16.7</v>
      </c>
      <c r="BB114">
        <v>16.8</v>
      </c>
      <c r="BC114" s="5">
        <v>7.2916666666666699E-2</v>
      </c>
    </row>
    <row r="115" spans="2:55">
      <c r="B115" s="2">
        <v>19.399999999999999</v>
      </c>
      <c r="C115" s="2">
        <v>82</v>
      </c>
      <c r="D115" s="2">
        <v>16.2</v>
      </c>
      <c r="E115" s="2">
        <v>19.399999999999999</v>
      </c>
      <c r="F115" s="2">
        <v>6.1</v>
      </c>
      <c r="G115" s="2">
        <v>7.2</v>
      </c>
      <c r="H115" s="2">
        <v>1011.4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</v>
      </c>
      <c r="O115">
        <v>292.8</v>
      </c>
      <c r="P115">
        <v>18.8</v>
      </c>
      <c r="Q115">
        <v>18.899999999999999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17.7</v>
      </c>
      <c r="AN115" s="2">
        <v>77</v>
      </c>
      <c r="AO115" s="2">
        <v>13.6</v>
      </c>
      <c r="AP115" s="2">
        <v>17.7</v>
      </c>
      <c r="AQ115" s="2">
        <v>3.6</v>
      </c>
      <c r="AR115" s="2">
        <v>9</v>
      </c>
      <c r="AS115" s="2">
        <v>1022.8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287.8</v>
      </c>
      <c r="BA115">
        <v>16.7</v>
      </c>
      <c r="BB115">
        <v>16.8</v>
      </c>
      <c r="BC115" s="5">
        <v>7.3611111111111099E-2</v>
      </c>
    </row>
    <row r="116" spans="2:55">
      <c r="B116" s="2">
        <v>19.399999999999999</v>
      </c>
      <c r="C116" s="2">
        <v>82</v>
      </c>
      <c r="D116" s="2">
        <v>16.2</v>
      </c>
      <c r="E116" s="2">
        <v>19.399999999999999</v>
      </c>
      <c r="F116" s="2">
        <v>5</v>
      </c>
      <c r="G116" s="2">
        <v>6.5</v>
      </c>
      <c r="H116" s="2">
        <v>1011.3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</v>
      </c>
      <c r="O116">
        <v>292.8</v>
      </c>
      <c r="P116">
        <v>18.8</v>
      </c>
      <c r="Q116">
        <v>18.899999999999999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17.7</v>
      </c>
      <c r="AN116" s="2">
        <v>77</v>
      </c>
      <c r="AO116" s="2">
        <v>13.6</v>
      </c>
      <c r="AP116" s="2">
        <v>17.7</v>
      </c>
      <c r="AQ116" s="2">
        <v>4</v>
      </c>
      <c r="AR116" s="2">
        <v>6.8</v>
      </c>
      <c r="AS116" s="2">
        <v>1022.7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287.8</v>
      </c>
      <c r="BA116">
        <v>16.7</v>
      </c>
      <c r="BB116">
        <v>16.8</v>
      </c>
      <c r="BC116" s="5">
        <v>7.4305555555555597E-2</v>
      </c>
    </row>
    <row r="117" spans="2:55">
      <c r="B117" s="2">
        <v>19.399999999999999</v>
      </c>
      <c r="C117" s="2">
        <v>82</v>
      </c>
      <c r="D117" s="2">
        <v>16.2</v>
      </c>
      <c r="E117" s="2">
        <v>19.399999999999999</v>
      </c>
      <c r="F117" s="2">
        <v>9.6999999999999993</v>
      </c>
      <c r="G117" s="2">
        <v>10.4</v>
      </c>
      <c r="H117" s="2">
        <v>1011.3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</v>
      </c>
      <c r="O117">
        <v>292.8</v>
      </c>
      <c r="P117">
        <v>18.8</v>
      </c>
      <c r="Q117">
        <v>18.8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17.7</v>
      </c>
      <c r="AN117" s="2">
        <v>77</v>
      </c>
      <c r="AO117" s="2">
        <v>13.6</v>
      </c>
      <c r="AP117" s="2">
        <v>17.7</v>
      </c>
      <c r="AQ117" s="2">
        <v>2.9</v>
      </c>
      <c r="AR117" s="2">
        <v>7.2</v>
      </c>
      <c r="AS117" s="2">
        <v>1022.9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287.8</v>
      </c>
      <c r="BA117">
        <v>16.7</v>
      </c>
      <c r="BB117">
        <v>16.8</v>
      </c>
      <c r="BC117" s="5">
        <v>7.4999999999999997E-2</v>
      </c>
    </row>
    <row r="118" spans="2:55">
      <c r="B118" s="2">
        <v>19.399999999999999</v>
      </c>
      <c r="C118" s="2">
        <v>82</v>
      </c>
      <c r="D118" s="2">
        <v>16.2</v>
      </c>
      <c r="E118" s="2">
        <v>19.399999999999999</v>
      </c>
      <c r="F118" s="2">
        <v>4</v>
      </c>
      <c r="G118" s="2">
        <v>9.4</v>
      </c>
      <c r="H118" s="2">
        <v>1011.7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</v>
      </c>
      <c r="O118">
        <v>292.8</v>
      </c>
      <c r="P118">
        <v>18.7</v>
      </c>
      <c r="Q118">
        <v>18.899999999999999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17.7</v>
      </c>
      <c r="AN118" s="2">
        <v>77</v>
      </c>
      <c r="AO118" s="2">
        <v>13.6</v>
      </c>
      <c r="AP118" s="2">
        <v>17.7</v>
      </c>
      <c r="AQ118" s="2">
        <v>8.3000000000000007</v>
      </c>
      <c r="AR118" s="2">
        <v>8.6</v>
      </c>
      <c r="AS118" s="2">
        <v>1022.9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287.8</v>
      </c>
      <c r="BA118">
        <v>16.7</v>
      </c>
      <c r="BB118">
        <v>16.8</v>
      </c>
      <c r="BC118" s="5">
        <v>7.5694444444444495E-2</v>
      </c>
    </row>
    <row r="119" spans="2:55">
      <c r="B119" s="2">
        <v>19.399999999999999</v>
      </c>
      <c r="C119" s="2">
        <v>82</v>
      </c>
      <c r="D119" s="2">
        <v>16.2</v>
      </c>
      <c r="E119" s="2">
        <v>19.399999999999999</v>
      </c>
      <c r="F119" s="2">
        <v>5</v>
      </c>
      <c r="G119" s="2">
        <v>5.4</v>
      </c>
      <c r="H119" s="2">
        <v>1011.3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</v>
      </c>
      <c r="O119">
        <v>292.8</v>
      </c>
      <c r="P119">
        <v>18.7</v>
      </c>
      <c r="Q119">
        <v>18.8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17.7</v>
      </c>
      <c r="AN119" s="2">
        <v>77</v>
      </c>
      <c r="AO119" s="2">
        <v>13.6</v>
      </c>
      <c r="AP119" s="2">
        <v>17.7</v>
      </c>
      <c r="AQ119" s="2">
        <v>7.6</v>
      </c>
      <c r="AR119" s="2">
        <v>10.8</v>
      </c>
      <c r="AS119" s="2">
        <v>1022.7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287.8</v>
      </c>
      <c r="BA119">
        <v>16.7</v>
      </c>
      <c r="BB119">
        <v>16.8</v>
      </c>
      <c r="BC119" s="5">
        <v>7.6388888888888895E-2</v>
      </c>
    </row>
    <row r="120" spans="2:55">
      <c r="B120" s="2">
        <v>19.399999999999999</v>
      </c>
      <c r="C120" s="2">
        <v>82</v>
      </c>
      <c r="D120" s="2">
        <v>16.2</v>
      </c>
      <c r="E120" s="2">
        <v>19.399999999999999</v>
      </c>
      <c r="F120" s="2">
        <v>0</v>
      </c>
      <c r="G120" s="2">
        <v>4.3</v>
      </c>
      <c r="H120" s="2">
        <v>1011.4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</v>
      </c>
      <c r="O120">
        <v>292.8</v>
      </c>
      <c r="P120">
        <v>18.7</v>
      </c>
      <c r="Q120">
        <v>18.8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17.7</v>
      </c>
      <c r="AN120" s="2">
        <v>77</v>
      </c>
      <c r="AO120" s="2">
        <v>13.6</v>
      </c>
      <c r="AP120" s="2">
        <v>17.7</v>
      </c>
      <c r="AQ120" s="2">
        <v>9.4</v>
      </c>
      <c r="AR120" s="2">
        <v>9.4</v>
      </c>
      <c r="AS120" s="2">
        <v>1022.8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287.8</v>
      </c>
      <c r="BA120">
        <v>16.7</v>
      </c>
      <c r="BB120">
        <v>16.8</v>
      </c>
      <c r="BC120" s="5">
        <v>7.7083333333333295E-2</v>
      </c>
    </row>
    <row r="121" spans="2:55">
      <c r="B121" s="2">
        <v>19.399999999999999</v>
      </c>
      <c r="C121" s="2">
        <v>82</v>
      </c>
      <c r="D121" s="2">
        <v>16.2</v>
      </c>
      <c r="E121" s="2">
        <v>19.399999999999999</v>
      </c>
      <c r="F121" s="2">
        <v>4</v>
      </c>
      <c r="G121" s="2">
        <v>9.4</v>
      </c>
      <c r="H121" s="2">
        <v>1011.3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</v>
      </c>
      <c r="O121">
        <v>292.8</v>
      </c>
      <c r="P121">
        <v>18.7</v>
      </c>
      <c r="Q121">
        <v>18.8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17.7</v>
      </c>
      <c r="AN121" s="2">
        <v>77</v>
      </c>
      <c r="AO121" s="2">
        <v>13.6</v>
      </c>
      <c r="AP121" s="2">
        <v>17.7</v>
      </c>
      <c r="AQ121" s="2">
        <v>3.2</v>
      </c>
      <c r="AR121" s="2">
        <v>6.8</v>
      </c>
      <c r="AS121" s="2">
        <v>1022.7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287.8</v>
      </c>
      <c r="BA121">
        <v>16.7</v>
      </c>
      <c r="BB121">
        <v>16.8</v>
      </c>
      <c r="BC121" s="5">
        <v>7.7777777777777807E-2</v>
      </c>
    </row>
    <row r="122" spans="2:55">
      <c r="B122" s="2">
        <v>19.399999999999999</v>
      </c>
      <c r="C122" s="2">
        <v>82</v>
      </c>
      <c r="D122" s="2">
        <v>16.2</v>
      </c>
      <c r="E122" s="2">
        <v>19.399999999999999</v>
      </c>
      <c r="F122" s="2">
        <v>9.4</v>
      </c>
      <c r="G122" s="2">
        <v>9.4</v>
      </c>
      <c r="H122" s="2">
        <v>1011.5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</v>
      </c>
      <c r="O122">
        <v>292.8</v>
      </c>
      <c r="P122">
        <v>18.7</v>
      </c>
      <c r="Q122">
        <v>18.8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17.7</v>
      </c>
      <c r="AN122" s="2">
        <v>77</v>
      </c>
      <c r="AO122" s="2">
        <v>13.6</v>
      </c>
      <c r="AP122" s="2">
        <v>17.7</v>
      </c>
      <c r="AQ122" s="2">
        <v>4</v>
      </c>
      <c r="AR122" s="2">
        <v>5</v>
      </c>
      <c r="AS122" s="2">
        <v>1022.9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287.8</v>
      </c>
      <c r="BA122">
        <v>16.7</v>
      </c>
      <c r="BB122">
        <v>16.8</v>
      </c>
      <c r="BC122" s="5">
        <v>7.8472222222222193E-2</v>
      </c>
    </row>
    <row r="123" spans="2:55">
      <c r="B123" s="2">
        <v>19.399999999999999</v>
      </c>
      <c r="C123" s="2">
        <v>82</v>
      </c>
      <c r="D123" s="2">
        <v>16.2</v>
      </c>
      <c r="E123" s="2">
        <v>19.399999999999999</v>
      </c>
      <c r="F123" s="2">
        <v>7.2</v>
      </c>
      <c r="G123" s="2">
        <v>10.4</v>
      </c>
      <c r="H123" s="2">
        <v>1011.4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</v>
      </c>
      <c r="O123">
        <v>292.8</v>
      </c>
      <c r="P123">
        <v>18.7</v>
      </c>
      <c r="Q123">
        <v>18.8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17.7</v>
      </c>
      <c r="AN123" s="2">
        <v>77</v>
      </c>
      <c r="AO123" s="2">
        <v>13.6</v>
      </c>
      <c r="AP123" s="2">
        <v>17.7</v>
      </c>
      <c r="AQ123" s="2">
        <v>5.4</v>
      </c>
      <c r="AR123" s="2">
        <v>13.3</v>
      </c>
      <c r="AS123" s="2">
        <v>1022.9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287.8</v>
      </c>
      <c r="BA123">
        <v>16.7</v>
      </c>
      <c r="BB123">
        <v>16.7</v>
      </c>
      <c r="BC123" s="5">
        <v>7.9166666666666705E-2</v>
      </c>
    </row>
    <row r="124" spans="2:55">
      <c r="B124" s="2">
        <v>19.399999999999999</v>
      </c>
      <c r="C124" s="2">
        <v>82</v>
      </c>
      <c r="D124" s="2">
        <v>16.2</v>
      </c>
      <c r="E124" s="2">
        <v>19.399999999999999</v>
      </c>
      <c r="F124" s="2">
        <v>8.3000000000000007</v>
      </c>
      <c r="G124" s="2">
        <v>11.5</v>
      </c>
      <c r="H124" s="2">
        <v>1011.3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</v>
      </c>
      <c r="O124">
        <v>292.8</v>
      </c>
      <c r="P124">
        <v>18.7</v>
      </c>
      <c r="Q124">
        <v>18.8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17.600000000000001</v>
      </c>
      <c r="AN124" s="2">
        <v>77</v>
      </c>
      <c r="AO124" s="2">
        <v>13.5</v>
      </c>
      <c r="AP124" s="2">
        <v>17.600000000000001</v>
      </c>
      <c r="AQ124" s="2">
        <v>4.7</v>
      </c>
      <c r="AR124" s="2">
        <v>8.3000000000000007</v>
      </c>
      <c r="AS124" s="2">
        <v>1023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287.8</v>
      </c>
      <c r="BA124">
        <v>16.7</v>
      </c>
      <c r="BB124">
        <v>16.7</v>
      </c>
      <c r="BC124" s="5">
        <v>7.9861111111111105E-2</v>
      </c>
    </row>
    <row r="125" spans="2:55">
      <c r="B125" s="2">
        <v>19.399999999999999</v>
      </c>
      <c r="C125" s="2">
        <v>82</v>
      </c>
      <c r="D125" s="2">
        <v>16.2</v>
      </c>
      <c r="E125" s="2">
        <v>19.399999999999999</v>
      </c>
      <c r="F125" s="2">
        <v>0</v>
      </c>
      <c r="G125" s="2">
        <v>5</v>
      </c>
      <c r="H125" s="2">
        <v>1011.5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</v>
      </c>
      <c r="O125">
        <v>292.8</v>
      </c>
      <c r="P125">
        <v>18.7</v>
      </c>
      <c r="Q125">
        <v>18.8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17.7</v>
      </c>
      <c r="AN125" s="2">
        <v>77</v>
      </c>
      <c r="AO125" s="2">
        <v>13.6</v>
      </c>
      <c r="AP125" s="2">
        <v>17.7</v>
      </c>
      <c r="AQ125" s="2">
        <v>2.2000000000000002</v>
      </c>
      <c r="AR125" s="2">
        <v>4.7</v>
      </c>
      <c r="AS125" s="2">
        <v>1022.9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287.8</v>
      </c>
      <c r="BA125">
        <v>16.7</v>
      </c>
      <c r="BB125">
        <v>16.7</v>
      </c>
      <c r="BC125" s="5">
        <v>8.0555555555555602E-2</v>
      </c>
    </row>
    <row r="126" spans="2:55">
      <c r="B126" s="2">
        <v>19.399999999999999</v>
      </c>
      <c r="C126" s="2">
        <v>82</v>
      </c>
      <c r="D126" s="2">
        <v>16.2</v>
      </c>
      <c r="E126" s="2">
        <v>19.399999999999999</v>
      </c>
      <c r="F126" s="2">
        <v>2.9</v>
      </c>
      <c r="G126" s="2">
        <v>3.6</v>
      </c>
      <c r="H126" s="2">
        <v>1011.4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</v>
      </c>
      <c r="O126">
        <v>292.8</v>
      </c>
      <c r="P126">
        <v>18.600000000000001</v>
      </c>
      <c r="Q126">
        <v>18.8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17.600000000000001</v>
      </c>
      <c r="AN126" s="2">
        <v>77</v>
      </c>
      <c r="AO126" s="2">
        <v>13.5</v>
      </c>
      <c r="AP126" s="2">
        <v>17.600000000000001</v>
      </c>
      <c r="AQ126" s="2">
        <v>4.3</v>
      </c>
      <c r="AR126" s="2">
        <v>6.1</v>
      </c>
      <c r="AS126" s="2">
        <v>1022.9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287.8</v>
      </c>
      <c r="BA126">
        <v>16.7</v>
      </c>
      <c r="BB126">
        <v>16.7</v>
      </c>
      <c r="BC126" s="5">
        <v>8.1250000000000003E-2</v>
      </c>
    </row>
    <row r="127" spans="2:55">
      <c r="B127" s="2">
        <v>19.399999999999999</v>
      </c>
      <c r="C127" s="2">
        <v>83</v>
      </c>
      <c r="D127" s="2">
        <v>16.5</v>
      </c>
      <c r="E127" s="2">
        <v>19.399999999999999</v>
      </c>
      <c r="F127" s="2">
        <v>5.4</v>
      </c>
      <c r="G127" s="2">
        <v>5.4</v>
      </c>
      <c r="H127" s="2">
        <v>1011.3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</v>
      </c>
      <c r="O127">
        <v>292.8</v>
      </c>
      <c r="P127">
        <v>18.600000000000001</v>
      </c>
      <c r="Q127">
        <v>18.8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17.600000000000001</v>
      </c>
      <c r="AN127" s="2">
        <v>76</v>
      </c>
      <c r="AO127" s="2">
        <v>13.3</v>
      </c>
      <c r="AP127" s="2">
        <v>17.600000000000001</v>
      </c>
      <c r="AQ127" s="2">
        <v>8.3000000000000007</v>
      </c>
      <c r="AR127" s="2">
        <v>13.3</v>
      </c>
      <c r="AS127" s="2">
        <v>1022.8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287.8</v>
      </c>
      <c r="BA127">
        <v>16.7</v>
      </c>
      <c r="BB127">
        <v>16.7</v>
      </c>
      <c r="BC127" s="5">
        <v>8.1944444444444403E-2</v>
      </c>
    </row>
    <row r="128" spans="2:55">
      <c r="B128" s="2">
        <v>19.399999999999999</v>
      </c>
      <c r="C128" s="2">
        <v>83</v>
      </c>
      <c r="D128" s="2">
        <v>16.5</v>
      </c>
      <c r="E128" s="2">
        <v>19.399999999999999</v>
      </c>
      <c r="F128" s="2">
        <v>10.4</v>
      </c>
      <c r="G128" s="2">
        <v>10.4</v>
      </c>
      <c r="H128" s="2">
        <v>1011.4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</v>
      </c>
      <c r="O128">
        <v>292.8</v>
      </c>
      <c r="P128">
        <v>18.7</v>
      </c>
      <c r="Q128">
        <v>18.8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17.600000000000001</v>
      </c>
      <c r="AN128" s="2">
        <v>76</v>
      </c>
      <c r="AO128" s="2">
        <v>13.3</v>
      </c>
      <c r="AP128" s="2">
        <v>17.600000000000001</v>
      </c>
      <c r="AQ128" s="2">
        <v>7.6</v>
      </c>
      <c r="AR128" s="2">
        <v>12.6</v>
      </c>
      <c r="AS128" s="2">
        <v>1023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287.8</v>
      </c>
      <c r="BA128">
        <v>16.7</v>
      </c>
      <c r="BB128">
        <v>16.8</v>
      </c>
      <c r="BC128" s="5">
        <v>8.2638888888888901E-2</v>
      </c>
    </row>
    <row r="129" spans="2:55">
      <c r="B129" s="2">
        <v>19.399999999999999</v>
      </c>
      <c r="C129" s="2">
        <v>83</v>
      </c>
      <c r="D129" s="2">
        <v>16.5</v>
      </c>
      <c r="E129" s="2">
        <v>19.399999999999999</v>
      </c>
      <c r="F129" s="2">
        <v>4</v>
      </c>
      <c r="G129" s="2">
        <v>10.4</v>
      </c>
      <c r="H129" s="2">
        <v>1011.5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</v>
      </c>
      <c r="O129">
        <v>292.8</v>
      </c>
      <c r="P129">
        <v>18.600000000000001</v>
      </c>
      <c r="Q129">
        <v>18.8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17.600000000000001</v>
      </c>
      <c r="AN129" s="2">
        <v>76</v>
      </c>
      <c r="AO129" s="2">
        <v>13.3</v>
      </c>
      <c r="AP129" s="2">
        <v>17.600000000000001</v>
      </c>
      <c r="AQ129" s="2">
        <v>3.2</v>
      </c>
      <c r="AR129" s="2">
        <v>4.3</v>
      </c>
      <c r="AS129" s="2">
        <v>1023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287.8</v>
      </c>
      <c r="BA129">
        <v>16.7</v>
      </c>
      <c r="BB129">
        <v>16.7</v>
      </c>
      <c r="BC129" s="5">
        <v>8.3333333333333301E-2</v>
      </c>
    </row>
    <row r="130" spans="2:55">
      <c r="B130" s="2">
        <v>19.399999999999999</v>
      </c>
      <c r="C130" s="2">
        <v>83</v>
      </c>
      <c r="D130" s="2">
        <v>16.5</v>
      </c>
      <c r="E130" s="2">
        <v>19.399999999999999</v>
      </c>
      <c r="F130" s="2">
        <v>3.2</v>
      </c>
      <c r="G130" s="2">
        <v>6.8</v>
      </c>
      <c r="H130" s="2">
        <v>1011.4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</v>
      </c>
      <c r="O130">
        <v>292.8</v>
      </c>
      <c r="P130">
        <v>18.600000000000001</v>
      </c>
      <c r="Q130">
        <v>18.8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17.600000000000001</v>
      </c>
      <c r="AN130" s="2">
        <v>76</v>
      </c>
      <c r="AO130" s="2">
        <v>13.3</v>
      </c>
      <c r="AP130" s="2">
        <v>17.600000000000001</v>
      </c>
      <c r="AQ130" s="2">
        <v>5.4</v>
      </c>
      <c r="AR130" s="2">
        <v>5.8</v>
      </c>
      <c r="AS130" s="2">
        <v>1022.9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287.8</v>
      </c>
      <c r="BA130">
        <v>16.600000000000001</v>
      </c>
      <c r="BB130">
        <v>16.7</v>
      </c>
      <c r="BC130" s="5">
        <v>8.4027777777777798E-2</v>
      </c>
    </row>
    <row r="131" spans="2:55">
      <c r="B131" s="2">
        <v>19.399999999999999</v>
      </c>
      <c r="C131" s="2">
        <v>83</v>
      </c>
      <c r="D131" s="2">
        <v>16.5</v>
      </c>
      <c r="E131" s="2">
        <v>19.399999999999999</v>
      </c>
      <c r="F131" s="2">
        <v>6.8</v>
      </c>
      <c r="G131" s="2">
        <v>6.8</v>
      </c>
      <c r="H131" s="2">
        <v>1011.4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</v>
      </c>
      <c r="O131">
        <v>292.8</v>
      </c>
      <c r="P131">
        <v>18.600000000000001</v>
      </c>
      <c r="Q131">
        <v>18.8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17.600000000000001</v>
      </c>
      <c r="AN131" s="2">
        <v>76</v>
      </c>
      <c r="AO131" s="2">
        <v>13.3</v>
      </c>
      <c r="AP131" s="2">
        <v>17.600000000000001</v>
      </c>
      <c r="AQ131" s="2">
        <v>5</v>
      </c>
      <c r="AR131" s="2">
        <v>8.6</v>
      </c>
      <c r="AS131" s="2">
        <v>1022.8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287.8</v>
      </c>
      <c r="BA131">
        <v>16.600000000000001</v>
      </c>
      <c r="BB131">
        <v>16.7</v>
      </c>
      <c r="BC131" s="5">
        <v>8.4722222222222199E-2</v>
      </c>
    </row>
    <row r="132" spans="2:55">
      <c r="B132" s="2">
        <v>19.399999999999999</v>
      </c>
      <c r="C132" s="2">
        <v>83</v>
      </c>
      <c r="D132" s="2">
        <v>16.5</v>
      </c>
      <c r="E132" s="2">
        <v>19.399999999999999</v>
      </c>
      <c r="F132" s="2">
        <v>4.3</v>
      </c>
      <c r="G132" s="2">
        <v>4.7</v>
      </c>
      <c r="H132" s="2">
        <v>1011.4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</v>
      </c>
      <c r="O132">
        <v>292.8</v>
      </c>
      <c r="P132">
        <v>18.600000000000001</v>
      </c>
      <c r="Q132">
        <v>18.7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17.600000000000001</v>
      </c>
      <c r="AN132" s="2">
        <v>76</v>
      </c>
      <c r="AO132" s="2">
        <v>13.3</v>
      </c>
      <c r="AP132" s="2">
        <v>17.600000000000001</v>
      </c>
      <c r="AQ132" s="2">
        <v>5.8</v>
      </c>
      <c r="AR132" s="2">
        <v>11.9</v>
      </c>
      <c r="AS132" s="2">
        <v>1022.9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287.8</v>
      </c>
      <c r="BA132">
        <v>16.600000000000001</v>
      </c>
      <c r="BB132">
        <v>16.7</v>
      </c>
      <c r="BC132" s="5">
        <v>8.5416666666666696E-2</v>
      </c>
    </row>
    <row r="133" spans="2:55">
      <c r="B133" s="2">
        <v>19.399999999999999</v>
      </c>
      <c r="C133" s="2">
        <v>83</v>
      </c>
      <c r="D133" s="2">
        <v>16.5</v>
      </c>
      <c r="E133" s="2">
        <v>19.399999999999999</v>
      </c>
      <c r="F133" s="2">
        <v>2.9</v>
      </c>
      <c r="G133" s="2">
        <v>5.4</v>
      </c>
      <c r="H133" s="2">
        <v>1011.4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</v>
      </c>
      <c r="O133">
        <v>292.8</v>
      </c>
      <c r="P133">
        <v>18.600000000000001</v>
      </c>
      <c r="Q133">
        <v>18.7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17.600000000000001</v>
      </c>
      <c r="AN133" s="2">
        <v>76</v>
      </c>
      <c r="AO133" s="2">
        <v>13.3</v>
      </c>
      <c r="AP133" s="2">
        <v>17.600000000000001</v>
      </c>
      <c r="AQ133" s="2">
        <v>3.2</v>
      </c>
      <c r="AR133" s="2">
        <v>8.6</v>
      </c>
      <c r="AS133" s="2">
        <v>1022.7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287.8</v>
      </c>
      <c r="BA133">
        <v>16.600000000000001</v>
      </c>
      <c r="BB133">
        <v>16.7</v>
      </c>
      <c r="BC133" s="5">
        <v>8.6111111111111097E-2</v>
      </c>
    </row>
    <row r="134" spans="2:55">
      <c r="B134" s="2">
        <v>19.399999999999999</v>
      </c>
      <c r="C134" s="2">
        <v>83</v>
      </c>
      <c r="D134" s="2">
        <v>16.5</v>
      </c>
      <c r="E134" s="2">
        <v>19.399999999999999</v>
      </c>
      <c r="F134" s="2">
        <v>6.8</v>
      </c>
      <c r="G134" s="2">
        <v>7.9</v>
      </c>
      <c r="H134" s="2">
        <v>1011.3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</v>
      </c>
      <c r="O134">
        <v>292.8</v>
      </c>
      <c r="P134">
        <v>18.600000000000001</v>
      </c>
      <c r="Q134">
        <v>18.7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17.600000000000001</v>
      </c>
      <c r="AN134" s="2">
        <v>76</v>
      </c>
      <c r="AO134" s="2">
        <v>13.3</v>
      </c>
      <c r="AP134" s="2">
        <v>17.600000000000001</v>
      </c>
      <c r="AQ134" s="2">
        <v>5.4</v>
      </c>
      <c r="AR134" s="2">
        <v>8.3000000000000007</v>
      </c>
      <c r="AS134" s="2">
        <v>1022.9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287.8</v>
      </c>
      <c r="BA134">
        <v>16.600000000000001</v>
      </c>
      <c r="BB134">
        <v>16.7</v>
      </c>
      <c r="BC134" s="5">
        <v>8.6805555555555594E-2</v>
      </c>
    </row>
    <row r="135" spans="2:55">
      <c r="B135" s="2">
        <v>19.399999999999999</v>
      </c>
      <c r="C135" s="2">
        <v>83</v>
      </c>
      <c r="D135" s="2">
        <v>16.5</v>
      </c>
      <c r="E135" s="2">
        <v>19.399999999999999</v>
      </c>
      <c r="F135" s="2">
        <v>8.6</v>
      </c>
      <c r="G135" s="2">
        <v>8.6</v>
      </c>
      <c r="H135" s="2">
        <v>1011.4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</v>
      </c>
      <c r="O135">
        <v>292.8</v>
      </c>
      <c r="P135">
        <v>18.600000000000001</v>
      </c>
      <c r="Q135">
        <v>18.7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17.600000000000001</v>
      </c>
      <c r="AN135" s="2">
        <v>76</v>
      </c>
      <c r="AO135" s="2">
        <v>13.3</v>
      </c>
      <c r="AP135" s="2">
        <v>17.600000000000001</v>
      </c>
      <c r="AQ135" s="2">
        <v>5</v>
      </c>
      <c r="AR135" s="2">
        <v>9</v>
      </c>
      <c r="AS135" s="2">
        <v>1022.9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287.8</v>
      </c>
      <c r="BA135">
        <v>16.600000000000001</v>
      </c>
      <c r="BB135">
        <v>16.7</v>
      </c>
      <c r="BC135" s="5">
        <v>8.7499999999999994E-2</v>
      </c>
    </row>
    <row r="136" spans="2:55">
      <c r="B136" s="2">
        <v>19.399999999999999</v>
      </c>
      <c r="C136" s="2">
        <v>83</v>
      </c>
      <c r="D136" s="2">
        <v>16.5</v>
      </c>
      <c r="E136" s="2">
        <v>19.399999999999999</v>
      </c>
      <c r="F136" s="2">
        <v>4</v>
      </c>
      <c r="G136" s="2">
        <v>8.6</v>
      </c>
      <c r="H136" s="2">
        <v>1011.5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</v>
      </c>
      <c r="O136">
        <v>292.8</v>
      </c>
      <c r="P136">
        <v>18.600000000000001</v>
      </c>
      <c r="Q136">
        <v>18.7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17.600000000000001</v>
      </c>
      <c r="AN136" s="2">
        <v>76</v>
      </c>
      <c r="AO136" s="2">
        <v>13.3</v>
      </c>
      <c r="AP136" s="2">
        <v>17.600000000000001</v>
      </c>
      <c r="AQ136" s="2">
        <v>7.2</v>
      </c>
      <c r="AR136" s="2">
        <v>10.8</v>
      </c>
      <c r="AS136" s="2">
        <v>1023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287.8</v>
      </c>
      <c r="BA136">
        <v>16.600000000000001</v>
      </c>
      <c r="BB136">
        <v>16.7</v>
      </c>
      <c r="BC136" s="5">
        <v>8.8194444444444506E-2</v>
      </c>
    </row>
    <row r="137" spans="2:55">
      <c r="B137" s="2">
        <v>19.399999999999999</v>
      </c>
      <c r="C137" s="2">
        <v>83</v>
      </c>
      <c r="D137" s="2">
        <v>16.5</v>
      </c>
      <c r="E137" s="2">
        <v>19.399999999999999</v>
      </c>
      <c r="F137" s="2">
        <v>3.2</v>
      </c>
      <c r="G137" s="2">
        <v>5.4</v>
      </c>
      <c r="H137" s="2">
        <v>1011.4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</v>
      </c>
      <c r="O137">
        <v>292.8</v>
      </c>
      <c r="P137">
        <v>18.5</v>
      </c>
      <c r="Q137">
        <v>18.7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17.600000000000001</v>
      </c>
      <c r="AN137" s="2">
        <v>76</v>
      </c>
      <c r="AO137" s="2">
        <v>13.3</v>
      </c>
      <c r="AP137" s="2">
        <v>17.600000000000001</v>
      </c>
      <c r="AQ137" s="2">
        <v>4.3</v>
      </c>
      <c r="AR137" s="2">
        <v>7.9</v>
      </c>
      <c r="AS137" s="2">
        <v>1022.9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287.8</v>
      </c>
      <c r="BA137">
        <v>16.600000000000001</v>
      </c>
      <c r="BB137">
        <v>16.7</v>
      </c>
      <c r="BC137" s="5">
        <v>8.8888888888888906E-2</v>
      </c>
    </row>
    <row r="138" spans="2:55">
      <c r="B138" s="2">
        <v>19.399999999999999</v>
      </c>
      <c r="C138" s="2">
        <v>83</v>
      </c>
      <c r="D138" s="2">
        <v>16.5</v>
      </c>
      <c r="E138" s="2">
        <v>19.399999999999999</v>
      </c>
      <c r="F138" s="2">
        <v>5</v>
      </c>
      <c r="G138" s="2">
        <v>5.8</v>
      </c>
      <c r="H138" s="2">
        <v>1011.6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</v>
      </c>
      <c r="O138">
        <v>292.8</v>
      </c>
      <c r="P138">
        <v>18.5</v>
      </c>
      <c r="Q138">
        <v>18.7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17.600000000000001</v>
      </c>
      <c r="AN138" s="2">
        <v>75</v>
      </c>
      <c r="AO138" s="2">
        <v>13.1</v>
      </c>
      <c r="AP138" s="2">
        <v>17.600000000000001</v>
      </c>
      <c r="AQ138" s="2">
        <v>6.8</v>
      </c>
      <c r="AR138" s="2">
        <v>10.1</v>
      </c>
      <c r="AS138" s="2">
        <v>1022.8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287.8</v>
      </c>
      <c r="BA138">
        <v>16.600000000000001</v>
      </c>
      <c r="BB138">
        <v>16.7</v>
      </c>
      <c r="BC138" s="5">
        <v>8.9583333333333307E-2</v>
      </c>
    </row>
    <row r="139" spans="2:55">
      <c r="B139" s="2">
        <v>19.399999999999999</v>
      </c>
      <c r="C139" s="2">
        <v>83</v>
      </c>
      <c r="D139" s="2">
        <v>16.5</v>
      </c>
      <c r="E139" s="2">
        <v>19.399999999999999</v>
      </c>
      <c r="F139" s="2">
        <v>9</v>
      </c>
      <c r="G139" s="2">
        <v>9.6999999999999993</v>
      </c>
      <c r="H139" s="2">
        <v>1011.4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</v>
      </c>
      <c r="O139">
        <v>292.8</v>
      </c>
      <c r="P139">
        <v>18.5</v>
      </c>
      <c r="Q139">
        <v>18.600000000000001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17.600000000000001</v>
      </c>
      <c r="AN139" s="2">
        <v>75</v>
      </c>
      <c r="AO139" s="2">
        <v>13.1</v>
      </c>
      <c r="AP139" s="2">
        <v>17.600000000000001</v>
      </c>
      <c r="AQ139" s="2">
        <v>5.8</v>
      </c>
      <c r="AR139" s="2">
        <v>8.3000000000000007</v>
      </c>
      <c r="AS139" s="2">
        <v>1022.9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287.8</v>
      </c>
      <c r="BA139">
        <v>16.600000000000001</v>
      </c>
      <c r="BB139">
        <v>16.7</v>
      </c>
      <c r="BC139" s="5">
        <v>9.0277777777777804E-2</v>
      </c>
    </row>
    <row r="140" spans="2:55">
      <c r="B140" s="2">
        <v>19.399999999999999</v>
      </c>
      <c r="C140" s="2">
        <v>83</v>
      </c>
      <c r="D140" s="2">
        <v>16.5</v>
      </c>
      <c r="E140" s="2">
        <v>19.399999999999999</v>
      </c>
      <c r="F140" s="2">
        <v>3.2</v>
      </c>
      <c r="G140" s="2">
        <v>3.6</v>
      </c>
      <c r="H140" s="2">
        <v>1011.5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</v>
      </c>
      <c r="O140">
        <v>292.8</v>
      </c>
      <c r="P140">
        <v>18.5</v>
      </c>
      <c r="Q140">
        <v>18.600000000000001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17.600000000000001</v>
      </c>
      <c r="AN140" s="2">
        <v>75</v>
      </c>
      <c r="AO140" s="2">
        <v>13.1</v>
      </c>
      <c r="AP140" s="2">
        <v>17.600000000000001</v>
      </c>
      <c r="AQ140" s="2">
        <v>7.2</v>
      </c>
      <c r="AR140" s="2">
        <v>7.6</v>
      </c>
      <c r="AS140" s="2">
        <v>1022.9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287.8</v>
      </c>
      <c r="BA140">
        <v>16.600000000000001</v>
      </c>
      <c r="BB140">
        <v>16.7</v>
      </c>
      <c r="BC140" s="5">
        <v>9.0972222222222204E-2</v>
      </c>
    </row>
    <row r="141" spans="2:55">
      <c r="B141" s="2">
        <v>19.399999999999999</v>
      </c>
      <c r="C141" s="2">
        <v>83</v>
      </c>
      <c r="D141" s="2">
        <v>16.5</v>
      </c>
      <c r="E141" s="2">
        <v>19.399999999999999</v>
      </c>
      <c r="F141" s="2">
        <v>2.2000000000000002</v>
      </c>
      <c r="G141" s="2">
        <v>5</v>
      </c>
      <c r="H141" s="2">
        <v>1011.5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</v>
      </c>
      <c r="O141">
        <v>292.8</v>
      </c>
      <c r="P141">
        <v>18.5</v>
      </c>
      <c r="Q141">
        <v>18.600000000000001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17.5</v>
      </c>
      <c r="AN141" s="2">
        <v>75</v>
      </c>
      <c r="AO141" s="2">
        <v>13</v>
      </c>
      <c r="AP141" s="2">
        <v>17.5</v>
      </c>
      <c r="AQ141" s="2">
        <v>4.7</v>
      </c>
      <c r="AR141" s="2">
        <v>4.7</v>
      </c>
      <c r="AS141" s="2">
        <v>1022.9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287.8</v>
      </c>
      <c r="BA141">
        <v>16.600000000000001</v>
      </c>
      <c r="BB141">
        <v>16.7</v>
      </c>
      <c r="BC141" s="5">
        <v>9.1666666666666702E-2</v>
      </c>
    </row>
    <row r="142" spans="2:55">
      <c r="B142" s="2">
        <v>19.399999999999999</v>
      </c>
      <c r="C142" s="2">
        <v>83</v>
      </c>
      <c r="D142" s="2">
        <v>16.5</v>
      </c>
      <c r="E142" s="2">
        <v>19.399999999999999</v>
      </c>
      <c r="F142" s="2">
        <v>3.2</v>
      </c>
      <c r="G142" s="2">
        <v>4.3</v>
      </c>
      <c r="H142" s="2">
        <v>1011.5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</v>
      </c>
      <c r="O142">
        <v>292.8</v>
      </c>
      <c r="P142">
        <v>18.5</v>
      </c>
      <c r="Q142">
        <v>18.600000000000001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17.600000000000001</v>
      </c>
      <c r="AN142" s="2">
        <v>75</v>
      </c>
      <c r="AO142" s="2">
        <v>13.1</v>
      </c>
      <c r="AP142" s="2">
        <v>17.600000000000001</v>
      </c>
      <c r="AQ142" s="2">
        <v>9</v>
      </c>
      <c r="AR142" s="2">
        <v>9</v>
      </c>
      <c r="AS142" s="2">
        <v>1023.1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287.8</v>
      </c>
      <c r="BA142">
        <v>16.600000000000001</v>
      </c>
      <c r="BB142">
        <v>16.7</v>
      </c>
      <c r="BC142" s="5">
        <v>9.2361111111111102E-2</v>
      </c>
    </row>
    <row r="143" spans="2:55">
      <c r="B143" s="2">
        <v>19.399999999999999</v>
      </c>
      <c r="C143" s="2">
        <v>83</v>
      </c>
      <c r="D143" s="2">
        <v>16.5</v>
      </c>
      <c r="E143" s="2">
        <v>19.399999999999999</v>
      </c>
      <c r="F143" s="2">
        <v>4.7</v>
      </c>
      <c r="G143" s="2">
        <v>5.8</v>
      </c>
      <c r="H143" s="2">
        <v>1011.5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</v>
      </c>
      <c r="O143">
        <v>292.8</v>
      </c>
      <c r="P143">
        <v>18.5</v>
      </c>
      <c r="Q143">
        <v>18.600000000000001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17.600000000000001</v>
      </c>
      <c r="AN143" s="2">
        <v>75</v>
      </c>
      <c r="AO143" s="2">
        <v>13.1</v>
      </c>
      <c r="AP143" s="2">
        <v>17.600000000000001</v>
      </c>
      <c r="AQ143" s="2">
        <v>8.3000000000000007</v>
      </c>
      <c r="AR143" s="2">
        <v>9.4</v>
      </c>
      <c r="AS143" s="2">
        <v>1023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287.8</v>
      </c>
      <c r="BA143">
        <v>16.600000000000001</v>
      </c>
      <c r="BB143">
        <v>16.7</v>
      </c>
      <c r="BC143" s="5">
        <v>9.30555555555556E-2</v>
      </c>
    </row>
    <row r="144" spans="2:55">
      <c r="B144" s="2">
        <v>19.399999999999999</v>
      </c>
      <c r="C144" s="2">
        <v>83</v>
      </c>
      <c r="D144" s="2">
        <v>16.5</v>
      </c>
      <c r="E144" s="2">
        <v>19.399999999999999</v>
      </c>
      <c r="F144" s="2">
        <v>5.8</v>
      </c>
      <c r="G144" s="2">
        <v>5.8</v>
      </c>
      <c r="H144" s="2">
        <v>1011.4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</v>
      </c>
      <c r="O144">
        <v>292.8</v>
      </c>
      <c r="P144">
        <v>18.5</v>
      </c>
      <c r="Q144">
        <v>18.600000000000001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17.600000000000001</v>
      </c>
      <c r="AN144" s="2">
        <v>75</v>
      </c>
      <c r="AO144" s="2">
        <v>13.1</v>
      </c>
      <c r="AP144" s="2">
        <v>17.600000000000001</v>
      </c>
      <c r="AQ144" s="2">
        <v>9.4</v>
      </c>
      <c r="AR144" s="2">
        <v>9.4</v>
      </c>
      <c r="AS144" s="2">
        <v>1023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287.8</v>
      </c>
      <c r="BA144">
        <v>16.600000000000001</v>
      </c>
      <c r="BB144">
        <v>16.7</v>
      </c>
      <c r="BC144" s="5">
        <v>9.375E-2</v>
      </c>
    </row>
    <row r="145" spans="2:55">
      <c r="B145" s="2">
        <v>19.399999999999999</v>
      </c>
      <c r="C145" s="2">
        <v>83</v>
      </c>
      <c r="D145" s="2">
        <v>16.5</v>
      </c>
      <c r="E145" s="2">
        <v>19.399999999999999</v>
      </c>
      <c r="F145" s="2">
        <v>0</v>
      </c>
      <c r="G145" s="2">
        <v>3.6</v>
      </c>
      <c r="H145" s="2">
        <v>1011.5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</v>
      </c>
      <c r="O145">
        <v>292.8</v>
      </c>
      <c r="P145">
        <v>18.5</v>
      </c>
      <c r="Q145">
        <v>18.600000000000001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17.600000000000001</v>
      </c>
      <c r="AN145" s="2">
        <v>75</v>
      </c>
      <c r="AO145" s="2">
        <v>13.1</v>
      </c>
      <c r="AP145" s="2">
        <v>17.600000000000001</v>
      </c>
      <c r="AQ145" s="2">
        <v>2.9</v>
      </c>
      <c r="AR145" s="2">
        <v>4.7</v>
      </c>
      <c r="AS145" s="2">
        <v>1023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287.8</v>
      </c>
      <c r="BA145">
        <v>16.600000000000001</v>
      </c>
      <c r="BB145">
        <v>16.600000000000001</v>
      </c>
      <c r="BC145" s="5">
        <v>9.44444444444444E-2</v>
      </c>
    </row>
    <row r="146" spans="2:55">
      <c r="B146" s="2">
        <v>19.3</v>
      </c>
      <c r="C146" s="2">
        <v>84</v>
      </c>
      <c r="D146" s="2">
        <v>16.5</v>
      </c>
      <c r="E146" s="2">
        <v>19.3</v>
      </c>
      <c r="F146" s="2">
        <v>3.2</v>
      </c>
      <c r="G146" s="2">
        <v>3.2</v>
      </c>
      <c r="H146" s="2">
        <v>1011.5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</v>
      </c>
      <c r="O146">
        <v>292.8</v>
      </c>
      <c r="P146">
        <v>18.5</v>
      </c>
      <c r="Q146">
        <v>18.600000000000001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17.600000000000001</v>
      </c>
      <c r="AN146" s="2">
        <v>75</v>
      </c>
      <c r="AO146" s="2">
        <v>13.1</v>
      </c>
      <c r="AP146" s="2">
        <v>17.600000000000001</v>
      </c>
      <c r="AQ146" s="2">
        <v>7.2</v>
      </c>
      <c r="AR146" s="2">
        <v>14.4</v>
      </c>
      <c r="AS146" s="2">
        <v>1023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287.8</v>
      </c>
      <c r="BA146">
        <v>16.600000000000001</v>
      </c>
      <c r="BB146">
        <v>16.7</v>
      </c>
      <c r="BC146" s="5">
        <v>9.5138888888888898E-2</v>
      </c>
    </row>
    <row r="147" spans="2:55">
      <c r="B147" s="2">
        <v>19.399999999999999</v>
      </c>
      <c r="C147" s="2">
        <v>84</v>
      </c>
      <c r="D147" s="2">
        <v>16.600000000000001</v>
      </c>
      <c r="E147" s="2">
        <v>19.399999999999999</v>
      </c>
      <c r="F147" s="2">
        <v>0</v>
      </c>
      <c r="G147" s="2">
        <v>4.7</v>
      </c>
      <c r="H147" s="2">
        <v>1011.5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</v>
      </c>
      <c r="O147">
        <v>292.8</v>
      </c>
      <c r="P147">
        <v>18.5</v>
      </c>
      <c r="Q147">
        <v>18.600000000000001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17.5</v>
      </c>
      <c r="AN147" s="2">
        <v>75</v>
      </c>
      <c r="AO147" s="2">
        <v>13</v>
      </c>
      <c r="AP147" s="2">
        <v>17.5</v>
      </c>
      <c r="AQ147" s="2">
        <v>4.3</v>
      </c>
      <c r="AR147" s="2">
        <v>5.8</v>
      </c>
      <c r="AS147" s="2">
        <v>1023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287.8</v>
      </c>
      <c r="BA147">
        <v>16.600000000000001</v>
      </c>
      <c r="BB147">
        <v>16.600000000000001</v>
      </c>
      <c r="BC147" s="5">
        <v>9.5833333333333298E-2</v>
      </c>
    </row>
    <row r="148" spans="2:55">
      <c r="B148" s="2">
        <v>19.399999999999999</v>
      </c>
      <c r="C148" s="2">
        <v>84</v>
      </c>
      <c r="D148" s="2">
        <v>16.600000000000001</v>
      </c>
      <c r="E148" s="2">
        <v>19.399999999999999</v>
      </c>
      <c r="F148" s="2">
        <v>0</v>
      </c>
      <c r="G148" s="2">
        <v>4.3</v>
      </c>
      <c r="H148" s="2">
        <v>1011.7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</v>
      </c>
      <c r="O148">
        <v>292.8</v>
      </c>
      <c r="P148">
        <v>18.5</v>
      </c>
      <c r="Q148">
        <v>18.600000000000001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17.5</v>
      </c>
      <c r="AN148" s="2">
        <v>75</v>
      </c>
      <c r="AO148" s="2">
        <v>13</v>
      </c>
      <c r="AP148" s="2">
        <v>17.5</v>
      </c>
      <c r="AQ148" s="2">
        <v>5</v>
      </c>
      <c r="AR148" s="2">
        <v>6.1</v>
      </c>
      <c r="AS148" s="2">
        <v>1022.8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287.8</v>
      </c>
      <c r="BA148">
        <v>16.600000000000001</v>
      </c>
      <c r="BB148">
        <v>16.600000000000001</v>
      </c>
      <c r="BC148" s="5">
        <v>9.6527777777777796E-2</v>
      </c>
    </row>
    <row r="149" spans="2:55">
      <c r="B149" s="2">
        <v>19.3</v>
      </c>
      <c r="C149" s="2">
        <v>84</v>
      </c>
      <c r="D149" s="2">
        <v>16.5</v>
      </c>
      <c r="E149" s="2">
        <v>19.3</v>
      </c>
      <c r="F149" s="2">
        <v>4.3</v>
      </c>
      <c r="G149" s="2">
        <v>6.1</v>
      </c>
      <c r="H149" s="2">
        <v>1011.8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</v>
      </c>
      <c r="O149">
        <v>292.8</v>
      </c>
      <c r="P149">
        <v>18.5</v>
      </c>
      <c r="Q149">
        <v>18.600000000000001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17.5</v>
      </c>
      <c r="AN149" s="2">
        <v>75</v>
      </c>
      <c r="AO149" s="2">
        <v>13</v>
      </c>
      <c r="AP149" s="2">
        <v>17.5</v>
      </c>
      <c r="AQ149" s="2">
        <v>6.5</v>
      </c>
      <c r="AR149" s="2">
        <v>7.9</v>
      </c>
      <c r="AS149" s="2">
        <v>1022.9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287.8</v>
      </c>
      <c r="BA149">
        <v>16.600000000000001</v>
      </c>
      <c r="BB149">
        <v>16.600000000000001</v>
      </c>
      <c r="BC149" s="5">
        <v>9.7222222222222196E-2</v>
      </c>
    </row>
    <row r="150" spans="2:55">
      <c r="B150" s="2">
        <v>19.3</v>
      </c>
      <c r="C150" s="2">
        <v>84</v>
      </c>
      <c r="D150" s="2">
        <v>16.5</v>
      </c>
      <c r="E150" s="2">
        <v>19.3</v>
      </c>
      <c r="F150" s="2">
        <v>1.8</v>
      </c>
      <c r="G150" s="2">
        <v>4</v>
      </c>
      <c r="H150" s="2">
        <v>1011.4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</v>
      </c>
      <c r="O150">
        <v>292.8</v>
      </c>
      <c r="P150">
        <v>18.5</v>
      </c>
      <c r="Q150">
        <v>18.600000000000001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17.5</v>
      </c>
      <c r="AN150" s="2">
        <v>75</v>
      </c>
      <c r="AO150" s="2">
        <v>13</v>
      </c>
      <c r="AP150" s="2">
        <v>17.5</v>
      </c>
      <c r="AQ150" s="2">
        <v>4.3</v>
      </c>
      <c r="AR150" s="2">
        <v>9.4</v>
      </c>
      <c r="AS150" s="2">
        <v>1022.9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287.8</v>
      </c>
      <c r="BA150">
        <v>16.600000000000001</v>
      </c>
      <c r="BB150">
        <v>16.600000000000001</v>
      </c>
      <c r="BC150" s="5">
        <v>9.7916666666666693E-2</v>
      </c>
    </row>
    <row r="151" spans="2:55">
      <c r="B151" s="2">
        <v>19.3</v>
      </c>
      <c r="C151" s="2">
        <v>84</v>
      </c>
      <c r="D151" s="2">
        <v>16.5</v>
      </c>
      <c r="E151" s="2">
        <v>19.3</v>
      </c>
      <c r="F151" s="2">
        <v>2.9</v>
      </c>
      <c r="G151" s="2">
        <v>2.9</v>
      </c>
      <c r="H151" s="2">
        <v>1011.5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</v>
      </c>
      <c r="O151">
        <v>292.8</v>
      </c>
      <c r="P151">
        <v>18.399999999999999</v>
      </c>
      <c r="Q151">
        <v>18.600000000000001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17.5</v>
      </c>
      <c r="AN151" s="2">
        <v>75</v>
      </c>
      <c r="AO151" s="2">
        <v>13</v>
      </c>
      <c r="AP151" s="2">
        <v>17.5</v>
      </c>
      <c r="AQ151" s="2">
        <v>3.2</v>
      </c>
      <c r="AR151" s="2">
        <v>7.2</v>
      </c>
      <c r="AS151" s="2">
        <v>1023.1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287.8</v>
      </c>
      <c r="BA151">
        <v>16.600000000000001</v>
      </c>
      <c r="BB151">
        <v>16.600000000000001</v>
      </c>
      <c r="BC151" s="5">
        <v>9.8611111111111094E-2</v>
      </c>
    </row>
    <row r="152" spans="2:55">
      <c r="B152" s="2">
        <v>19.3</v>
      </c>
      <c r="C152" s="2">
        <v>84</v>
      </c>
      <c r="D152" s="2">
        <v>16.5</v>
      </c>
      <c r="E152" s="2">
        <v>19.3</v>
      </c>
      <c r="F152" s="2">
        <v>2.2000000000000002</v>
      </c>
      <c r="G152" s="2">
        <v>4.3</v>
      </c>
      <c r="H152" s="2">
        <v>1011.6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</v>
      </c>
      <c r="O152">
        <v>292.8</v>
      </c>
      <c r="P152">
        <v>18.399999999999999</v>
      </c>
      <c r="Q152">
        <v>18.600000000000001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17.5</v>
      </c>
      <c r="AN152" s="2">
        <v>75</v>
      </c>
      <c r="AO152" s="2">
        <v>13</v>
      </c>
      <c r="AP152" s="2">
        <v>17.5</v>
      </c>
      <c r="AQ152" s="2">
        <v>2.9</v>
      </c>
      <c r="AR152" s="2">
        <v>4.7</v>
      </c>
      <c r="AS152" s="2">
        <v>1023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287.8</v>
      </c>
      <c r="BA152">
        <v>16.600000000000001</v>
      </c>
      <c r="BB152">
        <v>16.600000000000001</v>
      </c>
      <c r="BC152" s="5">
        <v>9.9305555555555605E-2</v>
      </c>
    </row>
    <row r="153" spans="2:55">
      <c r="B153" s="2">
        <v>19.3</v>
      </c>
      <c r="C153" s="2">
        <v>84</v>
      </c>
      <c r="D153" s="2">
        <v>16.5</v>
      </c>
      <c r="E153" s="2">
        <v>19.3</v>
      </c>
      <c r="F153" s="2">
        <v>2.9</v>
      </c>
      <c r="G153" s="2">
        <v>5.4</v>
      </c>
      <c r="H153" s="2">
        <v>1011.6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</v>
      </c>
      <c r="O153">
        <v>292.8</v>
      </c>
      <c r="P153">
        <v>18.399999999999999</v>
      </c>
      <c r="Q153">
        <v>18.600000000000001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17.5</v>
      </c>
      <c r="AN153" s="2">
        <v>75</v>
      </c>
      <c r="AO153" s="2">
        <v>13</v>
      </c>
      <c r="AP153" s="2">
        <v>17.5</v>
      </c>
      <c r="AQ153" s="2">
        <v>9</v>
      </c>
      <c r="AR153" s="2">
        <v>9</v>
      </c>
      <c r="AS153" s="2">
        <v>1022.9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287.8</v>
      </c>
      <c r="BA153">
        <v>16.600000000000001</v>
      </c>
      <c r="BB153">
        <v>16.600000000000001</v>
      </c>
      <c r="BC153" s="5">
        <v>0.1</v>
      </c>
    </row>
    <row r="154" spans="2:55">
      <c r="B154" s="2">
        <v>19.3</v>
      </c>
      <c r="C154" s="2">
        <v>84</v>
      </c>
      <c r="D154" s="2">
        <v>16.5</v>
      </c>
      <c r="E154" s="2">
        <v>19.3</v>
      </c>
      <c r="F154" s="2">
        <v>0</v>
      </c>
      <c r="G154" s="2">
        <v>2.5</v>
      </c>
      <c r="H154" s="2">
        <v>1011.5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</v>
      </c>
      <c r="O154">
        <v>292.8</v>
      </c>
      <c r="P154">
        <v>18.399999999999999</v>
      </c>
      <c r="Q154">
        <v>18.600000000000001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17.5</v>
      </c>
      <c r="AN154" s="2">
        <v>75</v>
      </c>
      <c r="AO154" s="2">
        <v>13</v>
      </c>
      <c r="AP154" s="2">
        <v>17.5</v>
      </c>
      <c r="AQ154" s="2">
        <v>12.2</v>
      </c>
      <c r="AR154" s="2">
        <v>13.3</v>
      </c>
      <c r="AS154" s="2">
        <v>1023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287.8</v>
      </c>
      <c r="BA154">
        <v>16.5</v>
      </c>
      <c r="BB154">
        <v>16.5</v>
      </c>
      <c r="BC154" s="5">
        <v>0.100694444444444</v>
      </c>
    </row>
    <row r="155" spans="2:55">
      <c r="B155" s="2">
        <v>19.2</v>
      </c>
      <c r="C155" s="2">
        <v>84</v>
      </c>
      <c r="D155" s="2">
        <v>16.399999999999999</v>
      </c>
      <c r="E155" s="2">
        <v>19.2</v>
      </c>
      <c r="F155" s="2">
        <v>2.5</v>
      </c>
      <c r="G155" s="2">
        <v>3.6</v>
      </c>
      <c r="H155" s="2">
        <v>1011.4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</v>
      </c>
      <c r="O155">
        <v>292.8</v>
      </c>
      <c r="P155">
        <v>18.399999999999999</v>
      </c>
      <c r="Q155">
        <v>18.5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17.5</v>
      </c>
      <c r="AN155" s="2">
        <v>74</v>
      </c>
      <c r="AO155" s="2">
        <v>12.9</v>
      </c>
      <c r="AP155" s="2">
        <v>17.5</v>
      </c>
      <c r="AQ155" s="2">
        <v>5.8</v>
      </c>
      <c r="AR155" s="2">
        <v>6.5</v>
      </c>
      <c r="AS155" s="2">
        <v>1022.7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287.8</v>
      </c>
      <c r="BA155">
        <v>16.5</v>
      </c>
      <c r="BB155">
        <v>16.600000000000001</v>
      </c>
      <c r="BC155" s="5">
        <v>0.101388888888889</v>
      </c>
    </row>
    <row r="156" spans="2:55">
      <c r="B156" s="2">
        <v>19.2</v>
      </c>
      <c r="C156" s="2">
        <v>84</v>
      </c>
      <c r="D156" s="2">
        <v>16.399999999999999</v>
      </c>
      <c r="E156" s="2">
        <v>19.2</v>
      </c>
      <c r="F156" s="2">
        <v>2.9</v>
      </c>
      <c r="G156" s="2">
        <v>4.3</v>
      </c>
      <c r="H156" s="2">
        <v>1011.5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</v>
      </c>
      <c r="O156">
        <v>292.8</v>
      </c>
      <c r="P156">
        <v>18.399999999999999</v>
      </c>
      <c r="Q156">
        <v>18.5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17.5</v>
      </c>
      <c r="AN156" s="2">
        <v>74</v>
      </c>
      <c r="AO156" s="2">
        <v>12.9</v>
      </c>
      <c r="AP156" s="2">
        <v>17.5</v>
      </c>
      <c r="AQ156" s="2">
        <v>2.9</v>
      </c>
      <c r="AR156" s="2">
        <v>6.8</v>
      </c>
      <c r="AS156" s="2">
        <v>1023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287.8</v>
      </c>
      <c r="BA156">
        <v>16.5</v>
      </c>
      <c r="BB156">
        <v>16.600000000000001</v>
      </c>
      <c r="BC156" s="5">
        <v>0.102083333333333</v>
      </c>
    </row>
    <row r="157" spans="2:55">
      <c r="B157" s="2">
        <v>19.2</v>
      </c>
      <c r="C157" s="2">
        <v>84</v>
      </c>
      <c r="D157" s="2">
        <v>16.399999999999999</v>
      </c>
      <c r="E157" s="2">
        <v>19.2</v>
      </c>
      <c r="F157" s="2">
        <v>4</v>
      </c>
      <c r="G157" s="2">
        <v>4</v>
      </c>
      <c r="H157" s="2">
        <v>1011.5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</v>
      </c>
      <c r="O157">
        <v>292.8</v>
      </c>
      <c r="P157">
        <v>18.399999999999999</v>
      </c>
      <c r="Q157">
        <v>18.5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17.5</v>
      </c>
      <c r="AN157" s="2">
        <v>74</v>
      </c>
      <c r="AO157" s="2">
        <v>12.9</v>
      </c>
      <c r="AP157" s="2">
        <v>17.5</v>
      </c>
      <c r="AQ157" s="2">
        <v>7.6</v>
      </c>
      <c r="AR157" s="2">
        <v>11.2</v>
      </c>
      <c r="AS157" s="2">
        <v>1022.9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287.8</v>
      </c>
      <c r="BA157">
        <v>16.5</v>
      </c>
      <c r="BB157">
        <v>16.5</v>
      </c>
      <c r="BC157" s="5">
        <v>0.102777777777778</v>
      </c>
    </row>
    <row r="158" spans="2:55">
      <c r="B158" s="2">
        <v>19.100000000000001</v>
      </c>
      <c r="C158" s="2">
        <v>84</v>
      </c>
      <c r="D158" s="2">
        <v>16.3</v>
      </c>
      <c r="E158" s="2">
        <v>19.100000000000001</v>
      </c>
      <c r="F158" s="2">
        <v>5.8</v>
      </c>
      <c r="G158" s="2">
        <v>6.5</v>
      </c>
      <c r="H158" s="2">
        <v>1011.5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</v>
      </c>
      <c r="O158">
        <v>292.8</v>
      </c>
      <c r="P158">
        <v>18.3</v>
      </c>
      <c r="Q158">
        <v>18.5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17.5</v>
      </c>
      <c r="AN158" s="2">
        <v>74</v>
      </c>
      <c r="AO158" s="2">
        <v>12.9</v>
      </c>
      <c r="AP158" s="2">
        <v>17.5</v>
      </c>
      <c r="AQ158" s="2">
        <v>2.9</v>
      </c>
      <c r="AR158" s="2">
        <v>7.6</v>
      </c>
      <c r="AS158" s="2">
        <v>1022.7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287.8</v>
      </c>
      <c r="BA158">
        <v>16.5</v>
      </c>
      <c r="BB158">
        <v>16.5</v>
      </c>
      <c r="BC158" s="5">
        <v>0.10347222222222199</v>
      </c>
    </row>
    <row r="159" spans="2:55">
      <c r="B159" s="2">
        <v>19.100000000000001</v>
      </c>
      <c r="C159" s="2">
        <v>84</v>
      </c>
      <c r="D159" s="2">
        <v>16.3</v>
      </c>
      <c r="E159" s="2">
        <v>19.100000000000001</v>
      </c>
      <c r="F159" s="2">
        <v>0</v>
      </c>
      <c r="G159" s="2">
        <v>3.2</v>
      </c>
      <c r="H159" s="2">
        <v>1011.5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</v>
      </c>
      <c r="O159">
        <v>292.8</v>
      </c>
      <c r="P159">
        <v>18.3</v>
      </c>
      <c r="Q159">
        <v>18.5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17.5</v>
      </c>
      <c r="AN159" s="2">
        <v>74</v>
      </c>
      <c r="AO159" s="2">
        <v>12.9</v>
      </c>
      <c r="AP159" s="2">
        <v>17.5</v>
      </c>
      <c r="AQ159" s="2">
        <v>6.5</v>
      </c>
      <c r="AR159" s="2">
        <v>10.1</v>
      </c>
      <c r="AS159" s="2">
        <v>1022.9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287.8</v>
      </c>
      <c r="BA159">
        <v>16.5</v>
      </c>
      <c r="BB159">
        <v>16.5</v>
      </c>
      <c r="BC159" s="5">
        <v>0.104166666666667</v>
      </c>
    </row>
    <row r="160" spans="2:55">
      <c r="B160" s="2">
        <v>19.100000000000001</v>
      </c>
      <c r="C160" s="2">
        <v>84</v>
      </c>
      <c r="D160" s="2">
        <v>16.3</v>
      </c>
      <c r="E160" s="2">
        <v>19.100000000000001</v>
      </c>
      <c r="F160" s="2">
        <v>0</v>
      </c>
      <c r="G160" s="2">
        <v>1.8</v>
      </c>
      <c r="H160" s="2">
        <v>1011.4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</v>
      </c>
      <c r="O160">
        <v>292.8</v>
      </c>
      <c r="P160">
        <v>18.3</v>
      </c>
      <c r="Q160">
        <v>18.5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17.5</v>
      </c>
      <c r="AN160" s="2">
        <v>75</v>
      </c>
      <c r="AO160" s="2">
        <v>13</v>
      </c>
      <c r="AP160" s="2">
        <v>17.5</v>
      </c>
      <c r="AQ160" s="2">
        <v>7.2</v>
      </c>
      <c r="AR160" s="2">
        <v>9.6999999999999993</v>
      </c>
      <c r="AS160" s="2">
        <v>1022.9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287.8</v>
      </c>
      <c r="BA160">
        <v>16.5</v>
      </c>
      <c r="BB160">
        <v>16.5</v>
      </c>
      <c r="BC160" s="5">
        <v>0.104861111111111</v>
      </c>
    </row>
    <row r="161" spans="2:55">
      <c r="B161" s="2">
        <v>19.100000000000001</v>
      </c>
      <c r="C161" s="2">
        <v>84</v>
      </c>
      <c r="D161" s="2">
        <v>16.3</v>
      </c>
      <c r="E161" s="2">
        <v>19.100000000000001</v>
      </c>
      <c r="F161" s="2">
        <v>0</v>
      </c>
      <c r="G161" s="2">
        <v>0</v>
      </c>
      <c r="H161" s="2">
        <v>1011.5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</v>
      </c>
      <c r="O161">
        <v>292.8</v>
      </c>
      <c r="P161">
        <v>18.3</v>
      </c>
      <c r="Q161">
        <v>18.399999999999999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17.5</v>
      </c>
      <c r="AN161" s="2">
        <v>74</v>
      </c>
      <c r="AO161" s="2">
        <v>12.9</v>
      </c>
      <c r="AP161" s="2">
        <v>17.5</v>
      </c>
      <c r="AQ161" s="2">
        <v>4</v>
      </c>
      <c r="AR161" s="2">
        <v>9.6999999999999993</v>
      </c>
      <c r="AS161" s="2">
        <v>1022.9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287.8</v>
      </c>
      <c r="BA161">
        <v>16.5</v>
      </c>
      <c r="BB161">
        <v>16.5</v>
      </c>
      <c r="BC161" s="5">
        <v>0.105555555555556</v>
      </c>
    </row>
    <row r="162" spans="2:55">
      <c r="B162" s="2">
        <v>19.100000000000001</v>
      </c>
      <c r="C162" s="2">
        <v>84</v>
      </c>
      <c r="D162" s="2">
        <v>16.3</v>
      </c>
      <c r="E162" s="2">
        <v>19.100000000000001</v>
      </c>
      <c r="F162" s="2">
        <v>5.4</v>
      </c>
      <c r="G162" s="2">
        <v>5.4</v>
      </c>
      <c r="H162" s="2">
        <v>1011.7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</v>
      </c>
      <c r="O162">
        <v>292.8</v>
      </c>
      <c r="P162">
        <v>18.3</v>
      </c>
      <c r="Q162">
        <v>18.399999999999999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17.5</v>
      </c>
      <c r="AN162" s="2">
        <v>75</v>
      </c>
      <c r="AO162" s="2">
        <v>13</v>
      </c>
      <c r="AP162" s="2">
        <v>17.5</v>
      </c>
      <c r="AQ162" s="2">
        <v>9</v>
      </c>
      <c r="AR162" s="2">
        <v>10.1</v>
      </c>
      <c r="AS162" s="2">
        <v>1022.9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287.8</v>
      </c>
      <c r="BA162">
        <v>16.5</v>
      </c>
      <c r="BB162">
        <v>16.5</v>
      </c>
      <c r="BC162" s="5">
        <v>0.10625</v>
      </c>
    </row>
    <row r="163" spans="2:55">
      <c r="B163" s="2">
        <v>19</v>
      </c>
      <c r="C163" s="2">
        <v>83</v>
      </c>
      <c r="D163" s="2">
        <v>16.100000000000001</v>
      </c>
      <c r="E163" s="2">
        <v>19</v>
      </c>
      <c r="F163" s="2">
        <v>2.9</v>
      </c>
      <c r="G163" s="2">
        <v>6.1</v>
      </c>
      <c r="H163" s="2">
        <v>1011.6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</v>
      </c>
      <c r="O163">
        <v>292.8</v>
      </c>
      <c r="P163">
        <v>18.2</v>
      </c>
      <c r="Q163">
        <v>18.399999999999999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17.5</v>
      </c>
      <c r="AN163" s="2">
        <v>74</v>
      </c>
      <c r="AO163" s="2">
        <v>12.9</v>
      </c>
      <c r="AP163" s="2">
        <v>17.5</v>
      </c>
      <c r="AQ163" s="2">
        <v>4.3</v>
      </c>
      <c r="AR163" s="2">
        <v>9.4</v>
      </c>
      <c r="AS163" s="2">
        <v>1022.9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287.8</v>
      </c>
      <c r="BA163">
        <v>16.5</v>
      </c>
      <c r="BB163">
        <v>16.5</v>
      </c>
      <c r="BC163" s="5">
        <v>0.106944444444444</v>
      </c>
    </row>
    <row r="164" spans="2:55">
      <c r="B164" s="2">
        <v>19</v>
      </c>
      <c r="C164" s="2">
        <v>83</v>
      </c>
      <c r="D164" s="2">
        <v>16.100000000000001</v>
      </c>
      <c r="E164" s="2">
        <v>19</v>
      </c>
      <c r="F164" s="2">
        <v>0</v>
      </c>
      <c r="G164" s="2">
        <v>2.2000000000000002</v>
      </c>
      <c r="H164" s="2">
        <v>1011.7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</v>
      </c>
      <c r="O164">
        <v>292.8</v>
      </c>
      <c r="P164">
        <v>18.2</v>
      </c>
      <c r="Q164">
        <v>18.3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17.5</v>
      </c>
      <c r="AN164" s="2">
        <v>75</v>
      </c>
      <c r="AO164" s="2">
        <v>13</v>
      </c>
      <c r="AP164" s="2">
        <v>17.5</v>
      </c>
      <c r="AQ164" s="2">
        <v>6.5</v>
      </c>
      <c r="AR164" s="2">
        <v>7.2</v>
      </c>
      <c r="AS164" s="2">
        <v>1023.1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287.8</v>
      </c>
      <c r="BA164">
        <v>16.5</v>
      </c>
      <c r="BB164">
        <v>16.5</v>
      </c>
      <c r="BC164" s="5">
        <v>0.10763888888888901</v>
      </c>
    </row>
    <row r="165" spans="2:55">
      <c r="B165" s="2">
        <v>19</v>
      </c>
      <c r="C165" s="2">
        <v>83</v>
      </c>
      <c r="D165" s="2">
        <v>16.100000000000001</v>
      </c>
      <c r="E165" s="2">
        <v>19</v>
      </c>
      <c r="F165" s="2">
        <v>0</v>
      </c>
      <c r="G165" s="2">
        <v>0</v>
      </c>
      <c r="H165" s="2">
        <v>1011.8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</v>
      </c>
      <c r="O165">
        <v>292.8</v>
      </c>
      <c r="P165">
        <v>18.2</v>
      </c>
      <c r="Q165">
        <v>18.3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17.5</v>
      </c>
      <c r="AN165" s="2">
        <v>75</v>
      </c>
      <c r="AO165" s="2">
        <v>13</v>
      </c>
      <c r="AP165" s="2">
        <v>17.5</v>
      </c>
      <c r="AQ165" s="2">
        <v>7.2</v>
      </c>
      <c r="AR165" s="2">
        <v>8.3000000000000007</v>
      </c>
      <c r="AS165" s="2">
        <v>1023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287.8</v>
      </c>
      <c r="BA165">
        <v>16.5</v>
      </c>
      <c r="BB165">
        <v>16.5</v>
      </c>
      <c r="BC165" s="5">
        <v>0.108333333333333</v>
      </c>
    </row>
    <row r="166" spans="2:55">
      <c r="B166" s="2">
        <v>19</v>
      </c>
      <c r="C166" s="2">
        <v>83</v>
      </c>
      <c r="D166" s="2">
        <v>16.100000000000001</v>
      </c>
      <c r="E166" s="2">
        <v>19</v>
      </c>
      <c r="F166" s="2">
        <v>0</v>
      </c>
      <c r="G166" s="2">
        <v>0</v>
      </c>
      <c r="H166" s="2">
        <v>1011.9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</v>
      </c>
      <c r="O166">
        <v>292.8</v>
      </c>
      <c r="P166">
        <v>18.2</v>
      </c>
      <c r="Q166">
        <v>18.3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17.5</v>
      </c>
      <c r="AN166" s="2">
        <v>75</v>
      </c>
      <c r="AO166" s="2">
        <v>13</v>
      </c>
      <c r="AP166" s="2">
        <v>17.5</v>
      </c>
      <c r="AQ166" s="2">
        <v>7.2</v>
      </c>
      <c r="AR166" s="2">
        <v>13</v>
      </c>
      <c r="AS166" s="2">
        <v>1022.8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287.8</v>
      </c>
      <c r="BA166">
        <v>16.5</v>
      </c>
      <c r="BB166">
        <v>16.5</v>
      </c>
      <c r="BC166" s="5">
        <v>0.109027777777778</v>
      </c>
    </row>
    <row r="167" spans="2:55">
      <c r="B167" s="2">
        <v>19</v>
      </c>
      <c r="C167" s="2">
        <v>83</v>
      </c>
      <c r="D167" s="2">
        <v>16.100000000000001</v>
      </c>
      <c r="E167" s="2">
        <v>19</v>
      </c>
      <c r="F167" s="2">
        <v>2.9</v>
      </c>
      <c r="G167" s="2">
        <v>7.2</v>
      </c>
      <c r="H167" s="2">
        <v>1011.6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</v>
      </c>
      <c r="O167">
        <v>292.8</v>
      </c>
      <c r="P167">
        <v>18.2</v>
      </c>
      <c r="Q167">
        <v>18.3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17.5</v>
      </c>
      <c r="AN167" s="2">
        <v>75</v>
      </c>
      <c r="AO167" s="2">
        <v>13</v>
      </c>
      <c r="AP167" s="2">
        <v>17.5</v>
      </c>
      <c r="AQ167" s="2">
        <v>2.5</v>
      </c>
      <c r="AR167" s="2">
        <v>6.1</v>
      </c>
      <c r="AS167" s="2">
        <v>1023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287.8</v>
      </c>
      <c r="BA167">
        <v>16.5</v>
      </c>
      <c r="BB167">
        <v>16.5</v>
      </c>
      <c r="BC167" s="5">
        <v>0.109722222222222</v>
      </c>
    </row>
    <row r="168" spans="2:55">
      <c r="B168" s="2">
        <v>19</v>
      </c>
      <c r="C168" s="2">
        <v>83</v>
      </c>
      <c r="D168" s="2">
        <v>16.100000000000001</v>
      </c>
      <c r="E168" s="2">
        <v>19</v>
      </c>
      <c r="F168" s="2">
        <v>2.5</v>
      </c>
      <c r="G168" s="2">
        <v>3.2</v>
      </c>
      <c r="H168" s="2">
        <v>1011.8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</v>
      </c>
      <c r="O168">
        <v>292.8</v>
      </c>
      <c r="P168">
        <v>18.100000000000001</v>
      </c>
      <c r="Q168">
        <v>18.3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17.399999999999999</v>
      </c>
      <c r="AN168" s="2">
        <v>75</v>
      </c>
      <c r="AO168" s="2">
        <v>12.9</v>
      </c>
      <c r="AP168" s="2">
        <v>17.399999999999999</v>
      </c>
      <c r="AQ168" s="2">
        <v>7.6</v>
      </c>
      <c r="AR168" s="2">
        <v>8.6</v>
      </c>
      <c r="AS168" s="2">
        <v>1022.8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287.8</v>
      </c>
      <c r="BA168">
        <v>16.5</v>
      </c>
      <c r="BB168">
        <v>16.5</v>
      </c>
      <c r="BC168" s="5">
        <v>0.110416666666667</v>
      </c>
    </row>
    <row r="169" spans="2:55">
      <c r="B169" s="2">
        <v>18.899999999999999</v>
      </c>
      <c r="C169" s="2">
        <v>83</v>
      </c>
      <c r="D169" s="2">
        <v>16</v>
      </c>
      <c r="E169" s="2">
        <v>18.899999999999999</v>
      </c>
      <c r="F169" s="2">
        <v>1.8</v>
      </c>
      <c r="G169" s="2">
        <v>2.2000000000000002</v>
      </c>
      <c r="H169" s="2">
        <v>1011.9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</v>
      </c>
      <c r="O169">
        <v>292.8</v>
      </c>
      <c r="P169">
        <v>18.100000000000001</v>
      </c>
      <c r="Q169">
        <v>18.3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17.5</v>
      </c>
      <c r="AN169" s="2">
        <v>75</v>
      </c>
      <c r="AO169" s="2">
        <v>13</v>
      </c>
      <c r="AP169" s="2">
        <v>17.5</v>
      </c>
      <c r="AQ169" s="2">
        <v>7.2</v>
      </c>
      <c r="AR169" s="2">
        <v>8.6</v>
      </c>
      <c r="AS169" s="2">
        <v>1023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287.8</v>
      </c>
      <c r="BA169">
        <v>16.5</v>
      </c>
      <c r="BB169">
        <v>16.5</v>
      </c>
      <c r="BC169" s="5">
        <v>0.11111111111111099</v>
      </c>
    </row>
    <row r="170" spans="2:55">
      <c r="B170" s="2">
        <v>18.899999999999999</v>
      </c>
      <c r="C170" s="2">
        <v>83</v>
      </c>
      <c r="D170" s="2">
        <v>16</v>
      </c>
      <c r="E170" s="2">
        <v>18.899999999999999</v>
      </c>
      <c r="F170" s="2">
        <v>0</v>
      </c>
      <c r="G170" s="2">
        <v>5</v>
      </c>
      <c r="H170" s="2">
        <v>1011.8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</v>
      </c>
      <c r="O170">
        <v>292.8</v>
      </c>
      <c r="P170">
        <v>18.100000000000001</v>
      </c>
      <c r="Q170">
        <v>18.2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17.399999999999999</v>
      </c>
      <c r="AN170" s="2">
        <v>75</v>
      </c>
      <c r="AO170" s="2">
        <v>12.9</v>
      </c>
      <c r="AP170" s="2">
        <v>17.399999999999999</v>
      </c>
      <c r="AQ170" s="2">
        <v>10.8</v>
      </c>
      <c r="AR170" s="2">
        <v>15.1</v>
      </c>
      <c r="AS170" s="2">
        <v>1022.8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287.8</v>
      </c>
      <c r="BA170">
        <v>16.5</v>
      </c>
      <c r="BB170">
        <v>16.5</v>
      </c>
      <c r="BC170" s="5">
        <v>0.111805555555556</v>
      </c>
    </row>
    <row r="171" spans="2:55">
      <c r="B171" s="2">
        <v>18.899999999999999</v>
      </c>
      <c r="C171" s="2">
        <v>83</v>
      </c>
      <c r="D171" s="2">
        <v>16</v>
      </c>
      <c r="E171" s="2">
        <v>18.899999999999999</v>
      </c>
      <c r="F171" s="2">
        <v>1.8</v>
      </c>
      <c r="G171" s="2">
        <v>2.2000000000000002</v>
      </c>
      <c r="H171" s="2">
        <v>1011.8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</v>
      </c>
      <c r="O171">
        <v>292.8</v>
      </c>
      <c r="P171">
        <v>18.100000000000001</v>
      </c>
      <c r="Q171">
        <v>18.2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17.5</v>
      </c>
      <c r="AN171" s="2">
        <v>75</v>
      </c>
      <c r="AO171" s="2">
        <v>13</v>
      </c>
      <c r="AP171" s="2">
        <v>17.5</v>
      </c>
      <c r="AQ171" s="2">
        <v>9</v>
      </c>
      <c r="AR171" s="2">
        <v>10.8</v>
      </c>
      <c r="AS171" s="2">
        <v>1023.1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287.8</v>
      </c>
      <c r="BA171">
        <v>16.5</v>
      </c>
      <c r="BB171">
        <v>16.5</v>
      </c>
      <c r="BC171" s="5">
        <v>0.1125</v>
      </c>
    </row>
    <row r="172" spans="2:55">
      <c r="B172" s="2">
        <v>18.899999999999999</v>
      </c>
      <c r="C172" s="2">
        <v>83</v>
      </c>
      <c r="D172" s="2">
        <v>16</v>
      </c>
      <c r="E172" s="2">
        <v>18.899999999999999</v>
      </c>
      <c r="F172" s="2">
        <v>2.2000000000000002</v>
      </c>
      <c r="G172" s="2">
        <v>2.9</v>
      </c>
      <c r="H172" s="2">
        <v>1011.6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</v>
      </c>
      <c r="O172">
        <v>292.8</v>
      </c>
      <c r="P172">
        <v>18</v>
      </c>
      <c r="Q172">
        <v>18.2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17.5</v>
      </c>
      <c r="AN172" s="2">
        <v>75</v>
      </c>
      <c r="AO172" s="2">
        <v>13</v>
      </c>
      <c r="AP172" s="2">
        <v>17.5</v>
      </c>
      <c r="AQ172" s="2">
        <v>6.8</v>
      </c>
      <c r="AR172" s="2">
        <v>11.2</v>
      </c>
      <c r="AS172" s="2">
        <v>1022.9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287.8</v>
      </c>
      <c r="BA172">
        <v>16.5</v>
      </c>
      <c r="BB172">
        <v>16.5</v>
      </c>
      <c r="BC172" s="5">
        <v>0.113194444444444</v>
      </c>
    </row>
    <row r="173" spans="2:55">
      <c r="B173" s="2">
        <v>18.899999999999999</v>
      </c>
      <c r="C173" s="2">
        <v>83</v>
      </c>
      <c r="D173" s="2">
        <v>16</v>
      </c>
      <c r="E173" s="2">
        <v>18.899999999999999</v>
      </c>
      <c r="F173" s="2">
        <v>4</v>
      </c>
      <c r="G173" s="2">
        <v>6.8</v>
      </c>
      <c r="H173" s="2">
        <v>1011.5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</v>
      </c>
      <c r="O173">
        <v>292.8</v>
      </c>
      <c r="P173">
        <v>18</v>
      </c>
      <c r="Q173">
        <v>18.2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17.5</v>
      </c>
      <c r="AN173" s="2">
        <v>75</v>
      </c>
      <c r="AO173" s="2">
        <v>13</v>
      </c>
      <c r="AP173" s="2">
        <v>17.5</v>
      </c>
      <c r="AQ173" s="2">
        <v>0</v>
      </c>
      <c r="AR173" s="2">
        <v>10.4</v>
      </c>
      <c r="AS173" s="2">
        <v>1022.9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287.8</v>
      </c>
      <c r="BA173">
        <v>16.5</v>
      </c>
      <c r="BB173">
        <v>16.5</v>
      </c>
      <c r="BC173" s="5">
        <v>0.113888888888889</v>
      </c>
    </row>
    <row r="174" spans="2:55">
      <c r="B174" s="2">
        <v>18.899999999999999</v>
      </c>
      <c r="C174" s="2">
        <v>83</v>
      </c>
      <c r="D174" s="2">
        <v>16</v>
      </c>
      <c r="E174" s="2">
        <v>18.899999999999999</v>
      </c>
      <c r="F174" s="2">
        <v>3.2</v>
      </c>
      <c r="G174" s="2">
        <v>4.3</v>
      </c>
      <c r="H174" s="2">
        <v>1011.6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</v>
      </c>
      <c r="O174">
        <v>292.8</v>
      </c>
      <c r="P174">
        <v>18</v>
      </c>
      <c r="Q174">
        <v>18.2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17.5</v>
      </c>
      <c r="AN174" s="2">
        <v>75</v>
      </c>
      <c r="AO174" s="2">
        <v>13</v>
      </c>
      <c r="AP174" s="2">
        <v>17.5</v>
      </c>
      <c r="AQ174" s="2">
        <v>4.7</v>
      </c>
      <c r="AR174" s="2">
        <v>11.9</v>
      </c>
      <c r="AS174" s="2">
        <v>1022.7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287.8</v>
      </c>
      <c r="BA174">
        <v>16.5</v>
      </c>
      <c r="BB174">
        <v>16.5</v>
      </c>
      <c r="BC174" s="5">
        <v>0.114583333333333</v>
      </c>
    </row>
    <row r="175" spans="2:55">
      <c r="B175" s="2">
        <v>18.899999999999999</v>
      </c>
      <c r="C175" s="2">
        <v>83</v>
      </c>
      <c r="D175" s="2">
        <v>16</v>
      </c>
      <c r="E175" s="2">
        <v>18.899999999999999</v>
      </c>
      <c r="F175" s="2">
        <v>2.2000000000000002</v>
      </c>
      <c r="G175" s="2">
        <v>2.9</v>
      </c>
      <c r="H175" s="2">
        <v>1011.9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</v>
      </c>
      <c r="O175">
        <v>292.8</v>
      </c>
      <c r="P175">
        <v>18</v>
      </c>
      <c r="Q175">
        <v>18.2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17.399999999999999</v>
      </c>
      <c r="AN175" s="2">
        <v>75</v>
      </c>
      <c r="AO175" s="2">
        <v>12.9</v>
      </c>
      <c r="AP175" s="2">
        <v>17.399999999999999</v>
      </c>
      <c r="AQ175" s="2">
        <v>4</v>
      </c>
      <c r="AR175" s="2">
        <v>7.9</v>
      </c>
      <c r="AS175" s="2">
        <v>1022.7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287.8</v>
      </c>
      <c r="BA175">
        <v>16.5</v>
      </c>
      <c r="BB175">
        <v>16.5</v>
      </c>
      <c r="BC175" s="5">
        <v>0.11527777777777801</v>
      </c>
    </row>
    <row r="176" spans="2:55">
      <c r="B176" s="2">
        <v>18.8</v>
      </c>
      <c r="C176" s="2">
        <v>83</v>
      </c>
      <c r="D176" s="2">
        <v>15.9</v>
      </c>
      <c r="E176" s="2">
        <v>18.8</v>
      </c>
      <c r="F176" s="2">
        <v>0</v>
      </c>
      <c r="G176" s="2">
        <v>3.6</v>
      </c>
      <c r="H176" s="2">
        <v>1011.6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</v>
      </c>
      <c r="O176">
        <v>292.8</v>
      </c>
      <c r="P176">
        <v>17.899999999999999</v>
      </c>
      <c r="Q176">
        <v>18.100000000000001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17.399999999999999</v>
      </c>
      <c r="AN176" s="2">
        <v>75</v>
      </c>
      <c r="AO176" s="2">
        <v>12.9</v>
      </c>
      <c r="AP176" s="2">
        <v>17.399999999999999</v>
      </c>
      <c r="AQ176" s="2">
        <v>2.5</v>
      </c>
      <c r="AR176" s="2">
        <v>2.5</v>
      </c>
      <c r="AS176" s="2">
        <v>1022.7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287.8</v>
      </c>
      <c r="BA176">
        <v>16.5</v>
      </c>
      <c r="BB176">
        <v>16.5</v>
      </c>
      <c r="BC176" s="5">
        <v>0.115972222222222</v>
      </c>
    </row>
    <row r="177" spans="2:55">
      <c r="B177" s="2">
        <v>18.8</v>
      </c>
      <c r="C177" s="2">
        <v>83</v>
      </c>
      <c r="D177" s="2">
        <v>15.9</v>
      </c>
      <c r="E177" s="2">
        <v>18.8</v>
      </c>
      <c r="F177" s="2">
        <v>0</v>
      </c>
      <c r="G177" s="2">
        <v>2.2000000000000002</v>
      </c>
      <c r="H177" s="2">
        <v>1011.7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</v>
      </c>
      <c r="O177">
        <v>292.8</v>
      </c>
      <c r="P177">
        <v>17.899999999999999</v>
      </c>
      <c r="Q177">
        <v>18.100000000000001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17.399999999999999</v>
      </c>
      <c r="AN177" s="2">
        <v>76</v>
      </c>
      <c r="AO177" s="2">
        <v>13.1</v>
      </c>
      <c r="AP177" s="2">
        <v>17.399999999999999</v>
      </c>
      <c r="AQ177" s="2">
        <v>7.9</v>
      </c>
      <c r="AR177" s="2">
        <v>8.6</v>
      </c>
      <c r="AS177" s="2">
        <v>1023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287.8</v>
      </c>
      <c r="BA177">
        <v>16.5</v>
      </c>
      <c r="BB177">
        <v>16.5</v>
      </c>
      <c r="BC177" s="5">
        <v>0.116666666666667</v>
      </c>
    </row>
    <row r="178" spans="2:55">
      <c r="B178" s="2">
        <v>18.8</v>
      </c>
      <c r="C178" s="2">
        <v>83</v>
      </c>
      <c r="D178" s="2">
        <v>15.9</v>
      </c>
      <c r="E178" s="2">
        <v>18.8</v>
      </c>
      <c r="F178" s="2">
        <v>2.2000000000000002</v>
      </c>
      <c r="G178" s="2">
        <v>2.2000000000000002</v>
      </c>
      <c r="H178" s="2">
        <v>1011.7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</v>
      </c>
      <c r="O178">
        <v>292.8</v>
      </c>
      <c r="P178">
        <v>18</v>
      </c>
      <c r="Q178">
        <v>18.100000000000001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17.399999999999999</v>
      </c>
      <c r="AN178" s="2">
        <v>76</v>
      </c>
      <c r="AO178" s="2">
        <v>13.1</v>
      </c>
      <c r="AP178" s="2">
        <v>17.399999999999999</v>
      </c>
      <c r="AQ178" s="2">
        <v>9.4</v>
      </c>
      <c r="AR178" s="2">
        <v>9.4</v>
      </c>
      <c r="AS178" s="2">
        <v>1022.8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287.8</v>
      </c>
      <c r="BA178">
        <v>16.5</v>
      </c>
      <c r="BB178">
        <v>16.5</v>
      </c>
      <c r="BC178" s="5">
        <v>0.117361111111111</v>
      </c>
    </row>
    <row r="179" spans="2:55">
      <c r="B179" s="2">
        <v>18.8</v>
      </c>
      <c r="C179" s="2">
        <v>83</v>
      </c>
      <c r="D179" s="2">
        <v>15.9</v>
      </c>
      <c r="E179" s="2">
        <v>18.8</v>
      </c>
      <c r="F179" s="2">
        <v>0</v>
      </c>
      <c r="G179" s="2">
        <v>3.2</v>
      </c>
      <c r="H179" s="2">
        <v>1012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</v>
      </c>
      <c r="O179">
        <v>292.8</v>
      </c>
      <c r="P179">
        <v>17.899999999999999</v>
      </c>
      <c r="Q179">
        <v>18.100000000000001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76</v>
      </c>
      <c r="AO179" s="2">
        <v>13.1</v>
      </c>
      <c r="AP179" s="2">
        <v>17.399999999999999</v>
      </c>
      <c r="AQ179" s="2">
        <v>10.1</v>
      </c>
      <c r="AR179" s="2">
        <v>16.2</v>
      </c>
      <c r="AS179" s="2">
        <v>1023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287.8</v>
      </c>
      <c r="BA179">
        <v>16.399999999999999</v>
      </c>
      <c r="BB179">
        <v>16.5</v>
      </c>
      <c r="BC179" s="5">
        <v>0.118055555555556</v>
      </c>
    </row>
    <row r="180" spans="2:55">
      <c r="B180" s="2">
        <v>18.7</v>
      </c>
      <c r="C180" s="2">
        <v>83</v>
      </c>
      <c r="D180" s="2">
        <v>15.8</v>
      </c>
      <c r="E180" s="2">
        <v>18.7</v>
      </c>
      <c r="F180" s="2">
        <v>4.3</v>
      </c>
      <c r="G180" s="2">
        <v>4.3</v>
      </c>
      <c r="H180" s="2">
        <v>1011.6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</v>
      </c>
      <c r="O180">
        <v>292.8</v>
      </c>
      <c r="P180">
        <v>17.899999999999999</v>
      </c>
      <c r="Q180">
        <v>18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76</v>
      </c>
      <c r="AO180" s="2">
        <v>13.1</v>
      </c>
      <c r="AP180" s="2">
        <v>17.399999999999999</v>
      </c>
      <c r="AQ180" s="2">
        <v>5</v>
      </c>
      <c r="AR180" s="2">
        <v>6.5</v>
      </c>
      <c r="AS180" s="2">
        <v>1023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287.8</v>
      </c>
      <c r="BA180">
        <v>16.399999999999999</v>
      </c>
      <c r="BB180">
        <v>16.5</v>
      </c>
      <c r="BC180" s="5">
        <v>0.11874999999999999</v>
      </c>
    </row>
    <row r="181" spans="2:55">
      <c r="B181" s="2">
        <v>18.7</v>
      </c>
      <c r="C181" s="2">
        <v>83</v>
      </c>
      <c r="D181" s="2">
        <v>15.8</v>
      </c>
      <c r="E181" s="2">
        <v>18.7</v>
      </c>
      <c r="F181" s="2">
        <v>2.5</v>
      </c>
      <c r="G181" s="2">
        <v>4.7</v>
      </c>
      <c r="H181" s="2">
        <v>1011.7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</v>
      </c>
      <c r="O181">
        <v>292.8</v>
      </c>
      <c r="P181">
        <v>17.899999999999999</v>
      </c>
      <c r="Q181">
        <v>18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76</v>
      </c>
      <c r="AO181" s="2">
        <v>13.1</v>
      </c>
      <c r="AP181" s="2">
        <v>17.399999999999999</v>
      </c>
      <c r="AQ181" s="2">
        <v>5.4</v>
      </c>
      <c r="AR181" s="2">
        <v>10.4</v>
      </c>
      <c r="AS181" s="2">
        <v>1022.9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287.8</v>
      </c>
      <c r="BA181">
        <v>16.399999999999999</v>
      </c>
      <c r="BB181">
        <v>16.5</v>
      </c>
      <c r="BC181" s="5">
        <v>0.11944444444444401</v>
      </c>
    </row>
    <row r="182" spans="2:55">
      <c r="B182" s="2">
        <v>18.7</v>
      </c>
      <c r="C182" s="2">
        <v>83</v>
      </c>
      <c r="D182" s="2">
        <v>15.8</v>
      </c>
      <c r="E182" s="2">
        <v>18.7</v>
      </c>
      <c r="F182" s="2">
        <v>2.5</v>
      </c>
      <c r="G182" s="2">
        <v>3.6</v>
      </c>
      <c r="H182" s="2">
        <v>1011.8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</v>
      </c>
      <c r="O182">
        <v>292.8</v>
      </c>
      <c r="P182">
        <v>17.899999999999999</v>
      </c>
      <c r="Q182">
        <v>18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76</v>
      </c>
      <c r="AO182" s="2">
        <v>13.1</v>
      </c>
      <c r="AP182" s="2">
        <v>17.399999999999999</v>
      </c>
      <c r="AQ182" s="2">
        <v>5</v>
      </c>
      <c r="AR182" s="2">
        <v>8.6</v>
      </c>
      <c r="AS182" s="2">
        <v>1023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287.8</v>
      </c>
      <c r="BA182">
        <v>16.399999999999999</v>
      </c>
      <c r="BB182">
        <v>16.399999999999999</v>
      </c>
      <c r="BC182" s="5">
        <v>0.120138888888889</v>
      </c>
    </row>
    <row r="183" spans="2:55">
      <c r="B183" s="2">
        <v>18.7</v>
      </c>
      <c r="C183" s="2">
        <v>84</v>
      </c>
      <c r="D183" s="2">
        <v>15.9</v>
      </c>
      <c r="E183" s="2">
        <v>18.7</v>
      </c>
      <c r="F183" s="2">
        <v>3.2</v>
      </c>
      <c r="G183" s="2">
        <v>4</v>
      </c>
      <c r="H183" s="2">
        <v>1011.8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</v>
      </c>
      <c r="O183">
        <v>292.8</v>
      </c>
      <c r="P183">
        <v>17.8</v>
      </c>
      <c r="Q183">
        <v>18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76</v>
      </c>
      <c r="AO183" s="2">
        <v>13.1</v>
      </c>
      <c r="AP183" s="2">
        <v>17.399999999999999</v>
      </c>
      <c r="AQ183" s="2">
        <v>7.6</v>
      </c>
      <c r="AR183" s="2">
        <v>11.2</v>
      </c>
      <c r="AS183" s="2">
        <v>1022.9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287.8</v>
      </c>
      <c r="BA183">
        <v>16.399999999999999</v>
      </c>
      <c r="BB183">
        <v>16.399999999999999</v>
      </c>
      <c r="BC183" s="5">
        <v>0.120833333333333</v>
      </c>
    </row>
    <row r="184" spans="2:55">
      <c r="B184" s="2">
        <v>18.7</v>
      </c>
      <c r="C184" s="2">
        <v>83</v>
      </c>
      <c r="D184" s="2">
        <v>15.8</v>
      </c>
      <c r="E184" s="2">
        <v>18.7</v>
      </c>
      <c r="F184" s="2">
        <v>0</v>
      </c>
      <c r="G184" s="2">
        <v>3.6</v>
      </c>
      <c r="H184" s="2">
        <v>1011.6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</v>
      </c>
      <c r="O184">
        <v>292.8</v>
      </c>
      <c r="P184">
        <v>17.8</v>
      </c>
      <c r="Q184">
        <v>18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76</v>
      </c>
      <c r="AO184" s="2">
        <v>13</v>
      </c>
      <c r="AP184" s="2">
        <v>17.3</v>
      </c>
      <c r="AQ184" s="2">
        <v>4.7</v>
      </c>
      <c r="AR184" s="2">
        <v>6.5</v>
      </c>
      <c r="AS184" s="2">
        <v>1022.9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287.8</v>
      </c>
      <c r="BA184">
        <v>16.399999999999999</v>
      </c>
      <c r="BB184">
        <v>16.399999999999999</v>
      </c>
      <c r="BC184" s="5">
        <v>0.121527777777778</v>
      </c>
    </row>
    <row r="185" spans="2:55">
      <c r="B185" s="2">
        <v>18.600000000000001</v>
      </c>
      <c r="C185" s="2">
        <v>84</v>
      </c>
      <c r="D185" s="2">
        <v>15.8</v>
      </c>
      <c r="E185" s="2">
        <v>18.600000000000001</v>
      </c>
      <c r="F185" s="2">
        <v>4</v>
      </c>
      <c r="G185" s="2">
        <v>5</v>
      </c>
      <c r="H185" s="2">
        <v>1011.9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</v>
      </c>
      <c r="O185">
        <v>292.8</v>
      </c>
      <c r="P185">
        <v>17.8</v>
      </c>
      <c r="Q185">
        <v>18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76</v>
      </c>
      <c r="AO185" s="2">
        <v>13</v>
      </c>
      <c r="AP185" s="2">
        <v>17.3</v>
      </c>
      <c r="AQ185" s="2">
        <v>7.2</v>
      </c>
      <c r="AR185" s="2">
        <v>13.3</v>
      </c>
      <c r="AS185" s="2">
        <v>1022.9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287.8</v>
      </c>
      <c r="BA185">
        <v>16.5</v>
      </c>
      <c r="BB185">
        <v>16.399999999999999</v>
      </c>
      <c r="BC185" s="5">
        <v>0.122222222222222</v>
      </c>
    </row>
    <row r="186" spans="2:55">
      <c r="B186" s="2">
        <v>18.600000000000001</v>
      </c>
      <c r="C186" s="2">
        <v>84</v>
      </c>
      <c r="D186" s="2">
        <v>15.8</v>
      </c>
      <c r="E186" s="2">
        <v>18.600000000000001</v>
      </c>
      <c r="F186" s="2">
        <v>3.2</v>
      </c>
      <c r="G186" s="2">
        <v>3.6</v>
      </c>
      <c r="H186" s="2">
        <v>1011.9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</v>
      </c>
      <c r="O186">
        <v>292.8</v>
      </c>
      <c r="P186">
        <v>17.8</v>
      </c>
      <c r="Q186">
        <v>17.899999999999999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17.399999999999999</v>
      </c>
      <c r="AN186" s="2">
        <v>76</v>
      </c>
      <c r="AO186" s="2">
        <v>13.1</v>
      </c>
      <c r="AP186" s="2">
        <v>17.399999999999999</v>
      </c>
      <c r="AQ186" s="2">
        <v>5.8</v>
      </c>
      <c r="AR186" s="2">
        <v>9.6999999999999993</v>
      </c>
      <c r="AS186" s="2">
        <v>1023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287.8</v>
      </c>
      <c r="BA186">
        <v>16.399999999999999</v>
      </c>
      <c r="BB186">
        <v>16.399999999999999</v>
      </c>
      <c r="BC186" s="5">
        <v>0.12291666666666699</v>
      </c>
    </row>
    <row r="187" spans="2:55">
      <c r="B187" s="2">
        <v>18.600000000000001</v>
      </c>
      <c r="C187" s="2">
        <v>84</v>
      </c>
      <c r="D187" s="2">
        <v>15.8</v>
      </c>
      <c r="E187" s="2">
        <v>18.600000000000001</v>
      </c>
      <c r="F187" s="2">
        <v>0</v>
      </c>
      <c r="G187" s="2">
        <v>1.8</v>
      </c>
      <c r="H187" s="2">
        <v>1011.8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</v>
      </c>
      <c r="O187">
        <v>292.8</v>
      </c>
      <c r="P187">
        <v>17.8</v>
      </c>
      <c r="Q187">
        <v>17.899999999999999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76</v>
      </c>
      <c r="AO187" s="2">
        <v>13</v>
      </c>
      <c r="AP187" s="2">
        <v>17.3</v>
      </c>
      <c r="AQ187" s="2">
        <v>4</v>
      </c>
      <c r="AR187" s="2">
        <v>7.9</v>
      </c>
      <c r="AS187" s="2">
        <v>1023.1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287.8</v>
      </c>
      <c r="BA187">
        <v>16.5</v>
      </c>
      <c r="BB187">
        <v>16.399999999999999</v>
      </c>
      <c r="BC187" s="5">
        <v>0.12361111111111101</v>
      </c>
    </row>
    <row r="188" spans="2:55">
      <c r="B188" s="2">
        <v>18.600000000000001</v>
      </c>
      <c r="C188" s="2">
        <v>84</v>
      </c>
      <c r="D188" s="2">
        <v>15.8</v>
      </c>
      <c r="E188" s="2">
        <v>18.600000000000001</v>
      </c>
      <c r="F188" s="2">
        <v>3.2</v>
      </c>
      <c r="G188" s="2">
        <v>3.2</v>
      </c>
      <c r="H188" s="2">
        <v>1011.8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</v>
      </c>
      <c r="O188">
        <v>292.8</v>
      </c>
      <c r="P188">
        <v>17.8</v>
      </c>
      <c r="Q188">
        <v>17.899999999999999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76</v>
      </c>
      <c r="AO188" s="2">
        <v>13</v>
      </c>
      <c r="AP188" s="2">
        <v>17.3</v>
      </c>
      <c r="AQ188" s="2">
        <v>4.3</v>
      </c>
      <c r="AR188" s="2">
        <v>6.5</v>
      </c>
      <c r="AS188" s="2">
        <v>1022.9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287.8</v>
      </c>
      <c r="BA188">
        <v>16.399999999999999</v>
      </c>
      <c r="BB188">
        <v>16.399999999999999</v>
      </c>
      <c r="BC188" s="5">
        <v>0.124305555555556</v>
      </c>
    </row>
    <row r="189" spans="2:55">
      <c r="B189" s="2">
        <v>18.600000000000001</v>
      </c>
      <c r="C189" s="2">
        <v>84</v>
      </c>
      <c r="D189" s="2">
        <v>15.8</v>
      </c>
      <c r="E189" s="2">
        <v>18.600000000000001</v>
      </c>
      <c r="F189" s="2">
        <v>3.2</v>
      </c>
      <c r="G189" s="2">
        <v>4</v>
      </c>
      <c r="H189" s="2">
        <v>1011.9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</v>
      </c>
      <c r="O189">
        <v>292.8</v>
      </c>
      <c r="P189">
        <v>17.7</v>
      </c>
      <c r="Q189">
        <v>17.899999999999999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76</v>
      </c>
      <c r="AO189" s="2">
        <v>13</v>
      </c>
      <c r="AP189" s="2">
        <v>17.3</v>
      </c>
      <c r="AQ189" s="2">
        <v>8.3000000000000007</v>
      </c>
      <c r="AR189" s="2">
        <v>13.7</v>
      </c>
      <c r="AS189" s="2">
        <v>1022.9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287.8</v>
      </c>
      <c r="BA189">
        <v>16.5</v>
      </c>
      <c r="BB189">
        <v>16.399999999999999</v>
      </c>
      <c r="BC189" s="5">
        <v>0.125</v>
      </c>
    </row>
    <row r="190" spans="2:55">
      <c r="B190" s="2">
        <v>18.5</v>
      </c>
      <c r="C190" s="2">
        <v>84</v>
      </c>
      <c r="D190" s="2">
        <v>15.7</v>
      </c>
      <c r="E190" s="2">
        <v>18.5</v>
      </c>
      <c r="F190" s="2">
        <v>3.6</v>
      </c>
      <c r="G190" s="2">
        <v>4.7</v>
      </c>
      <c r="H190" s="2">
        <v>1011.8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</v>
      </c>
      <c r="O190">
        <v>292.8</v>
      </c>
      <c r="P190">
        <v>17.7</v>
      </c>
      <c r="Q190">
        <v>17.899999999999999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76</v>
      </c>
      <c r="AO190" s="2">
        <v>13</v>
      </c>
      <c r="AP190" s="2">
        <v>17.3</v>
      </c>
      <c r="AQ190" s="2">
        <v>10.8</v>
      </c>
      <c r="AR190" s="2">
        <v>18</v>
      </c>
      <c r="AS190" s="2">
        <v>1023.2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287.8</v>
      </c>
      <c r="BA190">
        <v>16.399999999999999</v>
      </c>
      <c r="BB190">
        <v>16.399999999999999</v>
      </c>
      <c r="BC190" s="5">
        <v>0.125694444444444</v>
      </c>
    </row>
    <row r="191" spans="2:55">
      <c r="B191" s="2">
        <v>18.5</v>
      </c>
      <c r="C191" s="2">
        <v>84</v>
      </c>
      <c r="D191" s="2">
        <v>15.7</v>
      </c>
      <c r="E191" s="2">
        <v>18.5</v>
      </c>
      <c r="F191" s="2">
        <v>5.4</v>
      </c>
      <c r="G191" s="2">
        <v>5.4</v>
      </c>
      <c r="H191" s="2">
        <v>1011.9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</v>
      </c>
      <c r="O191">
        <v>292.8</v>
      </c>
      <c r="P191">
        <v>17.7</v>
      </c>
      <c r="Q191">
        <v>17.899999999999999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76</v>
      </c>
      <c r="AO191" s="2">
        <v>13</v>
      </c>
      <c r="AP191" s="2">
        <v>17.3</v>
      </c>
      <c r="AQ191" s="2">
        <v>11.5</v>
      </c>
      <c r="AR191" s="2">
        <v>21.6</v>
      </c>
      <c r="AS191" s="2">
        <v>1023.1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287.8</v>
      </c>
      <c r="BA191">
        <v>16.399999999999999</v>
      </c>
      <c r="BB191">
        <v>16.399999999999999</v>
      </c>
      <c r="BC191" s="5">
        <v>0.12638888888888899</v>
      </c>
    </row>
    <row r="192" spans="2:55">
      <c r="B192" s="2">
        <v>18.5</v>
      </c>
      <c r="C192" s="2">
        <v>84</v>
      </c>
      <c r="D192" s="2">
        <v>15.7</v>
      </c>
      <c r="E192" s="2">
        <v>18.5</v>
      </c>
      <c r="F192" s="2">
        <v>4.7</v>
      </c>
      <c r="G192" s="2">
        <v>6.1</v>
      </c>
      <c r="H192" s="2">
        <v>1011.8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</v>
      </c>
      <c r="O192">
        <v>292.8</v>
      </c>
      <c r="P192">
        <v>17.7</v>
      </c>
      <c r="Q192">
        <v>17.899999999999999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17.399999999999999</v>
      </c>
      <c r="AN192" s="2">
        <v>76</v>
      </c>
      <c r="AO192" s="2">
        <v>13.1</v>
      </c>
      <c r="AP192" s="2">
        <v>17.399999999999999</v>
      </c>
      <c r="AQ192" s="2">
        <v>4</v>
      </c>
      <c r="AR192" s="2">
        <v>6.8</v>
      </c>
      <c r="AS192" s="2">
        <v>1023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287.8</v>
      </c>
      <c r="BA192">
        <v>16.399999999999999</v>
      </c>
      <c r="BB192">
        <v>16.399999999999999</v>
      </c>
      <c r="BC192" s="5">
        <v>0.12708333333333299</v>
      </c>
    </row>
    <row r="193" spans="2:55">
      <c r="B193" s="2">
        <v>18.5</v>
      </c>
      <c r="C193" s="2">
        <v>84</v>
      </c>
      <c r="D193" s="2">
        <v>15.7</v>
      </c>
      <c r="E193" s="2">
        <v>18.5</v>
      </c>
      <c r="F193" s="2">
        <v>0</v>
      </c>
      <c r="G193" s="2">
        <v>2.5</v>
      </c>
      <c r="H193" s="2">
        <v>1011.8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</v>
      </c>
      <c r="O193">
        <v>292.8</v>
      </c>
      <c r="P193">
        <v>17.600000000000001</v>
      </c>
      <c r="Q193">
        <v>17.899999999999999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76</v>
      </c>
      <c r="AO193" s="2">
        <v>13</v>
      </c>
      <c r="AP193" s="2">
        <v>17.3</v>
      </c>
      <c r="AQ193" s="2">
        <v>13.7</v>
      </c>
      <c r="AR193" s="2">
        <v>17.3</v>
      </c>
      <c r="AS193" s="2">
        <v>1023.1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287.8</v>
      </c>
      <c r="BA193">
        <v>16.5</v>
      </c>
      <c r="BB193">
        <v>16.399999999999999</v>
      </c>
      <c r="BC193" s="5">
        <v>0.12777777777777799</v>
      </c>
    </row>
    <row r="194" spans="2:55">
      <c r="B194" s="2">
        <v>18.5</v>
      </c>
      <c r="C194" s="2">
        <v>84</v>
      </c>
      <c r="D194" s="2">
        <v>15.7</v>
      </c>
      <c r="E194" s="2">
        <v>18.5</v>
      </c>
      <c r="F194" s="2">
        <v>2.9</v>
      </c>
      <c r="G194" s="2">
        <v>3.2</v>
      </c>
      <c r="H194" s="2">
        <v>1011.6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</v>
      </c>
      <c r="O194">
        <v>292.8</v>
      </c>
      <c r="P194">
        <v>17.7</v>
      </c>
      <c r="Q194">
        <v>17.8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76</v>
      </c>
      <c r="AO194" s="2">
        <v>13</v>
      </c>
      <c r="AP194" s="2">
        <v>17.3</v>
      </c>
      <c r="AQ194" s="2">
        <v>9</v>
      </c>
      <c r="AR194" s="2">
        <v>10.1</v>
      </c>
      <c r="AS194" s="2">
        <v>1023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287.8</v>
      </c>
      <c r="BA194">
        <v>16.399999999999999</v>
      </c>
      <c r="BB194">
        <v>16.399999999999999</v>
      </c>
      <c r="BC194" s="5">
        <v>0.12847222222222199</v>
      </c>
    </row>
    <row r="195" spans="2:55">
      <c r="B195" s="2">
        <v>18.399999999999999</v>
      </c>
      <c r="C195" s="2">
        <v>84</v>
      </c>
      <c r="D195" s="2">
        <v>15.6</v>
      </c>
      <c r="E195" s="2">
        <v>18.399999999999999</v>
      </c>
      <c r="F195" s="2">
        <v>2.5</v>
      </c>
      <c r="G195" s="2">
        <v>4.7</v>
      </c>
      <c r="H195" s="2">
        <v>1011.8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</v>
      </c>
      <c r="O195">
        <v>292.8</v>
      </c>
      <c r="P195">
        <v>17.600000000000001</v>
      </c>
      <c r="Q195">
        <v>17.8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76</v>
      </c>
      <c r="AO195" s="2">
        <v>13</v>
      </c>
      <c r="AP195" s="2">
        <v>17.3</v>
      </c>
      <c r="AQ195" s="2">
        <v>13.3</v>
      </c>
      <c r="AR195" s="2">
        <v>14.8</v>
      </c>
      <c r="AS195" s="2">
        <v>1023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287.8</v>
      </c>
      <c r="BA195">
        <v>16.399999999999999</v>
      </c>
      <c r="BB195">
        <v>16.399999999999999</v>
      </c>
      <c r="BC195" s="5">
        <v>0.12916666666666701</v>
      </c>
    </row>
    <row r="196" spans="2:55">
      <c r="B196" s="2">
        <v>18.399999999999999</v>
      </c>
      <c r="C196" s="2">
        <v>84</v>
      </c>
      <c r="D196" s="2">
        <v>15.6</v>
      </c>
      <c r="E196" s="2">
        <v>18.399999999999999</v>
      </c>
      <c r="F196" s="2">
        <v>3.2</v>
      </c>
      <c r="G196" s="2">
        <v>4.7</v>
      </c>
      <c r="H196" s="2">
        <v>1011.9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</v>
      </c>
      <c r="O196">
        <v>292.8</v>
      </c>
      <c r="P196">
        <v>17.600000000000001</v>
      </c>
      <c r="Q196">
        <v>17.8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76</v>
      </c>
      <c r="AO196" s="2">
        <v>13</v>
      </c>
      <c r="AP196" s="2">
        <v>17.3</v>
      </c>
      <c r="AQ196" s="2">
        <v>4</v>
      </c>
      <c r="AR196" s="2">
        <v>7.6</v>
      </c>
      <c r="AS196" s="2">
        <v>1022.9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287.8</v>
      </c>
      <c r="BA196">
        <v>16.5</v>
      </c>
      <c r="BB196">
        <v>16.399999999999999</v>
      </c>
      <c r="BC196" s="5">
        <v>0.12986111111111101</v>
      </c>
    </row>
    <row r="197" spans="2:55">
      <c r="B197" s="2">
        <v>18.399999999999999</v>
      </c>
      <c r="C197" s="2">
        <v>84</v>
      </c>
      <c r="D197" s="2">
        <v>15.6</v>
      </c>
      <c r="E197" s="2">
        <v>18.399999999999999</v>
      </c>
      <c r="F197" s="2">
        <v>2.9</v>
      </c>
      <c r="G197" s="2">
        <v>2.9</v>
      </c>
      <c r="H197" s="2">
        <v>1011.8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</v>
      </c>
      <c r="O197">
        <v>292.8</v>
      </c>
      <c r="P197">
        <v>17.600000000000001</v>
      </c>
      <c r="Q197">
        <v>17.8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76</v>
      </c>
      <c r="AO197" s="2">
        <v>13</v>
      </c>
      <c r="AP197" s="2">
        <v>17.3</v>
      </c>
      <c r="AQ197" s="2">
        <v>4.7</v>
      </c>
      <c r="AR197" s="2">
        <v>5.8</v>
      </c>
      <c r="AS197" s="2">
        <v>1022.9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287.8</v>
      </c>
      <c r="BA197">
        <v>16.5</v>
      </c>
      <c r="BB197">
        <v>16.5</v>
      </c>
      <c r="BC197" s="5">
        <v>0.13055555555555601</v>
      </c>
    </row>
    <row r="198" spans="2:55">
      <c r="B198" s="2">
        <v>18.399999999999999</v>
      </c>
      <c r="C198" s="2">
        <v>84</v>
      </c>
      <c r="D198" s="2">
        <v>15.6</v>
      </c>
      <c r="E198" s="2">
        <v>18.399999999999999</v>
      </c>
      <c r="F198" s="2">
        <v>4.3</v>
      </c>
      <c r="G198" s="2">
        <v>5</v>
      </c>
      <c r="H198" s="2">
        <v>1012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</v>
      </c>
      <c r="O198">
        <v>292.8</v>
      </c>
      <c r="P198">
        <v>17.600000000000001</v>
      </c>
      <c r="Q198">
        <v>17.8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76</v>
      </c>
      <c r="AO198" s="2">
        <v>13</v>
      </c>
      <c r="AP198" s="2">
        <v>17.3</v>
      </c>
      <c r="AQ198" s="2">
        <v>7.9</v>
      </c>
      <c r="AR198" s="2">
        <v>7.9</v>
      </c>
      <c r="AS198" s="2">
        <v>1023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287.8</v>
      </c>
      <c r="BA198">
        <v>16.5</v>
      </c>
      <c r="BB198">
        <v>16.399999999999999</v>
      </c>
      <c r="BC198" s="5">
        <v>0.13125000000000001</v>
      </c>
    </row>
    <row r="199" spans="2:55">
      <c r="B199" s="2">
        <v>18.3</v>
      </c>
      <c r="C199" s="2">
        <v>84</v>
      </c>
      <c r="D199" s="2">
        <v>15.6</v>
      </c>
      <c r="E199" s="2">
        <v>18.3</v>
      </c>
      <c r="F199" s="2">
        <v>0</v>
      </c>
      <c r="G199" s="2">
        <v>2.9</v>
      </c>
      <c r="H199" s="2">
        <v>1012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</v>
      </c>
      <c r="O199">
        <v>292.8</v>
      </c>
      <c r="P199">
        <v>17.5</v>
      </c>
      <c r="Q199">
        <v>17.8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76</v>
      </c>
      <c r="AO199" s="2">
        <v>13</v>
      </c>
      <c r="AP199" s="2">
        <v>17.3</v>
      </c>
      <c r="AQ199" s="2">
        <v>8.3000000000000007</v>
      </c>
      <c r="AR199" s="2">
        <v>10.8</v>
      </c>
      <c r="AS199" s="2">
        <v>1022.9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287.8</v>
      </c>
      <c r="BA199">
        <v>16.5</v>
      </c>
      <c r="BB199">
        <v>16.399999999999999</v>
      </c>
      <c r="BC199" s="5">
        <v>0.131944444444444</v>
      </c>
    </row>
    <row r="200" spans="2:55">
      <c r="B200" s="2">
        <v>18.3</v>
      </c>
      <c r="C200" s="2">
        <v>84</v>
      </c>
      <c r="D200" s="2">
        <v>15.6</v>
      </c>
      <c r="E200" s="2">
        <v>18.3</v>
      </c>
      <c r="F200" s="2">
        <v>4.3</v>
      </c>
      <c r="G200" s="2">
        <v>8.3000000000000007</v>
      </c>
      <c r="H200" s="2">
        <v>1011.9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</v>
      </c>
      <c r="O200">
        <v>292.8</v>
      </c>
      <c r="P200">
        <v>17.5</v>
      </c>
      <c r="Q200">
        <v>17.8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17.2</v>
      </c>
      <c r="AN200" s="2">
        <v>76</v>
      </c>
      <c r="AO200" s="2">
        <v>12.9</v>
      </c>
      <c r="AP200" s="2">
        <v>17.2</v>
      </c>
      <c r="AQ200" s="2">
        <v>5</v>
      </c>
      <c r="AR200" s="2">
        <v>7.2</v>
      </c>
      <c r="AS200" s="2">
        <v>1023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287.8</v>
      </c>
      <c r="BA200">
        <v>16.399999999999999</v>
      </c>
      <c r="BB200">
        <v>16.5</v>
      </c>
      <c r="BC200" s="5">
        <v>0.132638888888889</v>
      </c>
    </row>
    <row r="201" spans="2:55">
      <c r="B201" s="2">
        <v>18.3</v>
      </c>
      <c r="C201" s="2">
        <v>84</v>
      </c>
      <c r="D201" s="2">
        <v>15.6</v>
      </c>
      <c r="E201" s="2">
        <v>18.3</v>
      </c>
      <c r="F201" s="2">
        <v>3.6</v>
      </c>
      <c r="G201" s="2">
        <v>7.2</v>
      </c>
      <c r="H201" s="2">
        <v>1012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</v>
      </c>
      <c r="O201">
        <v>292.8</v>
      </c>
      <c r="P201">
        <v>17.5</v>
      </c>
      <c r="Q201">
        <v>17.8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17.2</v>
      </c>
      <c r="AN201" s="2">
        <v>76</v>
      </c>
      <c r="AO201" s="2">
        <v>12.9</v>
      </c>
      <c r="AP201" s="2">
        <v>17.2</v>
      </c>
      <c r="AQ201" s="2">
        <v>2.5</v>
      </c>
      <c r="AR201" s="2">
        <v>7.2</v>
      </c>
      <c r="AS201" s="2">
        <v>1023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287.8</v>
      </c>
      <c r="BA201">
        <v>16.5</v>
      </c>
      <c r="BB201">
        <v>16.399999999999999</v>
      </c>
      <c r="BC201" s="5">
        <v>0.133333333333333</v>
      </c>
    </row>
    <row r="202" spans="2:55">
      <c r="B202" s="2">
        <v>18.3</v>
      </c>
      <c r="C202" s="2">
        <v>84</v>
      </c>
      <c r="D202" s="2">
        <v>15.6</v>
      </c>
      <c r="E202" s="2">
        <v>18.3</v>
      </c>
      <c r="F202" s="2">
        <v>2.5</v>
      </c>
      <c r="G202" s="2">
        <v>4</v>
      </c>
      <c r="H202" s="2">
        <v>1011.9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</v>
      </c>
      <c r="O202">
        <v>292.8</v>
      </c>
      <c r="P202">
        <v>17.5</v>
      </c>
      <c r="Q202">
        <v>17.7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17.2</v>
      </c>
      <c r="AN202" s="2">
        <v>76</v>
      </c>
      <c r="AO202" s="2">
        <v>12.9</v>
      </c>
      <c r="AP202" s="2">
        <v>17.2</v>
      </c>
      <c r="AQ202" s="2">
        <v>6.1</v>
      </c>
      <c r="AR202" s="2">
        <v>7.2</v>
      </c>
      <c r="AS202" s="2">
        <v>1022.9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287.8</v>
      </c>
      <c r="BA202">
        <v>16.399999999999999</v>
      </c>
      <c r="BB202">
        <v>16.399999999999999</v>
      </c>
      <c r="BC202" s="5">
        <v>0.134027777777778</v>
      </c>
    </row>
    <row r="203" spans="2:55">
      <c r="B203" s="2">
        <v>18.3</v>
      </c>
      <c r="C203" s="2">
        <v>84</v>
      </c>
      <c r="D203" s="2">
        <v>15.6</v>
      </c>
      <c r="E203" s="2">
        <v>18.3</v>
      </c>
      <c r="F203" s="2">
        <v>0</v>
      </c>
      <c r="G203" s="2">
        <v>5.4</v>
      </c>
      <c r="H203" s="2">
        <v>1011.8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</v>
      </c>
      <c r="O203">
        <v>292.8</v>
      </c>
      <c r="P203">
        <v>17.5</v>
      </c>
      <c r="Q203">
        <v>17.7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17.2</v>
      </c>
      <c r="AN203" s="2">
        <v>76</v>
      </c>
      <c r="AO203" s="2">
        <v>12.9</v>
      </c>
      <c r="AP203" s="2">
        <v>17.2</v>
      </c>
      <c r="AQ203" s="2">
        <v>2.9</v>
      </c>
      <c r="AR203" s="2">
        <v>12.6</v>
      </c>
      <c r="AS203" s="2">
        <v>1022.9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287.8</v>
      </c>
      <c r="BA203">
        <v>16.399999999999999</v>
      </c>
      <c r="BB203">
        <v>16.399999999999999</v>
      </c>
      <c r="BC203" s="5">
        <v>0.13472222222222199</v>
      </c>
    </row>
    <row r="204" spans="2:55">
      <c r="B204" s="2">
        <v>18.3</v>
      </c>
      <c r="C204" s="2">
        <v>84</v>
      </c>
      <c r="D204" s="2">
        <v>15.6</v>
      </c>
      <c r="E204" s="2">
        <v>18.3</v>
      </c>
      <c r="F204" s="2">
        <v>1.8</v>
      </c>
      <c r="G204" s="2">
        <v>4.7</v>
      </c>
      <c r="H204" s="2">
        <v>1011.7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</v>
      </c>
      <c r="O204">
        <v>292.8</v>
      </c>
      <c r="P204">
        <v>17.5</v>
      </c>
      <c r="Q204">
        <v>17.7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17.2</v>
      </c>
      <c r="AN204" s="2">
        <v>76</v>
      </c>
      <c r="AO204" s="2">
        <v>12.9</v>
      </c>
      <c r="AP204" s="2">
        <v>17.2</v>
      </c>
      <c r="AQ204" s="2">
        <v>4</v>
      </c>
      <c r="AR204" s="2">
        <v>8.3000000000000007</v>
      </c>
      <c r="AS204" s="2">
        <v>1022.9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287.8</v>
      </c>
      <c r="BA204">
        <v>16.399999999999999</v>
      </c>
      <c r="BB204">
        <v>16.399999999999999</v>
      </c>
      <c r="BC204" s="5">
        <v>0.13541666666666699</v>
      </c>
    </row>
    <row r="205" spans="2:55">
      <c r="B205" s="2">
        <v>18.3</v>
      </c>
      <c r="C205" s="2">
        <v>84</v>
      </c>
      <c r="D205" s="2">
        <v>15.6</v>
      </c>
      <c r="E205" s="2">
        <v>18.3</v>
      </c>
      <c r="F205" s="2">
        <v>5.4</v>
      </c>
      <c r="G205" s="2">
        <v>6.5</v>
      </c>
      <c r="H205" s="2">
        <v>1011.7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</v>
      </c>
      <c r="O205">
        <v>292.8</v>
      </c>
      <c r="P205">
        <v>17.5</v>
      </c>
      <c r="Q205">
        <v>17.7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17.2</v>
      </c>
      <c r="AN205" s="2">
        <v>76</v>
      </c>
      <c r="AO205" s="2">
        <v>12.9</v>
      </c>
      <c r="AP205" s="2">
        <v>17.2</v>
      </c>
      <c r="AQ205" s="2">
        <v>7.6</v>
      </c>
      <c r="AR205" s="2">
        <v>10.1</v>
      </c>
      <c r="AS205" s="2">
        <v>1023.1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287.8</v>
      </c>
      <c r="BA205">
        <v>16.399999999999999</v>
      </c>
      <c r="BB205">
        <v>16.399999999999999</v>
      </c>
      <c r="BC205" s="5">
        <v>0.13611111111111099</v>
      </c>
    </row>
    <row r="206" spans="2:55">
      <c r="B206" s="2">
        <v>18.3</v>
      </c>
      <c r="C206" s="2">
        <v>84</v>
      </c>
      <c r="D206" s="2">
        <v>15.6</v>
      </c>
      <c r="E206" s="2">
        <v>18.3</v>
      </c>
      <c r="F206" s="2">
        <v>0</v>
      </c>
      <c r="G206" s="2">
        <v>4.7</v>
      </c>
      <c r="H206" s="2">
        <v>1011.9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</v>
      </c>
      <c r="O206">
        <v>292.8</v>
      </c>
      <c r="P206">
        <v>17.5</v>
      </c>
      <c r="Q206">
        <v>17.7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17.2</v>
      </c>
      <c r="AN206" s="2">
        <v>76</v>
      </c>
      <c r="AO206" s="2">
        <v>12.9</v>
      </c>
      <c r="AP206" s="2">
        <v>17.2</v>
      </c>
      <c r="AQ206" s="2">
        <v>14</v>
      </c>
      <c r="AR206" s="2">
        <v>14.4</v>
      </c>
      <c r="AS206" s="2">
        <v>1022.8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287.8</v>
      </c>
      <c r="BA206">
        <v>16.399999999999999</v>
      </c>
      <c r="BB206">
        <v>16.399999999999999</v>
      </c>
      <c r="BC206" s="5">
        <v>0.13680555555555601</v>
      </c>
    </row>
    <row r="207" spans="2:55">
      <c r="B207" s="2">
        <v>18.2</v>
      </c>
      <c r="C207" s="2">
        <v>84</v>
      </c>
      <c r="D207" s="2">
        <v>15.5</v>
      </c>
      <c r="E207" s="2">
        <v>18.2</v>
      </c>
      <c r="F207" s="2">
        <v>2.5</v>
      </c>
      <c r="G207" s="2">
        <v>4.3</v>
      </c>
      <c r="H207" s="2">
        <v>1011.8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</v>
      </c>
      <c r="O207">
        <v>292.8</v>
      </c>
      <c r="P207">
        <v>17.5</v>
      </c>
      <c r="Q207">
        <v>17.7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17.2</v>
      </c>
      <c r="AN207" s="2">
        <v>76</v>
      </c>
      <c r="AO207" s="2">
        <v>12.9</v>
      </c>
      <c r="AP207" s="2">
        <v>17.2</v>
      </c>
      <c r="AQ207" s="2">
        <v>7.9</v>
      </c>
      <c r="AR207" s="2">
        <v>7.9</v>
      </c>
      <c r="AS207" s="2">
        <v>1022.9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287.8</v>
      </c>
      <c r="BA207">
        <v>16.399999999999999</v>
      </c>
      <c r="BB207">
        <v>16.399999999999999</v>
      </c>
      <c r="BC207" s="5">
        <v>0.13750000000000001</v>
      </c>
    </row>
    <row r="208" spans="2:55">
      <c r="B208" s="2">
        <v>18.2</v>
      </c>
      <c r="C208" s="2">
        <v>84</v>
      </c>
      <c r="D208" s="2">
        <v>15.5</v>
      </c>
      <c r="E208" s="2">
        <v>18.2</v>
      </c>
      <c r="F208" s="2">
        <v>3.6</v>
      </c>
      <c r="G208" s="2">
        <v>4.7</v>
      </c>
      <c r="H208" s="2">
        <v>1012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</v>
      </c>
      <c r="O208">
        <v>292.8</v>
      </c>
      <c r="P208">
        <v>17.5</v>
      </c>
      <c r="Q208">
        <v>17.7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17.2</v>
      </c>
      <c r="AN208" s="2">
        <v>76</v>
      </c>
      <c r="AO208" s="2">
        <v>12.9</v>
      </c>
      <c r="AP208" s="2">
        <v>17.2</v>
      </c>
      <c r="AQ208" s="2">
        <v>7.6</v>
      </c>
      <c r="AR208" s="2">
        <v>18.7</v>
      </c>
      <c r="AS208" s="2">
        <v>1023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287.8</v>
      </c>
      <c r="BA208">
        <v>16.399999999999999</v>
      </c>
      <c r="BB208">
        <v>16.399999999999999</v>
      </c>
      <c r="BC208" s="5">
        <v>0.13819444444444401</v>
      </c>
    </row>
    <row r="209" spans="2:55">
      <c r="B209" s="2">
        <v>18.2</v>
      </c>
      <c r="C209" s="2">
        <v>84</v>
      </c>
      <c r="D209" s="2">
        <v>15.5</v>
      </c>
      <c r="E209" s="2">
        <v>18.2</v>
      </c>
      <c r="F209" s="2">
        <v>2.2000000000000002</v>
      </c>
      <c r="G209" s="2">
        <v>2.2000000000000002</v>
      </c>
      <c r="H209" s="2">
        <v>1011.9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</v>
      </c>
      <c r="O209">
        <v>292.8</v>
      </c>
      <c r="P209">
        <v>17.399999999999999</v>
      </c>
      <c r="Q209">
        <v>17.600000000000001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2.9</v>
      </c>
      <c r="AR209" s="2">
        <v>6.8</v>
      </c>
      <c r="AS209" s="2">
        <v>1023.1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287.8</v>
      </c>
      <c r="BA209">
        <v>16.399999999999999</v>
      </c>
      <c r="BB209">
        <v>16.399999999999999</v>
      </c>
      <c r="BC209" s="5">
        <v>0.13888888888888901</v>
      </c>
    </row>
    <row r="210" spans="2:55">
      <c r="B210" s="2">
        <v>18.2</v>
      </c>
      <c r="C210" s="2">
        <v>84</v>
      </c>
      <c r="D210" s="2">
        <v>15.5</v>
      </c>
      <c r="E210" s="2">
        <v>18.2</v>
      </c>
      <c r="F210" s="2">
        <v>4.7</v>
      </c>
      <c r="G210" s="2">
        <v>5.8</v>
      </c>
      <c r="H210" s="2">
        <v>1012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</v>
      </c>
      <c r="O210">
        <v>292.8</v>
      </c>
      <c r="P210">
        <v>17.399999999999999</v>
      </c>
      <c r="Q210">
        <v>17.600000000000001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17.2</v>
      </c>
      <c r="AN210" s="2">
        <v>76</v>
      </c>
      <c r="AO210" s="2">
        <v>12.9</v>
      </c>
      <c r="AP210" s="2">
        <v>17.2</v>
      </c>
      <c r="AQ210" s="2">
        <v>9</v>
      </c>
      <c r="AR210" s="2">
        <v>13</v>
      </c>
      <c r="AS210" s="2">
        <v>1022.9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287.8</v>
      </c>
      <c r="BA210">
        <v>16.399999999999999</v>
      </c>
      <c r="BB210">
        <v>16.399999999999999</v>
      </c>
      <c r="BC210" s="5">
        <v>0.139583333333333</v>
      </c>
    </row>
    <row r="211" spans="2:55">
      <c r="B211" s="2">
        <v>18.2</v>
      </c>
      <c r="C211" s="2">
        <v>83</v>
      </c>
      <c r="D211" s="2">
        <v>15.3</v>
      </c>
      <c r="E211" s="2">
        <v>18.2</v>
      </c>
      <c r="F211" s="2">
        <v>4</v>
      </c>
      <c r="G211" s="2">
        <v>5</v>
      </c>
      <c r="H211" s="2">
        <v>1011.9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</v>
      </c>
      <c r="O211">
        <v>292.8</v>
      </c>
      <c r="P211">
        <v>17.399999999999999</v>
      </c>
      <c r="Q211">
        <v>17.600000000000001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17.2</v>
      </c>
      <c r="AN211" s="2">
        <v>76</v>
      </c>
      <c r="AO211" s="2">
        <v>12.9</v>
      </c>
      <c r="AP211" s="2">
        <v>17.2</v>
      </c>
      <c r="AQ211" s="2">
        <v>3.2</v>
      </c>
      <c r="AR211" s="2">
        <v>6.8</v>
      </c>
      <c r="AS211" s="2">
        <v>1023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287.8</v>
      </c>
      <c r="BA211">
        <v>16.399999999999999</v>
      </c>
      <c r="BB211">
        <v>16.399999999999999</v>
      </c>
      <c r="BC211" s="5">
        <v>0.140277777777778</v>
      </c>
    </row>
    <row r="212" spans="2:55">
      <c r="B212" s="2">
        <v>18.2</v>
      </c>
      <c r="C212" s="2">
        <v>83</v>
      </c>
      <c r="D212" s="2">
        <v>15.3</v>
      </c>
      <c r="E212" s="2">
        <v>18.2</v>
      </c>
      <c r="F212" s="2">
        <v>0</v>
      </c>
      <c r="G212" s="2">
        <v>5</v>
      </c>
      <c r="H212" s="2">
        <v>1011.9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</v>
      </c>
      <c r="O212">
        <v>292.8</v>
      </c>
      <c r="P212">
        <v>17.399999999999999</v>
      </c>
      <c r="Q212">
        <v>17.600000000000001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17.2</v>
      </c>
      <c r="AN212" s="2">
        <v>76</v>
      </c>
      <c r="AO212" s="2">
        <v>12.9</v>
      </c>
      <c r="AP212" s="2">
        <v>17.2</v>
      </c>
      <c r="AQ212" s="2">
        <v>11.2</v>
      </c>
      <c r="AR212" s="2">
        <v>12.6</v>
      </c>
      <c r="AS212" s="2">
        <v>1022.9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287.8</v>
      </c>
      <c r="BA212">
        <v>16.3</v>
      </c>
      <c r="BB212">
        <v>16.399999999999999</v>
      </c>
      <c r="BC212" s="5">
        <v>0.140972222222222</v>
      </c>
    </row>
    <row r="213" spans="2:55">
      <c r="B213" s="2">
        <v>18.2</v>
      </c>
      <c r="C213" s="2">
        <v>83</v>
      </c>
      <c r="D213" s="2">
        <v>15.3</v>
      </c>
      <c r="E213" s="2">
        <v>18.2</v>
      </c>
      <c r="F213" s="2">
        <v>4.3</v>
      </c>
      <c r="G213" s="2">
        <v>5.4</v>
      </c>
      <c r="H213" s="2">
        <v>1012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</v>
      </c>
      <c r="O213">
        <v>292.8</v>
      </c>
      <c r="P213">
        <v>17.399999999999999</v>
      </c>
      <c r="Q213">
        <v>17.600000000000001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17.2</v>
      </c>
      <c r="AN213" s="2">
        <v>76</v>
      </c>
      <c r="AO213" s="2">
        <v>12.9</v>
      </c>
      <c r="AP213" s="2">
        <v>17.2</v>
      </c>
      <c r="AQ213" s="2">
        <v>6.8</v>
      </c>
      <c r="AR213" s="2">
        <v>10.8</v>
      </c>
      <c r="AS213" s="2">
        <v>1023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287.8</v>
      </c>
      <c r="BA213">
        <v>16.399999999999999</v>
      </c>
      <c r="BB213">
        <v>16.399999999999999</v>
      </c>
      <c r="BC213" s="5">
        <v>0.141666666666667</v>
      </c>
    </row>
    <row r="214" spans="2:55">
      <c r="B214" s="2">
        <v>18.100000000000001</v>
      </c>
      <c r="C214" s="2">
        <v>83</v>
      </c>
      <c r="D214" s="2">
        <v>15.2</v>
      </c>
      <c r="E214" s="2">
        <v>18.100000000000001</v>
      </c>
      <c r="F214" s="2">
        <v>2.2000000000000002</v>
      </c>
      <c r="G214" s="2">
        <v>3.6</v>
      </c>
      <c r="H214" s="2">
        <v>1011.9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</v>
      </c>
      <c r="O214">
        <v>292.8</v>
      </c>
      <c r="P214">
        <v>17.399999999999999</v>
      </c>
      <c r="Q214">
        <v>17.5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17.2</v>
      </c>
      <c r="AN214" s="2">
        <v>76</v>
      </c>
      <c r="AO214" s="2">
        <v>12.9</v>
      </c>
      <c r="AP214" s="2">
        <v>17.2</v>
      </c>
      <c r="AQ214" s="2">
        <v>5.4</v>
      </c>
      <c r="AR214" s="2">
        <v>5.8</v>
      </c>
      <c r="AS214" s="2">
        <v>1023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287.8</v>
      </c>
      <c r="BA214">
        <v>16.399999999999999</v>
      </c>
      <c r="BB214">
        <v>16.399999999999999</v>
      </c>
      <c r="BC214" s="5">
        <v>0.14236111111111099</v>
      </c>
    </row>
    <row r="215" spans="2:55">
      <c r="B215" s="2">
        <v>18.100000000000001</v>
      </c>
      <c r="C215" s="2">
        <v>83</v>
      </c>
      <c r="D215" s="2">
        <v>15.2</v>
      </c>
      <c r="E215" s="2">
        <v>18.100000000000001</v>
      </c>
      <c r="F215" s="2">
        <v>3.2</v>
      </c>
      <c r="G215" s="2">
        <v>4.3</v>
      </c>
      <c r="H215" s="2">
        <v>1012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</v>
      </c>
      <c r="O215">
        <v>292.8</v>
      </c>
      <c r="P215">
        <v>17.399999999999999</v>
      </c>
      <c r="Q215">
        <v>17.600000000000001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17.2</v>
      </c>
      <c r="AN215" s="2">
        <v>76</v>
      </c>
      <c r="AO215" s="2">
        <v>12.9</v>
      </c>
      <c r="AP215" s="2">
        <v>17.2</v>
      </c>
      <c r="AQ215" s="2">
        <v>4.3</v>
      </c>
      <c r="AR215" s="2">
        <v>7.2</v>
      </c>
      <c r="AS215" s="2">
        <v>1023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287.8</v>
      </c>
      <c r="BA215">
        <v>16.399999999999999</v>
      </c>
      <c r="BB215">
        <v>16.399999999999999</v>
      </c>
      <c r="BC215" s="5">
        <v>0.14305555555555599</v>
      </c>
    </row>
    <row r="216" spans="2:55">
      <c r="B216" s="2">
        <v>18.100000000000001</v>
      </c>
      <c r="C216" s="2">
        <v>83</v>
      </c>
      <c r="D216" s="2">
        <v>15.2</v>
      </c>
      <c r="E216" s="2">
        <v>18.100000000000001</v>
      </c>
      <c r="F216" s="2">
        <v>4</v>
      </c>
      <c r="G216" s="2">
        <v>8.3000000000000007</v>
      </c>
      <c r="H216" s="2">
        <v>1011.8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</v>
      </c>
      <c r="O216">
        <v>292.8</v>
      </c>
      <c r="P216">
        <v>17.3</v>
      </c>
      <c r="Q216">
        <v>17.5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17.2</v>
      </c>
      <c r="AN216" s="2">
        <v>76</v>
      </c>
      <c r="AO216" s="2">
        <v>12.9</v>
      </c>
      <c r="AP216" s="2">
        <v>17.2</v>
      </c>
      <c r="AQ216" s="2">
        <v>1.8</v>
      </c>
      <c r="AR216" s="2">
        <v>5</v>
      </c>
      <c r="AS216" s="2">
        <v>1023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287.8</v>
      </c>
      <c r="BA216">
        <v>16.3</v>
      </c>
      <c r="BB216">
        <v>16.399999999999999</v>
      </c>
      <c r="BC216" s="5">
        <v>0.14374999999999999</v>
      </c>
    </row>
    <row r="217" spans="2:55">
      <c r="B217" s="2">
        <v>18.100000000000001</v>
      </c>
      <c r="C217" s="2">
        <v>83</v>
      </c>
      <c r="D217" s="2">
        <v>15.2</v>
      </c>
      <c r="E217" s="2">
        <v>18.100000000000001</v>
      </c>
      <c r="F217" s="2">
        <v>5.4</v>
      </c>
      <c r="G217" s="2">
        <v>6.1</v>
      </c>
      <c r="H217" s="2">
        <v>1011.8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</v>
      </c>
      <c r="O217">
        <v>292.8</v>
      </c>
      <c r="P217">
        <v>17.3</v>
      </c>
      <c r="Q217">
        <v>17.5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17.2</v>
      </c>
      <c r="AN217" s="2">
        <v>76</v>
      </c>
      <c r="AO217" s="2">
        <v>12.9</v>
      </c>
      <c r="AP217" s="2">
        <v>17.2</v>
      </c>
      <c r="AQ217" s="2">
        <v>6.1</v>
      </c>
      <c r="AR217" s="2">
        <v>8.3000000000000007</v>
      </c>
      <c r="AS217" s="2">
        <v>1023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287.8</v>
      </c>
      <c r="BA217">
        <v>16.399999999999999</v>
      </c>
      <c r="BB217">
        <v>16.399999999999999</v>
      </c>
      <c r="BC217" s="5">
        <v>0.14444444444444399</v>
      </c>
    </row>
    <row r="218" spans="2:55">
      <c r="B218" s="2">
        <v>18.100000000000001</v>
      </c>
      <c r="C218" s="2">
        <v>83</v>
      </c>
      <c r="D218" s="2">
        <v>15.2</v>
      </c>
      <c r="E218" s="2">
        <v>18.100000000000001</v>
      </c>
      <c r="F218" s="2">
        <v>2.9</v>
      </c>
      <c r="G218" s="2">
        <v>2.9</v>
      </c>
      <c r="H218" s="2">
        <v>1012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</v>
      </c>
      <c r="O218">
        <v>292.8</v>
      </c>
      <c r="P218">
        <v>17.3</v>
      </c>
      <c r="Q218">
        <v>17.5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17.2</v>
      </c>
      <c r="AN218" s="2">
        <v>76</v>
      </c>
      <c r="AO218" s="2">
        <v>12.9</v>
      </c>
      <c r="AP218" s="2">
        <v>17.2</v>
      </c>
      <c r="AQ218" s="2">
        <v>7.6</v>
      </c>
      <c r="AR218" s="2">
        <v>11.2</v>
      </c>
      <c r="AS218" s="2">
        <v>1022.9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287.8</v>
      </c>
      <c r="BA218">
        <v>16.399999999999999</v>
      </c>
      <c r="BB218">
        <v>16.399999999999999</v>
      </c>
      <c r="BC218" s="5">
        <v>0.14513888888888901</v>
      </c>
    </row>
    <row r="219" spans="2:55">
      <c r="B219" s="2">
        <v>18.100000000000001</v>
      </c>
      <c r="C219" s="2">
        <v>83</v>
      </c>
      <c r="D219" s="2">
        <v>15.2</v>
      </c>
      <c r="E219" s="2">
        <v>18.100000000000001</v>
      </c>
      <c r="F219" s="2">
        <v>0</v>
      </c>
      <c r="G219" s="2">
        <v>3.6</v>
      </c>
      <c r="H219" s="2">
        <v>1011.9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</v>
      </c>
      <c r="O219">
        <v>292.8</v>
      </c>
      <c r="P219">
        <v>17.3</v>
      </c>
      <c r="Q219">
        <v>17.5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17.2</v>
      </c>
      <c r="AN219" s="2">
        <v>76</v>
      </c>
      <c r="AO219" s="2">
        <v>12.9</v>
      </c>
      <c r="AP219" s="2">
        <v>17.2</v>
      </c>
      <c r="AQ219" s="2">
        <v>8.6</v>
      </c>
      <c r="AR219" s="2">
        <v>9.4</v>
      </c>
      <c r="AS219" s="2">
        <v>1023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287.8</v>
      </c>
      <c r="BA219">
        <v>16.3</v>
      </c>
      <c r="BB219">
        <v>16.399999999999999</v>
      </c>
      <c r="BC219" s="5">
        <v>0.14583333333333301</v>
      </c>
    </row>
    <row r="220" spans="2:55">
      <c r="B220" s="2">
        <v>18.100000000000001</v>
      </c>
      <c r="C220" s="2">
        <v>83</v>
      </c>
      <c r="D220" s="2">
        <v>15.2</v>
      </c>
      <c r="E220" s="2">
        <v>18.100000000000001</v>
      </c>
      <c r="F220" s="2">
        <v>4.7</v>
      </c>
      <c r="G220" s="2">
        <v>5.4</v>
      </c>
      <c r="H220" s="2">
        <v>1011.9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</v>
      </c>
      <c r="O220">
        <v>292.8</v>
      </c>
      <c r="P220">
        <v>17.3</v>
      </c>
      <c r="Q220">
        <v>17.399999999999999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17.2</v>
      </c>
      <c r="AN220" s="2">
        <v>76</v>
      </c>
      <c r="AO220" s="2">
        <v>12.9</v>
      </c>
      <c r="AP220" s="2">
        <v>17.2</v>
      </c>
      <c r="AQ220" s="2">
        <v>6.5</v>
      </c>
      <c r="AR220" s="2">
        <v>6.5</v>
      </c>
      <c r="AS220" s="2">
        <v>1022.9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287.8</v>
      </c>
      <c r="BA220">
        <v>16.3</v>
      </c>
      <c r="BB220">
        <v>16.399999999999999</v>
      </c>
      <c r="BC220" s="5">
        <v>0.14652777777777801</v>
      </c>
    </row>
    <row r="221" spans="2:55">
      <c r="B221" s="2">
        <v>18.100000000000001</v>
      </c>
      <c r="C221" s="2">
        <v>83</v>
      </c>
      <c r="D221" s="2">
        <v>15.2</v>
      </c>
      <c r="E221" s="2">
        <v>18.100000000000001</v>
      </c>
      <c r="F221" s="2">
        <v>0</v>
      </c>
      <c r="G221" s="2">
        <v>0</v>
      </c>
      <c r="H221" s="2">
        <v>1011.8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</v>
      </c>
      <c r="O221">
        <v>292.8</v>
      </c>
      <c r="P221">
        <v>17.3</v>
      </c>
      <c r="Q221">
        <v>17.399999999999999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17.2</v>
      </c>
      <c r="AN221" s="2">
        <v>76</v>
      </c>
      <c r="AO221" s="2">
        <v>12.9</v>
      </c>
      <c r="AP221" s="2">
        <v>17.2</v>
      </c>
      <c r="AQ221" s="2">
        <v>4.7</v>
      </c>
      <c r="AR221" s="2">
        <v>6.1</v>
      </c>
      <c r="AS221" s="2">
        <v>1023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287.8</v>
      </c>
      <c r="BA221">
        <v>16.3</v>
      </c>
      <c r="BB221">
        <v>16.399999999999999</v>
      </c>
      <c r="BC221" s="5">
        <v>0.147222222222222</v>
      </c>
    </row>
    <row r="222" spans="2:55">
      <c r="B222" s="2">
        <v>18.100000000000001</v>
      </c>
      <c r="C222" s="2">
        <v>83</v>
      </c>
      <c r="D222" s="2">
        <v>15.2</v>
      </c>
      <c r="E222" s="2">
        <v>18.100000000000001</v>
      </c>
      <c r="F222" s="2">
        <v>3.6</v>
      </c>
      <c r="G222" s="2">
        <v>3.6</v>
      </c>
      <c r="H222" s="2">
        <v>1012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</v>
      </c>
      <c r="O222">
        <v>292.8</v>
      </c>
      <c r="P222">
        <v>17.3</v>
      </c>
      <c r="Q222">
        <v>17.399999999999999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17.2</v>
      </c>
      <c r="AN222" s="2">
        <v>76</v>
      </c>
      <c r="AO222" s="2">
        <v>12.9</v>
      </c>
      <c r="AP222" s="2">
        <v>17.2</v>
      </c>
      <c r="AQ222" s="2">
        <v>5</v>
      </c>
      <c r="AR222" s="2">
        <v>11.5</v>
      </c>
      <c r="AS222" s="2">
        <v>1023.1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287.8</v>
      </c>
      <c r="BA222">
        <v>16.3</v>
      </c>
      <c r="BB222">
        <v>16.399999999999999</v>
      </c>
      <c r="BC222" s="5">
        <v>0.147916666666667</v>
      </c>
    </row>
    <row r="223" spans="2:55">
      <c r="B223" s="2">
        <v>18.100000000000001</v>
      </c>
      <c r="C223" s="2">
        <v>83</v>
      </c>
      <c r="D223" s="2">
        <v>15.2</v>
      </c>
      <c r="E223" s="2">
        <v>18.100000000000001</v>
      </c>
      <c r="F223" s="2">
        <v>1.8</v>
      </c>
      <c r="G223" s="2">
        <v>3.2</v>
      </c>
      <c r="H223" s="2">
        <v>1012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</v>
      </c>
      <c r="O223">
        <v>292.8</v>
      </c>
      <c r="P223">
        <v>17.2</v>
      </c>
      <c r="Q223">
        <v>17.399999999999999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17.2</v>
      </c>
      <c r="AN223" s="2">
        <v>76</v>
      </c>
      <c r="AO223" s="2">
        <v>12.9</v>
      </c>
      <c r="AP223" s="2">
        <v>17.2</v>
      </c>
      <c r="AQ223" s="2">
        <v>9.4</v>
      </c>
      <c r="AR223" s="2">
        <v>10.8</v>
      </c>
      <c r="AS223" s="2">
        <v>1023.1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287.8</v>
      </c>
      <c r="BA223">
        <v>16.3</v>
      </c>
      <c r="BB223">
        <v>16.3</v>
      </c>
      <c r="BC223" s="5">
        <v>0.148611111111111</v>
      </c>
    </row>
    <row r="224" spans="2:55">
      <c r="B224" s="2">
        <v>18.100000000000001</v>
      </c>
      <c r="C224" s="2">
        <v>83</v>
      </c>
      <c r="D224" s="2">
        <v>15.2</v>
      </c>
      <c r="E224" s="2">
        <v>18.100000000000001</v>
      </c>
      <c r="F224" s="2">
        <v>1.8</v>
      </c>
      <c r="G224" s="2">
        <v>1.8</v>
      </c>
      <c r="H224" s="2">
        <v>1011.8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</v>
      </c>
      <c r="O224">
        <v>292.8</v>
      </c>
      <c r="P224">
        <v>17.2</v>
      </c>
      <c r="Q224">
        <v>17.399999999999999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17.2</v>
      </c>
      <c r="AN224" s="2">
        <v>75</v>
      </c>
      <c r="AO224" s="2">
        <v>12.7</v>
      </c>
      <c r="AP224" s="2">
        <v>17.2</v>
      </c>
      <c r="AQ224" s="2">
        <v>5</v>
      </c>
      <c r="AR224" s="2">
        <v>8.3000000000000007</v>
      </c>
      <c r="AS224" s="2">
        <v>1022.9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287.8</v>
      </c>
      <c r="BA224">
        <v>16.3</v>
      </c>
      <c r="BB224">
        <v>16.3</v>
      </c>
      <c r="BC224" s="5">
        <v>0.149305555555556</v>
      </c>
    </row>
    <row r="225" spans="2:55">
      <c r="B225" s="2">
        <v>18.100000000000001</v>
      </c>
      <c r="C225" s="2">
        <v>83</v>
      </c>
      <c r="D225" s="2">
        <v>15.2</v>
      </c>
      <c r="E225" s="2">
        <v>18.100000000000001</v>
      </c>
      <c r="F225" s="2">
        <v>0</v>
      </c>
      <c r="G225" s="2">
        <v>5</v>
      </c>
      <c r="H225" s="2">
        <v>1012.2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</v>
      </c>
      <c r="O225">
        <v>292.8</v>
      </c>
      <c r="P225">
        <v>17.2</v>
      </c>
      <c r="Q225">
        <v>17.399999999999999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17.100000000000001</v>
      </c>
      <c r="AN225" s="2">
        <v>75</v>
      </c>
      <c r="AO225" s="2">
        <v>12.6</v>
      </c>
      <c r="AP225" s="2">
        <v>17.100000000000001</v>
      </c>
      <c r="AQ225" s="2">
        <v>1.8</v>
      </c>
      <c r="AR225" s="2">
        <v>10.8</v>
      </c>
      <c r="AS225" s="2">
        <v>1023.1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287.8</v>
      </c>
      <c r="BA225">
        <v>16.3</v>
      </c>
      <c r="BB225">
        <v>16.3</v>
      </c>
      <c r="BC225" s="5">
        <v>0.15</v>
      </c>
    </row>
    <row r="226" spans="2:55">
      <c r="B226" s="2">
        <v>18.100000000000001</v>
      </c>
      <c r="C226" s="2">
        <v>82</v>
      </c>
      <c r="D226" s="2">
        <v>15</v>
      </c>
      <c r="E226" s="2">
        <v>18.100000000000001</v>
      </c>
      <c r="F226" s="2">
        <v>4.7</v>
      </c>
      <c r="G226" s="2">
        <v>4.7</v>
      </c>
      <c r="H226" s="2">
        <v>1011.9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</v>
      </c>
      <c r="O226">
        <v>292.8</v>
      </c>
      <c r="P226">
        <v>17.2</v>
      </c>
      <c r="Q226">
        <v>17.3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17.100000000000001</v>
      </c>
      <c r="AN226" s="2">
        <v>75</v>
      </c>
      <c r="AO226" s="2">
        <v>12.6</v>
      </c>
      <c r="AP226" s="2">
        <v>17.100000000000001</v>
      </c>
      <c r="AQ226" s="2">
        <v>4.7</v>
      </c>
      <c r="AR226" s="2">
        <v>7.2</v>
      </c>
      <c r="AS226" s="2">
        <v>1022.9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287.8</v>
      </c>
      <c r="BA226">
        <v>16.3</v>
      </c>
      <c r="BB226">
        <v>16.3</v>
      </c>
      <c r="BC226" s="5">
        <v>0.15069444444444399</v>
      </c>
    </row>
    <row r="227" spans="2:55">
      <c r="B227" s="2">
        <v>18.100000000000001</v>
      </c>
      <c r="C227" s="2">
        <v>82</v>
      </c>
      <c r="D227" s="2">
        <v>15</v>
      </c>
      <c r="E227" s="2">
        <v>18.100000000000001</v>
      </c>
      <c r="F227" s="2">
        <v>4.7</v>
      </c>
      <c r="G227" s="2">
        <v>7.6</v>
      </c>
      <c r="H227" s="2">
        <v>1011.7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</v>
      </c>
      <c r="O227">
        <v>292.8</v>
      </c>
      <c r="P227">
        <v>17.2</v>
      </c>
      <c r="Q227">
        <v>17.3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17.100000000000001</v>
      </c>
      <c r="AN227" s="2">
        <v>75</v>
      </c>
      <c r="AO227" s="2">
        <v>12.6</v>
      </c>
      <c r="AP227" s="2">
        <v>17.100000000000001</v>
      </c>
      <c r="AQ227" s="2">
        <v>10.4</v>
      </c>
      <c r="AR227" s="2">
        <v>11.2</v>
      </c>
      <c r="AS227" s="2">
        <v>1023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287.8</v>
      </c>
      <c r="BA227">
        <v>16.3</v>
      </c>
      <c r="BB227">
        <v>16.3</v>
      </c>
      <c r="BC227" s="5">
        <v>0.15138888888888899</v>
      </c>
    </row>
    <row r="228" spans="2:55">
      <c r="B228" s="2">
        <v>18.100000000000001</v>
      </c>
      <c r="C228" s="2">
        <v>82</v>
      </c>
      <c r="D228" s="2">
        <v>15</v>
      </c>
      <c r="E228" s="2">
        <v>18.100000000000001</v>
      </c>
      <c r="F228" s="2">
        <v>2.5</v>
      </c>
      <c r="G228" s="2">
        <v>4</v>
      </c>
      <c r="H228" s="2">
        <v>1012.1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</v>
      </c>
      <c r="O228">
        <v>292.8</v>
      </c>
      <c r="P228">
        <v>17.100000000000001</v>
      </c>
      <c r="Q228">
        <v>17.3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17.100000000000001</v>
      </c>
      <c r="AN228" s="2">
        <v>75</v>
      </c>
      <c r="AO228" s="2">
        <v>12.6</v>
      </c>
      <c r="AP228" s="2">
        <v>17.100000000000001</v>
      </c>
      <c r="AQ228" s="2">
        <v>4.3</v>
      </c>
      <c r="AR228" s="2">
        <v>9</v>
      </c>
      <c r="AS228" s="2">
        <v>1023.2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287.8</v>
      </c>
      <c r="BA228">
        <v>16.3</v>
      </c>
      <c r="BB228">
        <v>16.3</v>
      </c>
      <c r="BC228" s="5">
        <v>0.15208333333333299</v>
      </c>
    </row>
    <row r="229" spans="2:55">
      <c r="B229" s="2">
        <v>18.100000000000001</v>
      </c>
      <c r="C229" s="2">
        <v>82</v>
      </c>
      <c r="D229" s="2">
        <v>15</v>
      </c>
      <c r="E229" s="2">
        <v>18.100000000000001</v>
      </c>
      <c r="F229" s="2">
        <v>2.9</v>
      </c>
      <c r="G229" s="2">
        <v>4</v>
      </c>
      <c r="H229" s="2">
        <v>1012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</v>
      </c>
      <c r="O229">
        <v>292.8</v>
      </c>
      <c r="P229">
        <v>17.2</v>
      </c>
      <c r="Q229">
        <v>17.3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17.100000000000001</v>
      </c>
      <c r="AN229" s="2">
        <v>75</v>
      </c>
      <c r="AO229" s="2">
        <v>12.6</v>
      </c>
      <c r="AP229" s="2">
        <v>17.100000000000001</v>
      </c>
      <c r="AQ229" s="2">
        <v>2.9</v>
      </c>
      <c r="AR229" s="2">
        <v>9.4</v>
      </c>
      <c r="AS229" s="2">
        <v>1023.1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287.8</v>
      </c>
      <c r="BA229">
        <v>16.3</v>
      </c>
      <c r="BB229">
        <v>16.3</v>
      </c>
      <c r="BC229" s="5">
        <v>0.15277777777777801</v>
      </c>
    </row>
    <row r="230" spans="2:55">
      <c r="B230" s="2">
        <v>18.100000000000001</v>
      </c>
      <c r="C230" s="2">
        <v>82</v>
      </c>
      <c r="D230" s="2">
        <v>15</v>
      </c>
      <c r="E230" s="2">
        <v>18.100000000000001</v>
      </c>
      <c r="F230" s="2">
        <v>4</v>
      </c>
      <c r="G230" s="2">
        <v>4.3</v>
      </c>
      <c r="H230" s="2">
        <v>1012.2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</v>
      </c>
      <c r="O230">
        <v>292.8</v>
      </c>
      <c r="P230">
        <v>17.100000000000001</v>
      </c>
      <c r="Q230">
        <v>17.3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17.100000000000001</v>
      </c>
      <c r="AN230" s="2">
        <v>75</v>
      </c>
      <c r="AO230" s="2">
        <v>12.6</v>
      </c>
      <c r="AP230" s="2">
        <v>17.100000000000001</v>
      </c>
      <c r="AQ230" s="2">
        <v>11.2</v>
      </c>
      <c r="AR230" s="2">
        <v>11.9</v>
      </c>
      <c r="AS230" s="2">
        <v>1023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287.8</v>
      </c>
      <c r="BA230">
        <v>16.3</v>
      </c>
      <c r="BB230">
        <v>16.3</v>
      </c>
      <c r="BC230" s="5">
        <v>0.15347222222222201</v>
      </c>
    </row>
    <row r="231" spans="2:55">
      <c r="B231" s="2">
        <v>18.100000000000001</v>
      </c>
      <c r="C231" s="2">
        <v>82</v>
      </c>
      <c r="D231" s="2">
        <v>15</v>
      </c>
      <c r="E231" s="2">
        <v>18.100000000000001</v>
      </c>
      <c r="F231" s="2">
        <v>6.1</v>
      </c>
      <c r="G231" s="2">
        <v>6.1</v>
      </c>
      <c r="H231" s="2">
        <v>1011.9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</v>
      </c>
      <c r="O231">
        <v>292.8</v>
      </c>
      <c r="P231">
        <v>17.100000000000001</v>
      </c>
      <c r="Q231">
        <v>17.3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17.100000000000001</v>
      </c>
      <c r="AN231" s="2">
        <v>75</v>
      </c>
      <c r="AO231" s="2">
        <v>12.6</v>
      </c>
      <c r="AP231" s="2">
        <v>17.100000000000001</v>
      </c>
      <c r="AQ231" s="2">
        <v>4.7</v>
      </c>
      <c r="AR231" s="2">
        <v>9.4</v>
      </c>
      <c r="AS231" s="2">
        <v>1023.2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287.8</v>
      </c>
      <c r="BA231">
        <v>16.3</v>
      </c>
      <c r="BB231">
        <v>16.3</v>
      </c>
      <c r="BC231" s="5">
        <v>0.15416666666666701</v>
      </c>
    </row>
    <row r="232" spans="2:55">
      <c r="B232" s="2">
        <v>18.100000000000001</v>
      </c>
      <c r="C232" s="2">
        <v>82</v>
      </c>
      <c r="D232" s="2">
        <v>15</v>
      </c>
      <c r="E232" s="2">
        <v>18.100000000000001</v>
      </c>
      <c r="F232" s="2">
        <v>3.2</v>
      </c>
      <c r="G232" s="2">
        <v>4.3</v>
      </c>
      <c r="H232" s="2">
        <v>1012.1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</v>
      </c>
      <c r="O232">
        <v>292.8</v>
      </c>
      <c r="P232">
        <v>17.100000000000001</v>
      </c>
      <c r="Q232">
        <v>17.3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17.100000000000001</v>
      </c>
      <c r="AN232" s="2">
        <v>75</v>
      </c>
      <c r="AO232" s="2">
        <v>12.6</v>
      </c>
      <c r="AP232" s="2">
        <v>17.100000000000001</v>
      </c>
      <c r="AQ232" s="2">
        <v>7.9</v>
      </c>
      <c r="AR232" s="2">
        <v>9.6999999999999993</v>
      </c>
      <c r="AS232" s="2">
        <v>1023.1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287.8</v>
      </c>
      <c r="BA232">
        <v>16.3</v>
      </c>
      <c r="BB232">
        <v>16.3</v>
      </c>
      <c r="BC232" s="5">
        <v>0.15486111111111101</v>
      </c>
    </row>
    <row r="233" spans="2:55">
      <c r="B233" s="2">
        <v>18.100000000000001</v>
      </c>
      <c r="C233" s="2">
        <v>81</v>
      </c>
      <c r="D233" s="2">
        <v>14.8</v>
      </c>
      <c r="E233" s="2">
        <v>18.100000000000001</v>
      </c>
      <c r="F233" s="2">
        <v>0</v>
      </c>
      <c r="G233" s="2">
        <v>1.8</v>
      </c>
      <c r="H233" s="2">
        <v>1011.9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</v>
      </c>
      <c r="O233">
        <v>292.8</v>
      </c>
      <c r="P233">
        <v>17.100000000000001</v>
      </c>
      <c r="Q233">
        <v>17.3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17.100000000000001</v>
      </c>
      <c r="AN233" s="2">
        <v>75</v>
      </c>
      <c r="AO233" s="2">
        <v>12.6</v>
      </c>
      <c r="AP233" s="2">
        <v>17.100000000000001</v>
      </c>
      <c r="AQ233" s="2">
        <v>12.2</v>
      </c>
      <c r="AR233" s="2">
        <v>15.5</v>
      </c>
      <c r="AS233" s="2">
        <v>1023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287.8</v>
      </c>
      <c r="BA233">
        <v>16.3</v>
      </c>
      <c r="BB233">
        <v>16.3</v>
      </c>
      <c r="BC233" s="5">
        <v>0.155555555555556</v>
      </c>
    </row>
    <row r="234" spans="2:55">
      <c r="B234" s="2">
        <v>18.100000000000001</v>
      </c>
      <c r="C234" s="2">
        <v>81</v>
      </c>
      <c r="D234" s="2">
        <v>14.8</v>
      </c>
      <c r="E234" s="2">
        <v>18.100000000000001</v>
      </c>
      <c r="F234" s="2">
        <v>0</v>
      </c>
      <c r="G234" s="2">
        <v>4.3</v>
      </c>
      <c r="H234" s="2">
        <v>1012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</v>
      </c>
      <c r="O234">
        <v>292.8</v>
      </c>
      <c r="P234">
        <v>17.100000000000001</v>
      </c>
      <c r="Q234">
        <v>17.2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17.100000000000001</v>
      </c>
      <c r="AN234" s="2">
        <v>75</v>
      </c>
      <c r="AO234" s="2">
        <v>12.6</v>
      </c>
      <c r="AP234" s="2">
        <v>17.100000000000001</v>
      </c>
      <c r="AQ234" s="2">
        <v>9.4</v>
      </c>
      <c r="AR234" s="2">
        <v>11.9</v>
      </c>
      <c r="AS234" s="2">
        <v>1022.9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287.8</v>
      </c>
      <c r="BA234">
        <v>16.3</v>
      </c>
      <c r="BB234">
        <v>16.3</v>
      </c>
      <c r="BC234" s="5">
        <v>0.15625</v>
      </c>
    </row>
    <row r="235" spans="2:55">
      <c r="B235" s="2">
        <v>18.100000000000001</v>
      </c>
      <c r="C235" s="2">
        <v>81</v>
      </c>
      <c r="D235" s="2">
        <v>14.8</v>
      </c>
      <c r="E235" s="2">
        <v>18.100000000000001</v>
      </c>
      <c r="F235" s="2">
        <v>0</v>
      </c>
      <c r="G235" s="2">
        <v>5</v>
      </c>
      <c r="H235" s="2">
        <v>1012.1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</v>
      </c>
      <c r="O235">
        <v>292.8</v>
      </c>
      <c r="P235">
        <v>17.100000000000001</v>
      </c>
      <c r="Q235">
        <v>17.2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17.100000000000001</v>
      </c>
      <c r="AN235" s="2">
        <v>75</v>
      </c>
      <c r="AO235" s="2">
        <v>12.6</v>
      </c>
      <c r="AP235" s="2">
        <v>17.100000000000001</v>
      </c>
      <c r="AQ235" s="2">
        <v>7.6</v>
      </c>
      <c r="AR235" s="2">
        <v>9.6999999999999993</v>
      </c>
      <c r="AS235" s="2">
        <v>1023.1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287.8</v>
      </c>
      <c r="BA235">
        <v>16.3</v>
      </c>
      <c r="BB235">
        <v>16.3</v>
      </c>
      <c r="BC235" s="5">
        <v>0.156944444444444</v>
      </c>
    </row>
    <row r="236" spans="2:55">
      <c r="B236" s="2">
        <v>18.100000000000001</v>
      </c>
      <c r="C236" s="2">
        <v>81</v>
      </c>
      <c r="D236" s="2">
        <v>14.8</v>
      </c>
      <c r="E236" s="2">
        <v>18.100000000000001</v>
      </c>
      <c r="F236" s="2">
        <v>2.9</v>
      </c>
      <c r="G236" s="2">
        <v>4.7</v>
      </c>
      <c r="H236" s="2">
        <v>1012.2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</v>
      </c>
      <c r="O236">
        <v>292.8</v>
      </c>
      <c r="P236">
        <v>17.100000000000001</v>
      </c>
      <c r="Q236">
        <v>17.2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17.100000000000001</v>
      </c>
      <c r="AN236" s="2">
        <v>75</v>
      </c>
      <c r="AO236" s="2">
        <v>12.6</v>
      </c>
      <c r="AP236" s="2">
        <v>17.100000000000001</v>
      </c>
      <c r="AQ236" s="2">
        <v>8.3000000000000007</v>
      </c>
      <c r="AR236" s="2">
        <v>11.2</v>
      </c>
      <c r="AS236" s="2">
        <v>1023.1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287.8</v>
      </c>
      <c r="BA236">
        <v>16.3</v>
      </c>
      <c r="BB236">
        <v>16.3</v>
      </c>
      <c r="BC236" s="5">
        <v>0.15763888888888899</v>
      </c>
    </row>
    <row r="237" spans="2:55">
      <c r="B237" s="2">
        <v>18.100000000000001</v>
      </c>
      <c r="C237" s="2">
        <v>81</v>
      </c>
      <c r="D237" s="2">
        <v>14.8</v>
      </c>
      <c r="E237" s="2">
        <v>18.100000000000001</v>
      </c>
      <c r="F237" s="2">
        <v>3.2</v>
      </c>
      <c r="G237" s="2">
        <v>3.2</v>
      </c>
      <c r="H237" s="2">
        <v>1012.1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</v>
      </c>
      <c r="O237">
        <v>292.8</v>
      </c>
      <c r="P237">
        <v>17.100000000000001</v>
      </c>
      <c r="Q237">
        <v>17.2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17.100000000000001</v>
      </c>
      <c r="AN237" s="2">
        <v>75</v>
      </c>
      <c r="AO237" s="2">
        <v>12.6</v>
      </c>
      <c r="AP237" s="2">
        <v>17.100000000000001</v>
      </c>
      <c r="AQ237" s="2">
        <v>8.6</v>
      </c>
      <c r="AR237" s="2">
        <v>13.3</v>
      </c>
      <c r="AS237" s="2">
        <v>1023.1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287.8</v>
      </c>
      <c r="BA237">
        <v>16.3</v>
      </c>
      <c r="BB237">
        <v>16.3</v>
      </c>
      <c r="BC237" s="5">
        <v>0.15833333333333299</v>
      </c>
    </row>
    <row r="238" spans="2:55">
      <c r="B238" s="2">
        <v>18.100000000000001</v>
      </c>
      <c r="C238" s="2">
        <v>81</v>
      </c>
      <c r="D238" s="2">
        <v>14.8</v>
      </c>
      <c r="E238" s="2">
        <v>18.100000000000001</v>
      </c>
      <c r="F238" s="2">
        <v>2.2000000000000002</v>
      </c>
      <c r="G238" s="2">
        <v>2.5</v>
      </c>
      <c r="H238" s="2">
        <v>1012.1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</v>
      </c>
      <c r="O238">
        <v>292.8</v>
      </c>
      <c r="P238">
        <v>17.100000000000001</v>
      </c>
      <c r="Q238">
        <v>17.2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17.100000000000001</v>
      </c>
      <c r="AN238" s="2">
        <v>75</v>
      </c>
      <c r="AO238" s="2">
        <v>12.6</v>
      </c>
      <c r="AP238" s="2">
        <v>17.100000000000001</v>
      </c>
      <c r="AQ238" s="2">
        <v>5.4</v>
      </c>
      <c r="AR238" s="2">
        <v>7.9</v>
      </c>
      <c r="AS238" s="2">
        <v>1023.3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287.8</v>
      </c>
      <c r="BA238">
        <v>16.3</v>
      </c>
      <c r="BB238">
        <v>16.3</v>
      </c>
      <c r="BC238" s="5">
        <v>0.15902777777777799</v>
      </c>
    </row>
    <row r="239" spans="2:55">
      <c r="B239" s="2">
        <v>18.100000000000001</v>
      </c>
      <c r="C239" s="2">
        <v>81</v>
      </c>
      <c r="D239" s="2">
        <v>14.8</v>
      </c>
      <c r="E239" s="2">
        <v>18.100000000000001</v>
      </c>
      <c r="F239" s="2">
        <v>1.8</v>
      </c>
      <c r="G239" s="2">
        <v>2.2000000000000002</v>
      </c>
      <c r="H239" s="2">
        <v>1012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</v>
      </c>
      <c r="O239">
        <v>292.8</v>
      </c>
      <c r="P239">
        <v>17</v>
      </c>
      <c r="Q239">
        <v>17.2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17.100000000000001</v>
      </c>
      <c r="AN239" s="2">
        <v>75</v>
      </c>
      <c r="AO239" s="2">
        <v>12.6</v>
      </c>
      <c r="AP239" s="2">
        <v>17.100000000000001</v>
      </c>
      <c r="AQ239" s="2">
        <v>9.4</v>
      </c>
      <c r="AR239" s="2">
        <v>9.4</v>
      </c>
      <c r="AS239" s="2">
        <v>1022.9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287.8</v>
      </c>
      <c r="BA239">
        <v>16.3</v>
      </c>
      <c r="BB239">
        <v>16.3</v>
      </c>
      <c r="BC239" s="5">
        <v>0.15972222222222199</v>
      </c>
    </row>
    <row r="240" spans="2:55">
      <c r="B240" s="2">
        <v>18.100000000000001</v>
      </c>
      <c r="C240" s="2">
        <v>81</v>
      </c>
      <c r="D240" s="2">
        <v>14.8</v>
      </c>
      <c r="E240" s="2">
        <v>18.100000000000001</v>
      </c>
      <c r="F240" s="2">
        <v>2.5</v>
      </c>
      <c r="G240" s="2">
        <v>3.2</v>
      </c>
      <c r="H240" s="2">
        <v>1012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</v>
      </c>
      <c r="O240">
        <v>292.8</v>
      </c>
      <c r="P240">
        <v>17</v>
      </c>
      <c r="Q240">
        <v>17.2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17.100000000000001</v>
      </c>
      <c r="AN240" s="2">
        <v>75</v>
      </c>
      <c r="AO240" s="2">
        <v>12.6</v>
      </c>
      <c r="AP240" s="2">
        <v>17.100000000000001</v>
      </c>
      <c r="AQ240" s="2">
        <v>6.8</v>
      </c>
      <c r="AR240" s="2">
        <v>7.6</v>
      </c>
      <c r="AS240" s="2">
        <v>1023.1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287.8</v>
      </c>
      <c r="BA240">
        <v>16.3</v>
      </c>
      <c r="BB240">
        <v>16.3</v>
      </c>
      <c r="BC240" s="5">
        <v>0.16041666666666701</v>
      </c>
    </row>
    <row r="241" spans="2:55">
      <c r="B241" s="2">
        <v>18.100000000000001</v>
      </c>
      <c r="C241" s="2">
        <v>81</v>
      </c>
      <c r="D241" s="2">
        <v>14.8</v>
      </c>
      <c r="E241" s="2">
        <v>18.100000000000001</v>
      </c>
      <c r="F241" s="2">
        <v>0</v>
      </c>
      <c r="G241" s="2">
        <v>1.8</v>
      </c>
      <c r="H241" s="2">
        <v>1012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</v>
      </c>
      <c r="O241">
        <v>292.8</v>
      </c>
      <c r="P241">
        <v>17</v>
      </c>
      <c r="Q241">
        <v>17.2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17.100000000000001</v>
      </c>
      <c r="AN241" s="2">
        <v>75</v>
      </c>
      <c r="AO241" s="2">
        <v>12.6</v>
      </c>
      <c r="AP241" s="2">
        <v>17.100000000000001</v>
      </c>
      <c r="AQ241" s="2">
        <v>1.8</v>
      </c>
      <c r="AR241" s="2">
        <v>6.1</v>
      </c>
      <c r="AS241" s="2">
        <v>1023.2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287.8</v>
      </c>
      <c r="BA241">
        <v>16.3</v>
      </c>
      <c r="BB241">
        <v>16.3</v>
      </c>
      <c r="BC241" s="5">
        <v>0.16111111111111101</v>
      </c>
    </row>
    <row r="242" spans="2:55">
      <c r="B242" s="2">
        <v>18.100000000000001</v>
      </c>
      <c r="C242" s="2">
        <v>81</v>
      </c>
      <c r="D242" s="2">
        <v>14.8</v>
      </c>
      <c r="E242" s="2">
        <v>18.100000000000001</v>
      </c>
      <c r="F242" s="2">
        <v>0</v>
      </c>
      <c r="G242" s="2">
        <v>2.2000000000000002</v>
      </c>
      <c r="H242" s="2">
        <v>1012.3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</v>
      </c>
      <c r="O242">
        <v>292.8</v>
      </c>
      <c r="P242">
        <v>17</v>
      </c>
      <c r="Q242">
        <v>17.2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17.100000000000001</v>
      </c>
      <c r="AN242" s="2">
        <v>75</v>
      </c>
      <c r="AO242" s="2">
        <v>12.6</v>
      </c>
      <c r="AP242" s="2">
        <v>17.100000000000001</v>
      </c>
      <c r="AQ242" s="2">
        <v>6.1</v>
      </c>
      <c r="AR242" s="2">
        <v>11.9</v>
      </c>
      <c r="AS242" s="2">
        <v>1023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287.8</v>
      </c>
      <c r="BA242">
        <v>16.2</v>
      </c>
      <c r="BB242">
        <v>16.3</v>
      </c>
      <c r="BC242" s="5">
        <v>0.16180555555555601</v>
      </c>
    </row>
    <row r="243" spans="2:55">
      <c r="B243" s="2">
        <v>18.100000000000001</v>
      </c>
      <c r="C243" s="2">
        <v>81</v>
      </c>
      <c r="D243" s="2">
        <v>14.8</v>
      </c>
      <c r="E243" s="2">
        <v>18.100000000000001</v>
      </c>
      <c r="F243" s="2">
        <v>2.5</v>
      </c>
      <c r="G243" s="2">
        <v>4</v>
      </c>
      <c r="H243" s="2">
        <v>1012.2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</v>
      </c>
      <c r="O243">
        <v>292.8</v>
      </c>
      <c r="P243">
        <v>17</v>
      </c>
      <c r="Q243">
        <v>17.100000000000001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</v>
      </c>
      <c r="AN243" s="2">
        <v>75</v>
      </c>
      <c r="AO243" s="2">
        <v>12.6</v>
      </c>
      <c r="AP243" s="2">
        <v>17</v>
      </c>
      <c r="AQ243" s="2">
        <v>5</v>
      </c>
      <c r="AR243" s="2">
        <v>5.4</v>
      </c>
      <c r="AS243" s="2">
        <v>1023.1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287.8</v>
      </c>
      <c r="BA243">
        <v>16.3</v>
      </c>
      <c r="BB243">
        <v>16.3</v>
      </c>
      <c r="BC243" s="5">
        <v>0.16250000000000001</v>
      </c>
    </row>
    <row r="244" spans="2:55">
      <c r="B244" s="2">
        <v>18.100000000000001</v>
      </c>
      <c r="C244" s="2">
        <v>81</v>
      </c>
      <c r="D244" s="2">
        <v>14.8</v>
      </c>
      <c r="E244" s="2">
        <v>18.100000000000001</v>
      </c>
      <c r="F244" s="2">
        <v>0</v>
      </c>
      <c r="G244" s="2">
        <v>2.2000000000000002</v>
      </c>
      <c r="H244" s="2">
        <v>1012.2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</v>
      </c>
      <c r="O244">
        <v>292.8</v>
      </c>
      <c r="P244">
        <v>16.899999999999999</v>
      </c>
      <c r="Q244">
        <v>17.100000000000001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</v>
      </c>
      <c r="AN244" s="2">
        <v>75</v>
      </c>
      <c r="AO244" s="2">
        <v>12.6</v>
      </c>
      <c r="AP244" s="2">
        <v>17</v>
      </c>
      <c r="AQ244" s="2">
        <v>4.7</v>
      </c>
      <c r="AR244" s="2">
        <v>5.4</v>
      </c>
      <c r="AS244" s="2">
        <v>1023.1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287.8</v>
      </c>
      <c r="BA244">
        <v>16.2</v>
      </c>
      <c r="BB244">
        <v>16.3</v>
      </c>
      <c r="BC244" s="5">
        <v>0.163194444444444</v>
      </c>
    </row>
    <row r="245" spans="2:55">
      <c r="B245" s="2">
        <v>18.100000000000001</v>
      </c>
      <c r="C245" s="2">
        <v>81</v>
      </c>
      <c r="D245" s="2">
        <v>14.8</v>
      </c>
      <c r="E245" s="2">
        <v>18.100000000000001</v>
      </c>
      <c r="F245" s="2">
        <v>0</v>
      </c>
      <c r="G245" s="2">
        <v>0</v>
      </c>
      <c r="H245" s="2">
        <v>1012.1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</v>
      </c>
      <c r="O245">
        <v>292.8</v>
      </c>
      <c r="P245">
        <v>16.899999999999999</v>
      </c>
      <c r="Q245">
        <v>17.100000000000001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</v>
      </c>
      <c r="AN245" s="2">
        <v>75</v>
      </c>
      <c r="AO245" s="2">
        <v>12.6</v>
      </c>
      <c r="AP245" s="2">
        <v>17</v>
      </c>
      <c r="AQ245" s="2">
        <v>2.9</v>
      </c>
      <c r="AR245" s="2">
        <v>6.5</v>
      </c>
      <c r="AS245" s="2">
        <v>1023.2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287.8</v>
      </c>
      <c r="BA245">
        <v>16.2</v>
      </c>
      <c r="BB245">
        <v>16.2</v>
      </c>
      <c r="BC245" s="5">
        <v>0.163888888888889</v>
      </c>
    </row>
    <row r="246" spans="2:55">
      <c r="B246" s="2">
        <v>18</v>
      </c>
      <c r="C246" s="2">
        <v>81</v>
      </c>
      <c r="D246" s="2">
        <v>14.7</v>
      </c>
      <c r="E246" s="2">
        <v>18</v>
      </c>
      <c r="F246" s="2">
        <v>2.2000000000000002</v>
      </c>
      <c r="G246" s="2">
        <v>2.2000000000000002</v>
      </c>
      <c r="H246" s="2">
        <v>1012.3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</v>
      </c>
      <c r="O246">
        <v>292.8</v>
      </c>
      <c r="P246">
        <v>16.899999999999999</v>
      </c>
      <c r="Q246">
        <v>17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</v>
      </c>
      <c r="AN246" s="2">
        <v>75</v>
      </c>
      <c r="AO246" s="2">
        <v>12.6</v>
      </c>
      <c r="AP246" s="2">
        <v>17</v>
      </c>
      <c r="AQ246" s="2">
        <v>2.9</v>
      </c>
      <c r="AR246" s="2">
        <v>8.6</v>
      </c>
      <c r="AS246" s="2">
        <v>1023.2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287.8</v>
      </c>
      <c r="BA246">
        <v>16.2</v>
      </c>
      <c r="BB246">
        <v>16.3</v>
      </c>
      <c r="BC246" s="5">
        <v>0.164583333333333</v>
      </c>
    </row>
    <row r="247" spans="2:55">
      <c r="B247" s="2">
        <v>18</v>
      </c>
      <c r="C247" s="2">
        <v>81</v>
      </c>
      <c r="D247" s="2">
        <v>14.7</v>
      </c>
      <c r="E247" s="2">
        <v>18</v>
      </c>
      <c r="F247" s="2">
        <v>0</v>
      </c>
      <c r="G247" s="2">
        <v>0</v>
      </c>
      <c r="H247" s="2">
        <v>1012.1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</v>
      </c>
      <c r="O247">
        <v>292.8</v>
      </c>
      <c r="P247">
        <v>16.899999999999999</v>
      </c>
      <c r="Q247">
        <v>17.100000000000001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</v>
      </c>
      <c r="AN247" s="2">
        <v>75</v>
      </c>
      <c r="AO247" s="2">
        <v>12.6</v>
      </c>
      <c r="AP247" s="2">
        <v>17</v>
      </c>
      <c r="AQ247" s="2">
        <v>10.1</v>
      </c>
      <c r="AR247" s="2">
        <v>10.1</v>
      </c>
      <c r="AS247" s="2">
        <v>1023.2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287.8</v>
      </c>
      <c r="BA247">
        <v>16.2</v>
      </c>
      <c r="BB247">
        <v>16.2</v>
      </c>
      <c r="BC247" s="5">
        <v>0.165277777777778</v>
      </c>
    </row>
    <row r="248" spans="2:55">
      <c r="B248" s="2">
        <v>18</v>
      </c>
      <c r="C248" s="2">
        <v>81</v>
      </c>
      <c r="D248" s="2">
        <v>14.7</v>
      </c>
      <c r="E248" s="2">
        <v>18</v>
      </c>
      <c r="F248" s="2">
        <v>0</v>
      </c>
      <c r="G248" s="2">
        <v>1.8</v>
      </c>
      <c r="H248" s="2">
        <v>1012.3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</v>
      </c>
      <c r="O248">
        <v>292.8</v>
      </c>
      <c r="P248">
        <v>16.899999999999999</v>
      </c>
      <c r="Q248">
        <v>17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</v>
      </c>
      <c r="AN248" s="2">
        <v>75</v>
      </c>
      <c r="AO248" s="2">
        <v>12.6</v>
      </c>
      <c r="AP248" s="2">
        <v>17</v>
      </c>
      <c r="AQ248" s="2">
        <v>4</v>
      </c>
      <c r="AR248" s="2">
        <v>4.3</v>
      </c>
      <c r="AS248" s="2">
        <v>1023.1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287.8</v>
      </c>
      <c r="BA248">
        <v>16.2</v>
      </c>
      <c r="BB248">
        <v>16.2</v>
      </c>
      <c r="BC248" s="5">
        <v>0.16597222222222199</v>
      </c>
    </row>
    <row r="249" spans="2:55">
      <c r="B249" s="2">
        <v>18</v>
      </c>
      <c r="C249" s="2">
        <v>81</v>
      </c>
      <c r="D249" s="2">
        <v>14.7</v>
      </c>
      <c r="E249" s="2">
        <v>18</v>
      </c>
      <c r="F249" s="2">
        <v>0</v>
      </c>
      <c r="G249" s="2">
        <v>1.8</v>
      </c>
      <c r="H249" s="2">
        <v>1012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</v>
      </c>
      <c r="O249">
        <v>292.8</v>
      </c>
      <c r="P249">
        <v>16.8</v>
      </c>
      <c r="Q249">
        <v>17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</v>
      </c>
      <c r="AN249" s="2">
        <v>75</v>
      </c>
      <c r="AO249" s="2">
        <v>12.6</v>
      </c>
      <c r="AP249" s="2">
        <v>17</v>
      </c>
      <c r="AQ249" s="2">
        <v>4</v>
      </c>
      <c r="AR249" s="2">
        <v>6.8</v>
      </c>
      <c r="AS249" s="2">
        <v>1023.2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287.8</v>
      </c>
      <c r="BA249">
        <v>16.2</v>
      </c>
      <c r="BB249">
        <v>16.2</v>
      </c>
      <c r="BC249" s="5">
        <v>0.16666666666666699</v>
      </c>
    </row>
    <row r="250" spans="2:55">
      <c r="B250" s="2">
        <v>18</v>
      </c>
      <c r="C250" s="2">
        <v>81</v>
      </c>
      <c r="D250" s="2">
        <v>14.7</v>
      </c>
      <c r="E250" s="2">
        <v>18</v>
      </c>
      <c r="F250" s="2">
        <v>0</v>
      </c>
      <c r="G250" s="2">
        <v>1.8</v>
      </c>
      <c r="H250" s="2">
        <v>1012.1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</v>
      </c>
      <c r="O250">
        <v>292.8</v>
      </c>
      <c r="P250">
        <v>16.8</v>
      </c>
      <c r="Q250">
        <v>17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</v>
      </c>
      <c r="AN250" s="2">
        <v>75</v>
      </c>
      <c r="AO250" s="2">
        <v>12.6</v>
      </c>
      <c r="AP250" s="2">
        <v>17</v>
      </c>
      <c r="AQ250" s="2">
        <v>8.6</v>
      </c>
      <c r="AR250" s="2">
        <v>12.6</v>
      </c>
      <c r="AS250" s="2">
        <v>1023.3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287.8</v>
      </c>
      <c r="BA250">
        <v>16.2</v>
      </c>
      <c r="BB250">
        <v>16.2</v>
      </c>
      <c r="BC250" s="5">
        <v>0.16736111111111099</v>
      </c>
    </row>
    <row r="251" spans="2:55">
      <c r="B251" s="2">
        <v>18</v>
      </c>
      <c r="C251" s="2">
        <v>81</v>
      </c>
      <c r="D251" s="2">
        <v>14.7</v>
      </c>
      <c r="E251" s="2">
        <v>18</v>
      </c>
      <c r="F251" s="2">
        <v>2.2000000000000002</v>
      </c>
      <c r="G251" s="2">
        <v>2.5</v>
      </c>
      <c r="H251" s="2">
        <v>1012.2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</v>
      </c>
      <c r="O251">
        <v>292.8</v>
      </c>
      <c r="P251">
        <v>16.8</v>
      </c>
      <c r="Q251">
        <v>17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</v>
      </c>
      <c r="AN251" s="2">
        <v>75</v>
      </c>
      <c r="AO251" s="2">
        <v>12.6</v>
      </c>
      <c r="AP251" s="2">
        <v>17</v>
      </c>
      <c r="AQ251" s="2">
        <v>10.1</v>
      </c>
      <c r="AR251" s="2">
        <v>15.1</v>
      </c>
      <c r="AS251" s="2">
        <v>1023.2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287.8</v>
      </c>
      <c r="BA251">
        <v>16.100000000000001</v>
      </c>
      <c r="BB251">
        <v>16.2</v>
      </c>
      <c r="BC251" s="5">
        <v>0.16805555555555601</v>
      </c>
    </row>
    <row r="252" spans="2:55">
      <c r="B252" s="2">
        <v>18</v>
      </c>
      <c r="C252" s="2">
        <v>81</v>
      </c>
      <c r="D252" s="2">
        <v>14.7</v>
      </c>
      <c r="E252" s="2">
        <v>18</v>
      </c>
      <c r="F252" s="2">
        <v>0</v>
      </c>
      <c r="G252" s="2">
        <v>3.6</v>
      </c>
      <c r="H252" s="2">
        <v>1012.2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</v>
      </c>
      <c r="O252">
        <v>292.8</v>
      </c>
      <c r="P252">
        <v>16.8</v>
      </c>
      <c r="Q252">
        <v>17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</v>
      </c>
      <c r="AN252" s="2">
        <v>75</v>
      </c>
      <c r="AO252" s="2">
        <v>12.6</v>
      </c>
      <c r="AP252" s="2">
        <v>17</v>
      </c>
      <c r="AQ252" s="2">
        <v>4</v>
      </c>
      <c r="AR252" s="2">
        <v>9</v>
      </c>
      <c r="AS252" s="2">
        <v>1023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287.8</v>
      </c>
      <c r="BA252">
        <v>16.100000000000001</v>
      </c>
      <c r="BB252">
        <v>16.2</v>
      </c>
      <c r="BC252" s="5">
        <v>0.16875000000000001</v>
      </c>
    </row>
    <row r="253" spans="2:55">
      <c r="B253" s="2">
        <v>17.899999999999999</v>
      </c>
      <c r="C253" s="2">
        <v>81</v>
      </c>
      <c r="D253" s="2">
        <v>14.6</v>
      </c>
      <c r="E253" s="2">
        <v>17.899999999999999</v>
      </c>
      <c r="F253" s="2">
        <v>2.5</v>
      </c>
      <c r="G253" s="2">
        <v>3.2</v>
      </c>
      <c r="H253" s="2">
        <v>1012.3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</v>
      </c>
      <c r="O253">
        <v>292.8</v>
      </c>
      <c r="P253">
        <v>16.8</v>
      </c>
      <c r="Q253">
        <v>16.899999999999999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</v>
      </c>
      <c r="AN253" s="2">
        <v>75</v>
      </c>
      <c r="AO253" s="2">
        <v>12.6</v>
      </c>
      <c r="AP253" s="2">
        <v>17</v>
      </c>
      <c r="AQ253" s="2">
        <v>2.9</v>
      </c>
      <c r="AR253" s="2">
        <v>4</v>
      </c>
      <c r="AS253" s="2">
        <v>1022.9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287.8</v>
      </c>
      <c r="BA253">
        <v>16.100000000000001</v>
      </c>
      <c r="BB253">
        <v>16.100000000000001</v>
      </c>
      <c r="BC253" s="5">
        <v>0.16944444444444401</v>
      </c>
    </row>
    <row r="254" spans="2:55">
      <c r="B254" s="2">
        <v>17.899999999999999</v>
      </c>
      <c r="C254" s="2">
        <v>81</v>
      </c>
      <c r="D254" s="2">
        <v>14.6</v>
      </c>
      <c r="E254" s="2">
        <v>17.899999999999999</v>
      </c>
      <c r="F254" s="2">
        <v>0</v>
      </c>
      <c r="G254" s="2">
        <v>3.2</v>
      </c>
      <c r="H254" s="2">
        <v>1012.2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</v>
      </c>
      <c r="O254">
        <v>292.8</v>
      </c>
      <c r="P254">
        <v>16.8</v>
      </c>
      <c r="Q254">
        <v>16.899999999999999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16.899999999999999</v>
      </c>
      <c r="AN254" s="2">
        <v>75</v>
      </c>
      <c r="AO254" s="2">
        <v>12.5</v>
      </c>
      <c r="AP254" s="2">
        <v>16.899999999999999</v>
      </c>
      <c r="AQ254" s="2">
        <v>2.5</v>
      </c>
      <c r="AR254" s="2">
        <v>5.4</v>
      </c>
      <c r="AS254" s="2">
        <v>1023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287.8</v>
      </c>
      <c r="BA254">
        <v>16.100000000000001</v>
      </c>
      <c r="BB254">
        <v>16.2</v>
      </c>
      <c r="BC254" s="5">
        <v>0.17013888888888901</v>
      </c>
    </row>
    <row r="255" spans="2:55">
      <c r="B255" s="2">
        <v>17.899999999999999</v>
      </c>
      <c r="C255" s="2">
        <v>81</v>
      </c>
      <c r="D255" s="2">
        <v>14.6</v>
      </c>
      <c r="E255" s="2">
        <v>17.899999999999999</v>
      </c>
      <c r="F255" s="2">
        <v>5.4</v>
      </c>
      <c r="G255" s="2">
        <v>5.4</v>
      </c>
      <c r="H255" s="2">
        <v>1012.2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</v>
      </c>
      <c r="O255">
        <v>292.8</v>
      </c>
      <c r="P255">
        <v>16.7</v>
      </c>
      <c r="Q255">
        <v>16.899999999999999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16.899999999999999</v>
      </c>
      <c r="AN255" s="2">
        <v>75</v>
      </c>
      <c r="AO255" s="2">
        <v>12.5</v>
      </c>
      <c r="AP255" s="2">
        <v>16.899999999999999</v>
      </c>
      <c r="AQ255" s="2">
        <v>11.2</v>
      </c>
      <c r="AR255" s="2">
        <v>13.7</v>
      </c>
      <c r="AS255" s="2">
        <v>1022.9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287.8</v>
      </c>
      <c r="BA255">
        <v>16.100000000000001</v>
      </c>
      <c r="BB255">
        <v>16.2</v>
      </c>
      <c r="BC255" s="5">
        <v>0.170833333333333</v>
      </c>
    </row>
    <row r="256" spans="2:55">
      <c r="B256" s="2">
        <v>17.899999999999999</v>
      </c>
      <c r="C256" s="2">
        <v>81</v>
      </c>
      <c r="D256" s="2">
        <v>14.6</v>
      </c>
      <c r="E256" s="2">
        <v>17.899999999999999</v>
      </c>
      <c r="F256" s="2">
        <v>2.2000000000000002</v>
      </c>
      <c r="G256" s="2">
        <v>2.9</v>
      </c>
      <c r="H256" s="2">
        <v>1012.2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</v>
      </c>
      <c r="O256">
        <v>292.8</v>
      </c>
      <c r="P256">
        <v>16.8</v>
      </c>
      <c r="Q256">
        <v>16.899999999999999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16.899999999999999</v>
      </c>
      <c r="AN256" s="2">
        <v>75</v>
      </c>
      <c r="AO256" s="2">
        <v>12.5</v>
      </c>
      <c r="AP256" s="2">
        <v>16.899999999999999</v>
      </c>
      <c r="AQ256" s="2">
        <v>6.5</v>
      </c>
      <c r="AR256" s="2">
        <v>6.5</v>
      </c>
      <c r="AS256" s="2">
        <v>1023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287.8</v>
      </c>
      <c r="BA256">
        <v>16.100000000000001</v>
      </c>
      <c r="BB256">
        <v>16.100000000000001</v>
      </c>
      <c r="BC256" s="5">
        <v>0.171527777777778</v>
      </c>
    </row>
    <row r="257" spans="2:55">
      <c r="B257" s="2">
        <v>17.899999999999999</v>
      </c>
      <c r="C257" s="2">
        <v>81</v>
      </c>
      <c r="D257" s="2">
        <v>14.6</v>
      </c>
      <c r="E257" s="2">
        <v>17.899999999999999</v>
      </c>
      <c r="F257" s="2">
        <v>0</v>
      </c>
      <c r="G257" s="2">
        <v>3.2</v>
      </c>
      <c r="H257" s="2">
        <v>1012.1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</v>
      </c>
      <c r="O257">
        <v>292.8</v>
      </c>
      <c r="P257">
        <v>16.7</v>
      </c>
      <c r="Q257">
        <v>16.899999999999999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16.899999999999999</v>
      </c>
      <c r="AN257" s="2">
        <v>75</v>
      </c>
      <c r="AO257" s="2">
        <v>12.5</v>
      </c>
      <c r="AP257" s="2">
        <v>16.899999999999999</v>
      </c>
      <c r="AQ257" s="2">
        <v>6.5</v>
      </c>
      <c r="AR257" s="2">
        <v>10.4</v>
      </c>
      <c r="AS257" s="2">
        <v>1023.2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287.8</v>
      </c>
      <c r="BA257">
        <v>16</v>
      </c>
      <c r="BB257">
        <v>16.100000000000001</v>
      </c>
      <c r="BC257" s="5">
        <v>0.172222222222222</v>
      </c>
    </row>
    <row r="258" spans="2:55">
      <c r="B258" s="2">
        <v>17.8</v>
      </c>
      <c r="C258" s="2">
        <v>81</v>
      </c>
      <c r="D258" s="2">
        <v>14.5</v>
      </c>
      <c r="E258" s="2">
        <v>17.8</v>
      </c>
      <c r="F258" s="2">
        <v>7.6</v>
      </c>
      <c r="G258" s="2">
        <v>7.6</v>
      </c>
      <c r="H258" s="2">
        <v>1012.3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</v>
      </c>
      <c r="O258">
        <v>292.8</v>
      </c>
      <c r="P258">
        <v>16.7</v>
      </c>
      <c r="Q258">
        <v>16.899999999999999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16.899999999999999</v>
      </c>
      <c r="AN258" s="2">
        <v>75</v>
      </c>
      <c r="AO258" s="2">
        <v>12.5</v>
      </c>
      <c r="AP258" s="2">
        <v>16.899999999999999</v>
      </c>
      <c r="AQ258" s="2">
        <v>5.4</v>
      </c>
      <c r="AR258" s="2">
        <v>5.8</v>
      </c>
      <c r="AS258" s="2">
        <v>1023.1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287.8</v>
      </c>
      <c r="BA258">
        <v>16</v>
      </c>
      <c r="BB258">
        <v>16.100000000000001</v>
      </c>
      <c r="BC258" s="5">
        <v>0.172916666666667</v>
      </c>
    </row>
    <row r="259" spans="2:55">
      <c r="B259" s="2">
        <v>17.899999999999999</v>
      </c>
      <c r="C259" s="2">
        <v>82</v>
      </c>
      <c r="D259" s="2">
        <v>14.8</v>
      </c>
      <c r="E259" s="2">
        <v>17.899999999999999</v>
      </c>
      <c r="F259" s="2">
        <v>3.6</v>
      </c>
      <c r="G259" s="2">
        <v>4.3</v>
      </c>
      <c r="H259" s="2">
        <v>1012.2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</v>
      </c>
      <c r="O259">
        <v>292.8</v>
      </c>
      <c r="P259">
        <v>16.7</v>
      </c>
      <c r="Q259">
        <v>16.899999999999999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16.899999999999999</v>
      </c>
      <c r="AN259" s="2">
        <v>75</v>
      </c>
      <c r="AO259" s="2">
        <v>12.5</v>
      </c>
      <c r="AP259" s="2">
        <v>16.899999999999999</v>
      </c>
      <c r="AQ259" s="2">
        <v>7.6</v>
      </c>
      <c r="AR259" s="2">
        <v>9.6999999999999993</v>
      </c>
      <c r="AS259" s="2">
        <v>1023.1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287.8</v>
      </c>
      <c r="BA259">
        <v>16</v>
      </c>
      <c r="BB259">
        <v>16.100000000000001</v>
      </c>
      <c r="BC259" s="5">
        <v>0.17361111111111099</v>
      </c>
    </row>
    <row r="260" spans="2:55">
      <c r="B260" s="2">
        <v>17.899999999999999</v>
      </c>
      <c r="C260" s="2">
        <v>82</v>
      </c>
      <c r="D260" s="2">
        <v>14.8</v>
      </c>
      <c r="E260" s="2">
        <v>17.899999999999999</v>
      </c>
      <c r="F260" s="2">
        <v>2.2000000000000002</v>
      </c>
      <c r="G260" s="2">
        <v>2.9</v>
      </c>
      <c r="H260" s="2">
        <v>1012.6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</v>
      </c>
      <c r="O260">
        <v>292.8</v>
      </c>
      <c r="P260">
        <v>16.7</v>
      </c>
      <c r="Q260">
        <v>16.899999999999999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16.8</v>
      </c>
      <c r="AN260" s="2">
        <v>75</v>
      </c>
      <c r="AO260" s="2">
        <v>12.4</v>
      </c>
      <c r="AP260" s="2">
        <v>16.8</v>
      </c>
      <c r="AQ260" s="2">
        <v>1.8</v>
      </c>
      <c r="AR260" s="2">
        <v>2.5</v>
      </c>
      <c r="AS260" s="2">
        <v>1023.2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287.8</v>
      </c>
      <c r="BA260">
        <v>16</v>
      </c>
      <c r="BB260">
        <v>16</v>
      </c>
      <c r="BC260" s="5">
        <v>0.17430555555555599</v>
      </c>
    </row>
    <row r="261" spans="2:55">
      <c r="B261" s="2">
        <v>17.899999999999999</v>
      </c>
      <c r="C261" s="2">
        <v>82</v>
      </c>
      <c r="D261" s="2">
        <v>14.8</v>
      </c>
      <c r="E261" s="2">
        <v>17.899999999999999</v>
      </c>
      <c r="F261" s="2">
        <v>2.5</v>
      </c>
      <c r="G261" s="2">
        <v>2.5</v>
      </c>
      <c r="H261" s="2">
        <v>1012.3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</v>
      </c>
      <c r="O261">
        <v>292.8</v>
      </c>
      <c r="P261">
        <v>16.7</v>
      </c>
      <c r="Q261">
        <v>16.899999999999999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16.8</v>
      </c>
      <c r="AN261" s="2">
        <v>75</v>
      </c>
      <c r="AO261" s="2">
        <v>12.4</v>
      </c>
      <c r="AP261" s="2">
        <v>16.8</v>
      </c>
      <c r="AQ261" s="2">
        <v>5</v>
      </c>
      <c r="AR261" s="2">
        <v>7.6</v>
      </c>
      <c r="AS261" s="2">
        <v>1023.2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287.8</v>
      </c>
      <c r="BA261">
        <v>16</v>
      </c>
      <c r="BB261">
        <v>16</v>
      </c>
      <c r="BC261" s="5">
        <v>0.17499999999999999</v>
      </c>
    </row>
    <row r="262" spans="2:55">
      <c r="B262" s="2">
        <v>17.899999999999999</v>
      </c>
      <c r="C262" s="2">
        <v>82</v>
      </c>
      <c r="D262" s="2">
        <v>14.8</v>
      </c>
      <c r="E262" s="2">
        <v>17.899999999999999</v>
      </c>
      <c r="F262" s="2">
        <v>1.8</v>
      </c>
      <c r="G262" s="2">
        <v>2.9</v>
      </c>
      <c r="H262" s="2">
        <v>1012.3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</v>
      </c>
      <c r="O262">
        <v>292.8</v>
      </c>
      <c r="P262">
        <v>16.7</v>
      </c>
      <c r="Q262">
        <v>16.899999999999999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16.8</v>
      </c>
      <c r="AN262" s="2">
        <v>75</v>
      </c>
      <c r="AO262" s="2">
        <v>12.4</v>
      </c>
      <c r="AP262" s="2">
        <v>16.8</v>
      </c>
      <c r="AQ262" s="2">
        <v>4.7</v>
      </c>
      <c r="AR262" s="2">
        <v>5.8</v>
      </c>
      <c r="AS262" s="2">
        <v>1023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287.8</v>
      </c>
      <c r="BA262">
        <v>16</v>
      </c>
      <c r="BB262">
        <v>16</v>
      </c>
      <c r="BC262" s="5">
        <v>0.17569444444444399</v>
      </c>
    </row>
    <row r="263" spans="2:55">
      <c r="B263" s="2">
        <v>17.899999999999999</v>
      </c>
      <c r="C263" s="2">
        <v>82</v>
      </c>
      <c r="D263" s="2">
        <v>14.8</v>
      </c>
      <c r="E263" s="2">
        <v>17.899999999999999</v>
      </c>
      <c r="F263" s="2">
        <v>5.8</v>
      </c>
      <c r="G263" s="2">
        <v>6.1</v>
      </c>
      <c r="H263" s="2">
        <v>1012.3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</v>
      </c>
      <c r="O263">
        <v>292.8</v>
      </c>
      <c r="P263">
        <v>16.7</v>
      </c>
      <c r="Q263">
        <v>16.899999999999999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16.8</v>
      </c>
      <c r="AN263" s="2">
        <v>75</v>
      </c>
      <c r="AO263" s="2">
        <v>12.4</v>
      </c>
      <c r="AP263" s="2">
        <v>16.8</v>
      </c>
      <c r="AQ263" s="2">
        <v>4</v>
      </c>
      <c r="AR263" s="2">
        <v>8.6</v>
      </c>
      <c r="AS263" s="2">
        <v>1023.3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287.8</v>
      </c>
      <c r="BA263">
        <v>16</v>
      </c>
      <c r="BB263">
        <v>16</v>
      </c>
      <c r="BC263" s="5">
        <v>0.17638888888888901</v>
      </c>
    </row>
    <row r="264" spans="2:55">
      <c r="B264" s="2">
        <v>17.899999999999999</v>
      </c>
      <c r="C264" s="2">
        <v>82</v>
      </c>
      <c r="D264" s="2">
        <v>14.8</v>
      </c>
      <c r="E264" s="2">
        <v>17.899999999999999</v>
      </c>
      <c r="F264" s="2">
        <v>1.8</v>
      </c>
      <c r="G264" s="2">
        <v>2.9</v>
      </c>
      <c r="H264" s="2">
        <v>1012.2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</v>
      </c>
      <c r="O264">
        <v>292.8</v>
      </c>
      <c r="P264">
        <v>16.7</v>
      </c>
      <c r="Q264">
        <v>16.899999999999999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16.8</v>
      </c>
      <c r="AN264" s="2">
        <v>75</v>
      </c>
      <c r="AO264" s="2">
        <v>12.4</v>
      </c>
      <c r="AP264" s="2">
        <v>16.8</v>
      </c>
      <c r="AQ264" s="2">
        <v>4</v>
      </c>
      <c r="AR264" s="2">
        <v>4.7</v>
      </c>
      <c r="AS264" s="2">
        <v>1023.2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287.8</v>
      </c>
      <c r="BA264">
        <v>15.9</v>
      </c>
      <c r="BB264">
        <v>16</v>
      </c>
      <c r="BC264" s="5">
        <v>0.17708333333333301</v>
      </c>
    </row>
    <row r="265" spans="2:55">
      <c r="B265" s="2">
        <v>17.899999999999999</v>
      </c>
      <c r="C265" s="2">
        <v>82</v>
      </c>
      <c r="D265" s="2">
        <v>14.8</v>
      </c>
      <c r="E265" s="2">
        <v>17.899999999999999</v>
      </c>
      <c r="F265" s="2">
        <v>1.8</v>
      </c>
      <c r="G265" s="2">
        <v>2.9</v>
      </c>
      <c r="H265" s="2">
        <v>1012.3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</v>
      </c>
      <c r="O265">
        <v>292.8</v>
      </c>
      <c r="P265">
        <v>16.7</v>
      </c>
      <c r="Q265">
        <v>16.899999999999999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16.8</v>
      </c>
      <c r="AN265" s="2">
        <v>75</v>
      </c>
      <c r="AO265" s="2">
        <v>12.4</v>
      </c>
      <c r="AP265" s="2">
        <v>16.8</v>
      </c>
      <c r="AQ265" s="2">
        <v>6.8</v>
      </c>
      <c r="AR265" s="2">
        <v>6.8</v>
      </c>
      <c r="AS265" s="2">
        <v>1023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287.8</v>
      </c>
      <c r="BA265">
        <v>15.9</v>
      </c>
      <c r="BB265">
        <v>15.9</v>
      </c>
      <c r="BC265" s="5">
        <v>0.17777777777777801</v>
      </c>
    </row>
    <row r="266" spans="2:55">
      <c r="B266" s="2">
        <v>17.899999999999999</v>
      </c>
      <c r="C266" s="2">
        <v>82</v>
      </c>
      <c r="D266" s="2">
        <v>14.8</v>
      </c>
      <c r="E266" s="2">
        <v>17.899999999999999</v>
      </c>
      <c r="F266" s="2">
        <v>3.2</v>
      </c>
      <c r="G266" s="2">
        <v>4</v>
      </c>
      <c r="H266" s="2">
        <v>1012.2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</v>
      </c>
      <c r="O266">
        <v>292.8</v>
      </c>
      <c r="P266">
        <v>16.7</v>
      </c>
      <c r="Q266">
        <v>16.899999999999999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16.8</v>
      </c>
      <c r="AN266" s="2">
        <v>75</v>
      </c>
      <c r="AO266" s="2">
        <v>12.4</v>
      </c>
      <c r="AP266" s="2">
        <v>16.8</v>
      </c>
      <c r="AQ266" s="2">
        <v>3.2</v>
      </c>
      <c r="AR266" s="2">
        <v>6.1</v>
      </c>
      <c r="AS266" s="2">
        <v>1023.2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287.8</v>
      </c>
      <c r="BA266">
        <v>15.9</v>
      </c>
      <c r="BB266">
        <v>15.9</v>
      </c>
      <c r="BC266" s="5">
        <v>0.178472222222222</v>
      </c>
    </row>
    <row r="267" spans="2:55">
      <c r="B267" s="2">
        <v>17.899999999999999</v>
      </c>
      <c r="C267" s="2">
        <v>82</v>
      </c>
      <c r="D267" s="2">
        <v>14.8</v>
      </c>
      <c r="E267" s="2">
        <v>17.899999999999999</v>
      </c>
      <c r="F267" s="2">
        <v>2.5</v>
      </c>
      <c r="G267" s="2">
        <v>2.9</v>
      </c>
      <c r="H267" s="2">
        <v>1012.3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</v>
      </c>
      <c r="O267">
        <v>292.8</v>
      </c>
      <c r="P267">
        <v>16.7</v>
      </c>
      <c r="Q267">
        <v>16.899999999999999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16.8</v>
      </c>
      <c r="AN267" s="2">
        <v>75</v>
      </c>
      <c r="AO267" s="2">
        <v>12.4</v>
      </c>
      <c r="AP267" s="2">
        <v>16.8</v>
      </c>
      <c r="AQ267" s="2">
        <v>6.8</v>
      </c>
      <c r="AR267" s="2">
        <v>6.8</v>
      </c>
      <c r="AS267" s="2">
        <v>1023.1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287.8</v>
      </c>
      <c r="BA267">
        <v>15.9</v>
      </c>
      <c r="BB267">
        <v>15.9</v>
      </c>
      <c r="BC267" s="5">
        <v>0.179166666666667</v>
      </c>
    </row>
    <row r="268" spans="2:55">
      <c r="B268" s="2">
        <v>17.899999999999999</v>
      </c>
      <c r="C268" s="2">
        <v>82</v>
      </c>
      <c r="D268" s="2">
        <v>14.8</v>
      </c>
      <c r="E268" s="2">
        <v>17.899999999999999</v>
      </c>
      <c r="F268" s="2">
        <v>2.2000000000000002</v>
      </c>
      <c r="G268" s="2">
        <v>2.5</v>
      </c>
      <c r="H268" s="2">
        <v>1012.3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</v>
      </c>
      <c r="O268">
        <v>292.8</v>
      </c>
      <c r="P268">
        <v>16.7</v>
      </c>
      <c r="Q268">
        <v>16.899999999999999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16.7</v>
      </c>
      <c r="AN268" s="2">
        <v>75</v>
      </c>
      <c r="AO268" s="2">
        <v>12.3</v>
      </c>
      <c r="AP268" s="2">
        <v>16.7</v>
      </c>
      <c r="AQ268" s="2">
        <v>10.1</v>
      </c>
      <c r="AR268" s="2">
        <v>10.8</v>
      </c>
      <c r="AS268" s="2">
        <v>1023.1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287.8</v>
      </c>
      <c r="BA268">
        <v>15.9</v>
      </c>
      <c r="BB268">
        <v>15.9</v>
      </c>
      <c r="BC268" s="5">
        <v>0.179861111111111</v>
      </c>
    </row>
    <row r="269" spans="2:55">
      <c r="B269" s="2">
        <v>17.8</v>
      </c>
      <c r="C269" s="2">
        <v>82</v>
      </c>
      <c r="D269" s="2">
        <v>14.7</v>
      </c>
      <c r="E269" s="2">
        <v>17.8</v>
      </c>
      <c r="F269" s="2">
        <v>0</v>
      </c>
      <c r="G269" s="2">
        <v>0</v>
      </c>
      <c r="H269" s="2">
        <v>1012.4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</v>
      </c>
      <c r="O269">
        <v>292.8</v>
      </c>
      <c r="P269">
        <v>16.600000000000001</v>
      </c>
      <c r="Q269">
        <v>16.899999999999999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16.8</v>
      </c>
      <c r="AN269" s="2">
        <v>75</v>
      </c>
      <c r="AO269" s="2">
        <v>12.4</v>
      </c>
      <c r="AP269" s="2">
        <v>16.8</v>
      </c>
      <c r="AQ269" s="2">
        <v>4.7</v>
      </c>
      <c r="AR269" s="2">
        <v>6.8</v>
      </c>
      <c r="AS269" s="2">
        <v>1023.1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287.8</v>
      </c>
      <c r="BA269">
        <v>15.9</v>
      </c>
      <c r="BB269">
        <v>15.9</v>
      </c>
      <c r="BC269" s="5">
        <v>0.180555555555556</v>
      </c>
    </row>
    <row r="270" spans="2:55">
      <c r="B270" s="2">
        <v>17.8</v>
      </c>
      <c r="C270" s="2">
        <v>82</v>
      </c>
      <c r="D270" s="2">
        <v>14.7</v>
      </c>
      <c r="E270" s="2">
        <v>17.8</v>
      </c>
      <c r="F270" s="2">
        <v>0</v>
      </c>
      <c r="G270" s="2">
        <v>4</v>
      </c>
      <c r="H270" s="2">
        <v>1012.3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</v>
      </c>
      <c r="O270">
        <v>292.8</v>
      </c>
      <c r="P270">
        <v>16.600000000000001</v>
      </c>
      <c r="Q270">
        <v>16.899999999999999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16.7</v>
      </c>
      <c r="AN270" s="2">
        <v>75</v>
      </c>
      <c r="AO270" s="2">
        <v>12.3</v>
      </c>
      <c r="AP270" s="2">
        <v>16.7</v>
      </c>
      <c r="AQ270" s="2">
        <v>8.6</v>
      </c>
      <c r="AR270" s="2">
        <v>10.8</v>
      </c>
      <c r="AS270" s="2">
        <v>1023.1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287.8</v>
      </c>
      <c r="BA270">
        <v>15.9</v>
      </c>
      <c r="BB270">
        <v>15.9</v>
      </c>
      <c r="BC270" s="5">
        <v>0.18124999999999999</v>
      </c>
    </row>
    <row r="271" spans="2:55">
      <c r="B271" s="2">
        <v>17.8</v>
      </c>
      <c r="C271" s="2">
        <v>82</v>
      </c>
      <c r="D271" s="2">
        <v>14.7</v>
      </c>
      <c r="E271" s="2">
        <v>17.8</v>
      </c>
      <c r="F271" s="2">
        <v>1.8</v>
      </c>
      <c r="G271" s="2">
        <v>6.8</v>
      </c>
      <c r="H271" s="2">
        <v>1012.3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</v>
      </c>
      <c r="O271">
        <v>292.8</v>
      </c>
      <c r="P271">
        <v>16.7</v>
      </c>
      <c r="Q271">
        <v>16.899999999999999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16.7</v>
      </c>
      <c r="AN271" s="2">
        <v>75</v>
      </c>
      <c r="AO271" s="2">
        <v>12.3</v>
      </c>
      <c r="AP271" s="2">
        <v>16.7</v>
      </c>
      <c r="AQ271" s="2">
        <v>4.3</v>
      </c>
      <c r="AR271" s="2">
        <v>7.2</v>
      </c>
      <c r="AS271" s="2">
        <v>1022.9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287.8</v>
      </c>
      <c r="BA271">
        <v>15.9</v>
      </c>
      <c r="BB271">
        <v>15.9</v>
      </c>
      <c r="BC271" s="5">
        <v>0.18194444444444399</v>
      </c>
    </row>
    <row r="272" spans="2:55">
      <c r="B272" s="2">
        <v>17.8</v>
      </c>
      <c r="C272" s="2">
        <v>82</v>
      </c>
      <c r="D272" s="2">
        <v>14.7</v>
      </c>
      <c r="E272" s="2">
        <v>17.8</v>
      </c>
      <c r="F272" s="2">
        <v>0</v>
      </c>
      <c r="G272" s="2">
        <v>1.8</v>
      </c>
      <c r="H272" s="2">
        <v>1012.3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</v>
      </c>
      <c r="O272">
        <v>292.8</v>
      </c>
      <c r="P272">
        <v>16.600000000000001</v>
      </c>
      <c r="Q272">
        <v>16.899999999999999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16.7</v>
      </c>
      <c r="AN272" s="2">
        <v>75</v>
      </c>
      <c r="AO272" s="2">
        <v>12.3</v>
      </c>
      <c r="AP272" s="2">
        <v>16.7</v>
      </c>
      <c r="AQ272" s="2">
        <v>5.8</v>
      </c>
      <c r="AR272" s="2">
        <v>6.1</v>
      </c>
      <c r="AS272" s="2">
        <v>1023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287.8</v>
      </c>
      <c r="BA272">
        <v>15.8</v>
      </c>
      <c r="BB272">
        <v>15.8</v>
      </c>
      <c r="BC272" s="5">
        <v>0.18263888888888899</v>
      </c>
    </row>
    <row r="273" spans="2:55">
      <c r="B273" s="2">
        <v>17.8</v>
      </c>
      <c r="C273" s="2">
        <v>82</v>
      </c>
      <c r="D273" s="2">
        <v>14.7</v>
      </c>
      <c r="E273" s="2">
        <v>17.8</v>
      </c>
      <c r="F273" s="2">
        <v>2.2000000000000002</v>
      </c>
      <c r="G273" s="2">
        <v>2.5</v>
      </c>
      <c r="H273" s="2">
        <v>1012.7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</v>
      </c>
      <c r="O273">
        <v>292.8</v>
      </c>
      <c r="P273">
        <v>16.600000000000001</v>
      </c>
      <c r="Q273">
        <v>16.8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16.7</v>
      </c>
      <c r="AN273" s="2">
        <v>75</v>
      </c>
      <c r="AO273" s="2">
        <v>12.3</v>
      </c>
      <c r="AP273" s="2">
        <v>16.7</v>
      </c>
      <c r="AQ273" s="2">
        <v>2.2000000000000002</v>
      </c>
      <c r="AR273" s="2">
        <v>6.8</v>
      </c>
      <c r="AS273" s="2">
        <v>1023.1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287.8</v>
      </c>
      <c r="BA273">
        <v>15.8</v>
      </c>
      <c r="BB273">
        <v>15.8</v>
      </c>
      <c r="BC273" s="5">
        <v>0.18333333333333299</v>
      </c>
    </row>
    <row r="274" spans="2:55">
      <c r="B274" s="2">
        <v>17.8</v>
      </c>
      <c r="C274" s="2">
        <v>83</v>
      </c>
      <c r="D274" s="2">
        <v>14.9</v>
      </c>
      <c r="E274" s="2">
        <v>17.8</v>
      </c>
      <c r="F274" s="2">
        <v>0</v>
      </c>
      <c r="G274" s="2">
        <v>3.6</v>
      </c>
      <c r="H274" s="2">
        <v>1012.4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</v>
      </c>
      <c r="O274">
        <v>292.8</v>
      </c>
      <c r="P274">
        <v>16.600000000000001</v>
      </c>
      <c r="Q274">
        <v>16.8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16.7</v>
      </c>
      <c r="AN274" s="2">
        <v>75</v>
      </c>
      <c r="AO274" s="2">
        <v>12.3</v>
      </c>
      <c r="AP274" s="2">
        <v>16.7</v>
      </c>
      <c r="AQ274" s="2">
        <v>2.5</v>
      </c>
      <c r="AR274" s="2">
        <v>5</v>
      </c>
      <c r="AS274" s="2">
        <v>1023.2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287.8</v>
      </c>
      <c r="BA274">
        <v>15.8</v>
      </c>
      <c r="BB274">
        <v>15.8</v>
      </c>
      <c r="BC274" s="5">
        <v>0.18402777777777801</v>
      </c>
    </row>
    <row r="275" spans="2:55">
      <c r="B275" s="2">
        <v>17.7</v>
      </c>
      <c r="C275" s="2">
        <v>83</v>
      </c>
      <c r="D275" s="2">
        <v>14.8</v>
      </c>
      <c r="E275" s="2">
        <v>17.7</v>
      </c>
      <c r="F275" s="2">
        <v>3.2</v>
      </c>
      <c r="G275" s="2">
        <v>3.6</v>
      </c>
      <c r="H275" s="2">
        <v>1012.3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</v>
      </c>
      <c r="O275">
        <v>292.8</v>
      </c>
      <c r="P275">
        <v>16.600000000000001</v>
      </c>
      <c r="Q275">
        <v>16.8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16.7</v>
      </c>
      <c r="AN275" s="2">
        <v>75</v>
      </c>
      <c r="AO275" s="2">
        <v>12.3</v>
      </c>
      <c r="AP275" s="2">
        <v>16.7</v>
      </c>
      <c r="AQ275" s="2">
        <v>6.5</v>
      </c>
      <c r="AR275" s="2">
        <v>14.8</v>
      </c>
      <c r="AS275" s="2">
        <v>1023.1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287.8</v>
      </c>
      <c r="BA275">
        <v>15.8</v>
      </c>
      <c r="BB275">
        <v>15.8</v>
      </c>
      <c r="BC275" s="5">
        <v>0.18472222222222201</v>
      </c>
    </row>
    <row r="276" spans="2:55">
      <c r="B276" s="2">
        <v>17.8</v>
      </c>
      <c r="C276" s="2">
        <v>83</v>
      </c>
      <c r="D276" s="2">
        <v>14.9</v>
      </c>
      <c r="E276" s="2">
        <v>17.8</v>
      </c>
      <c r="F276" s="2">
        <v>0</v>
      </c>
      <c r="G276" s="2">
        <v>2.2000000000000002</v>
      </c>
      <c r="H276" s="2">
        <v>1012.4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</v>
      </c>
      <c r="O276">
        <v>292.8</v>
      </c>
      <c r="P276">
        <v>16.600000000000001</v>
      </c>
      <c r="Q276">
        <v>16.8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16.7</v>
      </c>
      <c r="AN276" s="2">
        <v>75</v>
      </c>
      <c r="AO276" s="2">
        <v>12.3</v>
      </c>
      <c r="AP276" s="2">
        <v>16.7</v>
      </c>
      <c r="AQ276" s="2">
        <v>6.1</v>
      </c>
      <c r="AR276" s="2">
        <v>11.2</v>
      </c>
      <c r="AS276" s="2">
        <v>1023.2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287.8</v>
      </c>
      <c r="BA276">
        <v>15.8</v>
      </c>
      <c r="BB276">
        <v>15.8</v>
      </c>
      <c r="BC276" s="5">
        <v>0.18541666666666701</v>
      </c>
    </row>
    <row r="277" spans="2:55">
      <c r="B277" s="2">
        <v>17.8</v>
      </c>
      <c r="C277" s="2">
        <v>83</v>
      </c>
      <c r="D277" s="2">
        <v>14.9</v>
      </c>
      <c r="E277" s="2">
        <v>17.8</v>
      </c>
      <c r="F277" s="2">
        <v>3.6</v>
      </c>
      <c r="G277" s="2">
        <v>4.3</v>
      </c>
      <c r="H277" s="2">
        <v>1012.3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</v>
      </c>
      <c r="O277">
        <v>292.8</v>
      </c>
      <c r="P277">
        <v>16.600000000000001</v>
      </c>
      <c r="Q277">
        <v>16.8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16.7</v>
      </c>
      <c r="AN277" s="2">
        <v>75</v>
      </c>
      <c r="AO277" s="2">
        <v>12.3</v>
      </c>
      <c r="AP277" s="2">
        <v>16.7</v>
      </c>
      <c r="AQ277" s="2">
        <v>0</v>
      </c>
      <c r="AR277" s="2">
        <v>3.6</v>
      </c>
      <c r="AS277" s="2">
        <v>1023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287.8</v>
      </c>
      <c r="BA277">
        <v>15.8</v>
      </c>
      <c r="BB277">
        <v>15.8</v>
      </c>
      <c r="BC277" s="5">
        <v>0.18611111111111101</v>
      </c>
    </row>
    <row r="278" spans="2:55">
      <c r="B278" s="2">
        <v>17.8</v>
      </c>
      <c r="C278" s="2">
        <v>83</v>
      </c>
      <c r="D278" s="2">
        <v>14.9</v>
      </c>
      <c r="E278" s="2">
        <v>17.8</v>
      </c>
      <c r="F278" s="2">
        <v>0</v>
      </c>
      <c r="G278" s="2">
        <v>3.6</v>
      </c>
      <c r="H278" s="2">
        <v>1012.4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</v>
      </c>
      <c r="O278">
        <v>292.8</v>
      </c>
      <c r="P278">
        <v>16.600000000000001</v>
      </c>
      <c r="Q278">
        <v>16.8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16.7</v>
      </c>
      <c r="AN278" s="2">
        <v>75</v>
      </c>
      <c r="AO278" s="2">
        <v>12.3</v>
      </c>
      <c r="AP278" s="2">
        <v>16.7</v>
      </c>
      <c r="AQ278" s="2">
        <v>6.8</v>
      </c>
      <c r="AR278" s="2">
        <v>8.6</v>
      </c>
      <c r="AS278" s="2">
        <v>1023.1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287.8</v>
      </c>
      <c r="BA278">
        <v>15.8</v>
      </c>
      <c r="BB278">
        <v>15.8</v>
      </c>
      <c r="BC278" s="5">
        <v>0.186805555555556</v>
      </c>
    </row>
    <row r="279" spans="2:55">
      <c r="B279" s="2">
        <v>17.8</v>
      </c>
      <c r="C279" s="2">
        <v>83</v>
      </c>
      <c r="D279" s="2">
        <v>14.9</v>
      </c>
      <c r="E279" s="2">
        <v>17.8</v>
      </c>
      <c r="F279" s="2">
        <v>2.9</v>
      </c>
      <c r="G279" s="2">
        <v>2.9</v>
      </c>
      <c r="H279" s="2">
        <v>1012.3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</v>
      </c>
      <c r="O279">
        <v>292.8</v>
      </c>
      <c r="P279">
        <v>16.600000000000001</v>
      </c>
      <c r="Q279">
        <v>16.8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2.5</v>
      </c>
      <c r="AR279" s="2">
        <v>6.1</v>
      </c>
      <c r="AS279" s="2">
        <v>1023.2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287.8</v>
      </c>
      <c r="BA279">
        <v>15.8</v>
      </c>
      <c r="BB279">
        <v>15.8</v>
      </c>
      <c r="BC279" s="5">
        <v>0.1875</v>
      </c>
    </row>
    <row r="280" spans="2:55">
      <c r="B280" s="2">
        <v>17.8</v>
      </c>
      <c r="C280" s="2">
        <v>83</v>
      </c>
      <c r="D280" s="2">
        <v>14.9</v>
      </c>
      <c r="E280" s="2">
        <v>17.8</v>
      </c>
      <c r="F280" s="2">
        <v>0</v>
      </c>
      <c r="G280" s="2">
        <v>2.2000000000000002</v>
      </c>
      <c r="H280" s="2">
        <v>1012.3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</v>
      </c>
      <c r="O280">
        <v>292.8</v>
      </c>
      <c r="P280">
        <v>16.600000000000001</v>
      </c>
      <c r="Q280">
        <v>16.8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16.600000000000001</v>
      </c>
      <c r="AN280" s="2">
        <v>75</v>
      </c>
      <c r="AO280" s="2">
        <v>12.2</v>
      </c>
      <c r="AP280" s="2">
        <v>16.600000000000001</v>
      </c>
      <c r="AQ280" s="2">
        <v>4</v>
      </c>
      <c r="AR280" s="2">
        <v>4</v>
      </c>
      <c r="AS280" s="2">
        <v>1023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287.8</v>
      </c>
      <c r="BA280">
        <v>15.7</v>
      </c>
      <c r="BB280">
        <v>15.8</v>
      </c>
      <c r="BC280" s="5">
        <v>0.188194444444444</v>
      </c>
    </row>
    <row r="281" spans="2:55">
      <c r="B281" s="2">
        <v>17.7</v>
      </c>
      <c r="C281" s="2">
        <v>83</v>
      </c>
      <c r="D281" s="2">
        <v>14.8</v>
      </c>
      <c r="E281" s="2">
        <v>17.7</v>
      </c>
      <c r="F281" s="2">
        <v>0</v>
      </c>
      <c r="G281" s="2">
        <v>2.5</v>
      </c>
      <c r="H281" s="2">
        <v>1012.4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</v>
      </c>
      <c r="O281">
        <v>292.8</v>
      </c>
      <c r="P281">
        <v>16.600000000000001</v>
      </c>
      <c r="Q281">
        <v>16.8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16.600000000000001</v>
      </c>
      <c r="AN281" s="2">
        <v>75</v>
      </c>
      <c r="AO281" s="2">
        <v>12.2</v>
      </c>
      <c r="AP281" s="2">
        <v>16.600000000000001</v>
      </c>
      <c r="AQ281" s="2">
        <v>8.6</v>
      </c>
      <c r="AR281" s="2">
        <v>10.8</v>
      </c>
      <c r="AS281" s="2">
        <v>1023.2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287.8</v>
      </c>
      <c r="BA281">
        <v>15.7</v>
      </c>
      <c r="BB281">
        <v>15.8</v>
      </c>
      <c r="BC281" s="5">
        <v>0.18888888888888899</v>
      </c>
    </row>
    <row r="282" spans="2:55">
      <c r="B282" s="2">
        <v>17.7</v>
      </c>
      <c r="C282" s="2">
        <v>83</v>
      </c>
      <c r="D282" s="2">
        <v>14.8</v>
      </c>
      <c r="E282" s="2">
        <v>17.7</v>
      </c>
      <c r="F282" s="2">
        <v>2.2000000000000002</v>
      </c>
      <c r="G282" s="2">
        <v>3.2</v>
      </c>
      <c r="H282" s="2">
        <v>1012.3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</v>
      </c>
      <c r="O282">
        <v>292.8</v>
      </c>
      <c r="P282">
        <v>16.600000000000001</v>
      </c>
      <c r="Q282">
        <v>16.8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16.600000000000001</v>
      </c>
      <c r="AN282" s="2">
        <v>75</v>
      </c>
      <c r="AO282" s="2">
        <v>12.2</v>
      </c>
      <c r="AP282" s="2">
        <v>16.600000000000001</v>
      </c>
      <c r="AQ282" s="2">
        <v>5.8</v>
      </c>
      <c r="AR282" s="2">
        <v>13.3</v>
      </c>
      <c r="AS282" s="2">
        <v>1023.1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287.8</v>
      </c>
      <c r="BA282">
        <v>15.7</v>
      </c>
      <c r="BB282">
        <v>15.8</v>
      </c>
      <c r="BC282" s="5">
        <v>0.18958333333333299</v>
      </c>
    </row>
    <row r="283" spans="2:55">
      <c r="B283" s="2">
        <v>17.7</v>
      </c>
      <c r="C283" s="2">
        <v>83</v>
      </c>
      <c r="D283" s="2">
        <v>14.8</v>
      </c>
      <c r="E283" s="2">
        <v>17.7</v>
      </c>
      <c r="F283" s="2">
        <v>0</v>
      </c>
      <c r="G283" s="2">
        <v>3.2</v>
      </c>
      <c r="H283" s="2">
        <v>1012.4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</v>
      </c>
      <c r="O283">
        <v>292.8</v>
      </c>
      <c r="P283">
        <v>16.600000000000001</v>
      </c>
      <c r="Q283">
        <v>16.8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16.600000000000001</v>
      </c>
      <c r="AN283" s="2">
        <v>75</v>
      </c>
      <c r="AO283" s="2">
        <v>12.2</v>
      </c>
      <c r="AP283" s="2">
        <v>16.600000000000001</v>
      </c>
      <c r="AQ283" s="2">
        <v>0</v>
      </c>
      <c r="AR283" s="2">
        <v>9.6999999999999993</v>
      </c>
      <c r="AS283" s="2">
        <v>1023.1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287.8</v>
      </c>
      <c r="BA283">
        <v>15.7</v>
      </c>
      <c r="BB283">
        <v>15.8</v>
      </c>
      <c r="BC283" s="5">
        <v>0.19027777777777799</v>
      </c>
    </row>
    <row r="284" spans="2:55">
      <c r="B284" s="2">
        <v>17.7</v>
      </c>
      <c r="C284" s="2">
        <v>83</v>
      </c>
      <c r="D284" s="2">
        <v>14.8</v>
      </c>
      <c r="E284" s="2">
        <v>17.7</v>
      </c>
      <c r="F284" s="2">
        <v>2.2000000000000002</v>
      </c>
      <c r="G284" s="2">
        <v>2.2000000000000002</v>
      </c>
      <c r="H284" s="2">
        <v>1012.4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</v>
      </c>
      <c r="O284">
        <v>292.8</v>
      </c>
      <c r="P284">
        <v>16.5</v>
      </c>
      <c r="Q284">
        <v>16.8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4</v>
      </c>
      <c r="AR284" s="2">
        <v>5</v>
      </c>
      <c r="AS284" s="2">
        <v>1023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287.8</v>
      </c>
      <c r="BA284">
        <v>15.7</v>
      </c>
      <c r="BB284">
        <v>15.7</v>
      </c>
      <c r="BC284" s="5">
        <v>0.19097222222222199</v>
      </c>
    </row>
    <row r="285" spans="2:55">
      <c r="B285" s="2">
        <v>17.7</v>
      </c>
      <c r="C285" s="2">
        <v>83</v>
      </c>
      <c r="D285" s="2">
        <v>14.8</v>
      </c>
      <c r="E285" s="2">
        <v>17.7</v>
      </c>
      <c r="F285" s="2">
        <v>0</v>
      </c>
      <c r="G285" s="2">
        <v>2.2000000000000002</v>
      </c>
      <c r="H285" s="2">
        <v>1012.5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</v>
      </c>
      <c r="O285">
        <v>292.8</v>
      </c>
      <c r="P285">
        <v>16.5</v>
      </c>
      <c r="Q285">
        <v>16.8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7.9</v>
      </c>
      <c r="AR285" s="2">
        <v>10.8</v>
      </c>
      <c r="AS285" s="2">
        <v>1023.2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287.8</v>
      </c>
      <c r="BA285">
        <v>15.7</v>
      </c>
      <c r="BB285">
        <v>15.7</v>
      </c>
      <c r="BC285" s="5">
        <v>0.19166666666666701</v>
      </c>
    </row>
    <row r="286" spans="2:55">
      <c r="B286" s="2">
        <v>17.7</v>
      </c>
      <c r="C286" s="2">
        <v>83</v>
      </c>
      <c r="D286" s="2">
        <v>14.8</v>
      </c>
      <c r="E286" s="2">
        <v>17.7</v>
      </c>
      <c r="F286" s="2">
        <v>0</v>
      </c>
      <c r="G286" s="2">
        <v>2.2000000000000002</v>
      </c>
      <c r="H286" s="2">
        <v>1012.5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</v>
      </c>
      <c r="O286">
        <v>292.8</v>
      </c>
      <c r="P286">
        <v>16.5</v>
      </c>
      <c r="Q286">
        <v>16.8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4.3</v>
      </c>
      <c r="AR286" s="2">
        <v>4.3</v>
      </c>
      <c r="AS286" s="2">
        <v>1023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287.8</v>
      </c>
      <c r="BA286">
        <v>15.7</v>
      </c>
      <c r="BB286">
        <v>15.8</v>
      </c>
      <c r="BC286" s="5">
        <v>0.19236111111111101</v>
      </c>
    </row>
    <row r="287" spans="2:55">
      <c r="B287" s="2">
        <v>17.7</v>
      </c>
      <c r="C287" s="2">
        <v>83</v>
      </c>
      <c r="D287" s="2">
        <v>14.8</v>
      </c>
      <c r="E287" s="2">
        <v>17.7</v>
      </c>
      <c r="F287" s="2">
        <v>1.8</v>
      </c>
      <c r="G287" s="2">
        <v>3.6</v>
      </c>
      <c r="H287" s="2">
        <v>1012.4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</v>
      </c>
      <c r="O287">
        <v>292.8</v>
      </c>
      <c r="P287">
        <v>16.5</v>
      </c>
      <c r="Q287">
        <v>16.8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6.1</v>
      </c>
      <c r="AR287" s="2">
        <v>6.1</v>
      </c>
      <c r="AS287" s="2">
        <v>1023.3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287.8</v>
      </c>
      <c r="BA287">
        <v>15.7</v>
      </c>
      <c r="BB287">
        <v>15.8</v>
      </c>
      <c r="BC287" s="5">
        <v>0.19305555555555601</v>
      </c>
    </row>
    <row r="288" spans="2:55">
      <c r="B288" s="2">
        <v>17.8</v>
      </c>
      <c r="C288" s="2">
        <v>83</v>
      </c>
      <c r="D288" s="2">
        <v>14.9</v>
      </c>
      <c r="E288" s="2">
        <v>17.8</v>
      </c>
      <c r="F288" s="2">
        <v>4</v>
      </c>
      <c r="G288" s="2">
        <v>7.9</v>
      </c>
      <c r="H288" s="2">
        <v>1012.8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</v>
      </c>
      <c r="O288">
        <v>292.8</v>
      </c>
      <c r="P288">
        <v>16.5</v>
      </c>
      <c r="Q288">
        <v>16.7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2.9</v>
      </c>
      <c r="AR288" s="2">
        <v>6.5</v>
      </c>
      <c r="AS288" s="2">
        <v>1023.1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287.8</v>
      </c>
      <c r="BA288">
        <v>15.7</v>
      </c>
      <c r="BB288">
        <v>15.7</v>
      </c>
      <c r="BC288" s="5">
        <v>0.19375000000000001</v>
      </c>
    </row>
    <row r="289" spans="2:55">
      <c r="B289" s="2">
        <v>17.8</v>
      </c>
      <c r="C289" s="2">
        <v>83</v>
      </c>
      <c r="D289" s="2">
        <v>14.9</v>
      </c>
      <c r="E289" s="2">
        <v>17.8</v>
      </c>
      <c r="F289" s="2">
        <v>2.5</v>
      </c>
      <c r="G289" s="2">
        <v>4.7</v>
      </c>
      <c r="H289" s="2">
        <v>1012.4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</v>
      </c>
      <c r="O289">
        <v>292.8</v>
      </c>
      <c r="P289">
        <v>16.5</v>
      </c>
      <c r="Q289">
        <v>16.8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9.6999999999999993</v>
      </c>
      <c r="AS289" s="2">
        <v>1023.2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287.8</v>
      </c>
      <c r="BA289">
        <v>15.6</v>
      </c>
      <c r="BB289">
        <v>15.7</v>
      </c>
      <c r="BC289" s="5">
        <v>0.194444444444444</v>
      </c>
    </row>
    <row r="290" spans="2:55">
      <c r="B290" s="2">
        <v>17.899999999999999</v>
      </c>
      <c r="C290" s="2">
        <v>82</v>
      </c>
      <c r="D290" s="2">
        <v>14.8</v>
      </c>
      <c r="E290" s="2">
        <v>17.899999999999999</v>
      </c>
      <c r="F290" s="2">
        <v>6.5</v>
      </c>
      <c r="G290" s="2">
        <v>6.5</v>
      </c>
      <c r="H290" s="2">
        <v>1012.4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</v>
      </c>
      <c r="O290">
        <v>292.8</v>
      </c>
      <c r="P290">
        <v>16.5</v>
      </c>
      <c r="Q290">
        <v>16.7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4.3</v>
      </c>
      <c r="AR290" s="2">
        <v>7.9</v>
      </c>
      <c r="AS290" s="2">
        <v>1023.3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287.8</v>
      </c>
      <c r="BA290">
        <v>15.6</v>
      </c>
      <c r="BB290">
        <v>15.7</v>
      </c>
      <c r="BC290" s="5">
        <v>0.195138888888889</v>
      </c>
    </row>
    <row r="291" spans="2:55">
      <c r="B291" s="2">
        <v>17.899999999999999</v>
      </c>
      <c r="C291" s="2">
        <v>82</v>
      </c>
      <c r="D291" s="2">
        <v>14.8</v>
      </c>
      <c r="E291" s="2">
        <v>17.899999999999999</v>
      </c>
      <c r="F291" s="2">
        <v>3.2</v>
      </c>
      <c r="G291" s="2">
        <v>3.2</v>
      </c>
      <c r="H291" s="2">
        <v>1012.5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</v>
      </c>
      <c r="O291">
        <v>292.8</v>
      </c>
      <c r="P291">
        <v>16.5</v>
      </c>
      <c r="Q291">
        <v>16.7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16.5</v>
      </c>
      <c r="AN291" s="2">
        <v>75</v>
      </c>
      <c r="AO291" s="2">
        <v>12.1</v>
      </c>
      <c r="AP291" s="2">
        <v>16.5</v>
      </c>
      <c r="AQ291" s="2">
        <v>2.9</v>
      </c>
      <c r="AR291" s="2">
        <v>7.9</v>
      </c>
      <c r="AS291" s="2">
        <v>1023.2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287.8</v>
      </c>
      <c r="BA291">
        <v>15.6</v>
      </c>
      <c r="BB291">
        <v>15.7</v>
      </c>
      <c r="BC291" s="5">
        <v>0.195833333333333</v>
      </c>
    </row>
    <row r="292" spans="2:55">
      <c r="B292" s="2">
        <v>17.899999999999999</v>
      </c>
      <c r="C292" s="2">
        <v>82</v>
      </c>
      <c r="D292" s="2">
        <v>14.8</v>
      </c>
      <c r="E292" s="2">
        <v>17.899999999999999</v>
      </c>
      <c r="F292" s="2">
        <v>4</v>
      </c>
      <c r="G292" s="2">
        <v>5</v>
      </c>
      <c r="H292" s="2">
        <v>1012.6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</v>
      </c>
      <c r="O292">
        <v>292.8</v>
      </c>
      <c r="P292">
        <v>16.600000000000001</v>
      </c>
      <c r="Q292">
        <v>16.7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16.5</v>
      </c>
      <c r="AN292" s="2">
        <v>75</v>
      </c>
      <c r="AO292" s="2">
        <v>12.1</v>
      </c>
      <c r="AP292" s="2">
        <v>16.5</v>
      </c>
      <c r="AQ292" s="2">
        <v>4</v>
      </c>
      <c r="AR292" s="2">
        <v>5.4</v>
      </c>
      <c r="AS292" s="2">
        <v>1023.4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287.8</v>
      </c>
      <c r="BA292">
        <v>15.6</v>
      </c>
      <c r="BB292">
        <v>15.7</v>
      </c>
      <c r="BC292" s="5">
        <v>0.196527777777778</v>
      </c>
    </row>
    <row r="293" spans="2:55">
      <c r="B293" s="2">
        <v>17.899999999999999</v>
      </c>
      <c r="C293" s="2">
        <v>82</v>
      </c>
      <c r="D293" s="2">
        <v>14.8</v>
      </c>
      <c r="E293" s="2">
        <v>17.899999999999999</v>
      </c>
      <c r="F293" s="2">
        <v>2.2000000000000002</v>
      </c>
      <c r="G293" s="2">
        <v>2.5</v>
      </c>
      <c r="H293" s="2">
        <v>1012.3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</v>
      </c>
      <c r="O293">
        <v>292.8</v>
      </c>
      <c r="P293">
        <v>16.600000000000001</v>
      </c>
      <c r="Q293">
        <v>16.7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16.5</v>
      </c>
      <c r="AN293" s="2">
        <v>75</v>
      </c>
      <c r="AO293" s="2">
        <v>12.1</v>
      </c>
      <c r="AP293" s="2">
        <v>16.5</v>
      </c>
      <c r="AQ293" s="2">
        <v>2.9</v>
      </c>
      <c r="AR293" s="2">
        <v>4</v>
      </c>
      <c r="AS293" s="2">
        <v>1023.1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287.8</v>
      </c>
      <c r="BA293">
        <v>15.6</v>
      </c>
      <c r="BB293">
        <v>15.7</v>
      </c>
      <c r="BC293" s="5">
        <v>0.19722222222222199</v>
      </c>
    </row>
    <row r="294" spans="2:55">
      <c r="B294" s="2">
        <v>17.899999999999999</v>
      </c>
      <c r="C294" s="2">
        <v>82</v>
      </c>
      <c r="D294" s="2">
        <v>14.8</v>
      </c>
      <c r="E294" s="2">
        <v>17.899999999999999</v>
      </c>
      <c r="F294" s="2">
        <v>3.2</v>
      </c>
      <c r="G294" s="2">
        <v>3.6</v>
      </c>
      <c r="H294" s="2">
        <v>1012.5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</v>
      </c>
      <c r="O294">
        <v>292.8</v>
      </c>
      <c r="P294">
        <v>16.600000000000001</v>
      </c>
      <c r="Q294">
        <v>16.7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16.5</v>
      </c>
      <c r="AN294" s="2">
        <v>75</v>
      </c>
      <c r="AO294" s="2">
        <v>12.1</v>
      </c>
      <c r="AP294" s="2">
        <v>16.5</v>
      </c>
      <c r="AQ294" s="2">
        <v>5</v>
      </c>
      <c r="AR294" s="2">
        <v>5</v>
      </c>
      <c r="AS294" s="2">
        <v>1023.1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287.8</v>
      </c>
      <c r="BA294">
        <v>15.6</v>
      </c>
      <c r="BB294">
        <v>15.7</v>
      </c>
      <c r="BC294" s="5">
        <v>0.19791666666666699</v>
      </c>
    </row>
    <row r="295" spans="2:55">
      <c r="B295" s="2">
        <v>17.899999999999999</v>
      </c>
      <c r="C295" s="2">
        <v>81</v>
      </c>
      <c r="D295" s="2">
        <v>14.6</v>
      </c>
      <c r="E295" s="2">
        <v>17.899999999999999</v>
      </c>
      <c r="F295" s="2">
        <v>4</v>
      </c>
      <c r="G295" s="2">
        <v>4</v>
      </c>
      <c r="H295" s="2">
        <v>1012.6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</v>
      </c>
      <c r="O295">
        <v>292.8</v>
      </c>
      <c r="P295">
        <v>16.600000000000001</v>
      </c>
      <c r="Q295">
        <v>16.8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16.5</v>
      </c>
      <c r="AN295" s="2">
        <v>75</v>
      </c>
      <c r="AO295" s="2">
        <v>12.1</v>
      </c>
      <c r="AP295" s="2">
        <v>16.5</v>
      </c>
      <c r="AQ295" s="2">
        <v>6.1</v>
      </c>
      <c r="AR295" s="2">
        <v>6.1</v>
      </c>
      <c r="AS295" s="2">
        <v>1023.3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287.8</v>
      </c>
      <c r="BA295">
        <v>15.5</v>
      </c>
      <c r="BB295">
        <v>15.7</v>
      </c>
      <c r="BC295" s="5">
        <v>0.19861111111111099</v>
      </c>
    </row>
    <row r="296" spans="2:55">
      <c r="B296" s="2">
        <v>17.899999999999999</v>
      </c>
      <c r="C296" s="2">
        <v>81</v>
      </c>
      <c r="D296" s="2">
        <v>14.6</v>
      </c>
      <c r="E296" s="2">
        <v>17.899999999999999</v>
      </c>
      <c r="F296" s="2">
        <v>0</v>
      </c>
      <c r="G296" s="2">
        <v>2.5</v>
      </c>
      <c r="H296" s="2">
        <v>1012.4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</v>
      </c>
      <c r="O296">
        <v>292.8</v>
      </c>
      <c r="P296">
        <v>16.7</v>
      </c>
      <c r="Q296">
        <v>16.7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16.5</v>
      </c>
      <c r="AN296" s="2">
        <v>75</v>
      </c>
      <c r="AO296" s="2">
        <v>12.1</v>
      </c>
      <c r="AP296" s="2">
        <v>16.5</v>
      </c>
      <c r="AQ296" s="2">
        <v>3.2</v>
      </c>
      <c r="AR296" s="2">
        <v>6.8</v>
      </c>
      <c r="AS296" s="2">
        <v>1023.3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287.8</v>
      </c>
      <c r="BA296">
        <v>15.6</v>
      </c>
      <c r="BB296">
        <v>15.7</v>
      </c>
      <c r="BC296" s="5">
        <v>0.19930555555555601</v>
      </c>
    </row>
    <row r="297" spans="2:55">
      <c r="B297" s="2">
        <v>17.899999999999999</v>
      </c>
      <c r="C297" s="2">
        <v>81</v>
      </c>
      <c r="D297" s="2">
        <v>14.6</v>
      </c>
      <c r="E297" s="2">
        <v>17.899999999999999</v>
      </c>
      <c r="F297" s="2">
        <v>2.2000000000000002</v>
      </c>
      <c r="G297" s="2">
        <v>2.5</v>
      </c>
      <c r="H297" s="2">
        <v>1012.4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</v>
      </c>
      <c r="O297">
        <v>292.8</v>
      </c>
      <c r="P297">
        <v>16.7</v>
      </c>
      <c r="Q297">
        <v>16.8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16.5</v>
      </c>
      <c r="AN297" s="2">
        <v>75</v>
      </c>
      <c r="AO297" s="2">
        <v>12.1</v>
      </c>
      <c r="AP297" s="2">
        <v>16.5</v>
      </c>
      <c r="AQ297" s="2">
        <v>2.9</v>
      </c>
      <c r="AR297" s="2">
        <v>7.6</v>
      </c>
      <c r="AS297" s="2">
        <v>1023.2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287.8</v>
      </c>
      <c r="BA297">
        <v>15.6</v>
      </c>
      <c r="BB297">
        <v>15.7</v>
      </c>
      <c r="BC297" s="5">
        <v>0.2</v>
      </c>
    </row>
    <row r="298" spans="2:55">
      <c r="B298" s="2">
        <v>17.899999999999999</v>
      </c>
      <c r="C298" s="2">
        <v>81</v>
      </c>
      <c r="D298" s="2">
        <v>14.6</v>
      </c>
      <c r="E298" s="2">
        <v>17.899999999999999</v>
      </c>
      <c r="F298" s="2">
        <v>2.5</v>
      </c>
      <c r="G298" s="2">
        <v>4.3</v>
      </c>
      <c r="H298" s="2">
        <v>1012.5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</v>
      </c>
      <c r="O298">
        <v>292.8</v>
      </c>
      <c r="P298">
        <v>16.7</v>
      </c>
      <c r="Q298">
        <v>16.7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16.5</v>
      </c>
      <c r="AN298" s="2">
        <v>75</v>
      </c>
      <c r="AO298" s="2">
        <v>12.1</v>
      </c>
      <c r="AP298" s="2">
        <v>16.5</v>
      </c>
      <c r="AQ298" s="2">
        <v>4.3</v>
      </c>
      <c r="AR298" s="2">
        <v>8.3000000000000007</v>
      </c>
      <c r="AS298" s="2">
        <v>1023.4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287.8</v>
      </c>
      <c r="BA298">
        <v>15.6</v>
      </c>
      <c r="BB298">
        <v>15.6</v>
      </c>
      <c r="BC298" s="5">
        <v>0.20069444444444401</v>
      </c>
    </row>
    <row r="299" spans="2:55">
      <c r="B299" s="2">
        <v>17.899999999999999</v>
      </c>
      <c r="C299" s="2">
        <v>82</v>
      </c>
      <c r="D299" s="2">
        <v>14.8</v>
      </c>
      <c r="E299" s="2">
        <v>17.899999999999999</v>
      </c>
      <c r="F299" s="2">
        <v>3.6</v>
      </c>
      <c r="G299" s="2">
        <v>3.6</v>
      </c>
      <c r="H299" s="2">
        <v>1012.5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</v>
      </c>
      <c r="O299">
        <v>292.8</v>
      </c>
      <c r="P299">
        <v>16.600000000000001</v>
      </c>
      <c r="Q299">
        <v>16.7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16.5</v>
      </c>
      <c r="AN299" s="2">
        <v>75</v>
      </c>
      <c r="AO299" s="2">
        <v>12.1</v>
      </c>
      <c r="AP299" s="2">
        <v>16.5</v>
      </c>
      <c r="AQ299" s="2">
        <v>7.9</v>
      </c>
      <c r="AR299" s="2">
        <v>7.9</v>
      </c>
      <c r="AS299" s="2">
        <v>1023.2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287.8</v>
      </c>
      <c r="BA299">
        <v>15.6</v>
      </c>
      <c r="BB299">
        <v>15.7</v>
      </c>
      <c r="BC299" s="5">
        <v>0.20138888888888901</v>
      </c>
    </row>
    <row r="300" spans="2:55">
      <c r="B300" s="2">
        <v>17.899999999999999</v>
      </c>
      <c r="C300" s="2">
        <v>82</v>
      </c>
      <c r="D300" s="2">
        <v>14.8</v>
      </c>
      <c r="E300" s="2">
        <v>17.899999999999999</v>
      </c>
      <c r="F300" s="2">
        <v>3.2</v>
      </c>
      <c r="G300" s="2">
        <v>4.3</v>
      </c>
      <c r="H300" s="2">
        <v>1012.3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</v>
      </c>
      <c r="O300">
        <v>292.8</v>
      </c>
      <c r="P300">
        <v>16.7</v>
      </c>
      <c r="Q300">
        <v>16.7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16.5</v>
      </c>
      <c r="AN300" s="2">
        <v>75</v>
      </c>
      <c r="AO300" s="2">
        <v>12.1</v>
      </c>
      <c r="AP300" s="2">
        <v>16.5</v>
      </c>
      <c r="AQ300" s="2">
        <v>2.5</v>
      </c>
      <c r="AR300" s="2">
        <v>6.8</v>
      </c>
      <c r="AS300" s="2">
        <v>1023.2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287.8</v>
      </c>
      <c r="BA300">
        <v>15.6</v>
      </c>
      <c r="BB300">
        <v>15.7</v>
      </c>
      <c r="BC300" s="5">
        <v>0.202083333333333</v>
      </c>
    </row>
    <row r="301" spans="2:55">
      <c r="B301" s="2">
        <v>17.899999999999999</v>
      </c>
      <c r="C301" s="2">
        <v>82</v>
      </c>
      <c r="D301" s="2">
        <v>14.8</v>
      </c>
      <c r="E301" s="2">
        <v>17.899999999999999</v>
      </c>
      <c r="F301" s="2">
        <v>0</v>
      </c>
      <c r="G301" s="2">
        <v>2.2000000000000002</v>
      </c>
      <c r="H301" s="2">
        <v>1012.5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</v>
      </c>
      <c r="O301">
        <v>292.8</v>
      </c>
      <c r="P301">
        <v>16.600000000000001</v>
      </c>
      <c r="Q301">
        <v>16.7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16.5</v>
      </c>
      <c r="AN301" s="2">
        <v>75</v>
      </c>
      <c r="AO301" s="2">
        <v>12.1</v>
      </c>
      <c r="AP301" s="2">
        <v>16.5</v>
      </c>
      <c r="AQ301" s="2">
        <v>2.9</v>
      </c>
      <c r="AR301" s="2">
        <v>3.2</v>
      </c>
      <c r="AS301" s="2">
        <v>1023.2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287.8</v>
      </c>
      <c r="BA301">
        <v>15.6</v>
      </c>
      <c r="BB301">
        <v>15.7</v>
      </c>
      <c r="BC301" s="5">
        <v>0.202777777777778</v>
      </c>
    </row>
    <row r="302" spans="2:55">
      <c r="B302" s="2">
        <v>17.8</v>
      </c>
      <c r="C302" s="2">
        <v>82</v>
      </c>
      <c r="D302" s="2">
        <v>14.7</v>
      </c>
      <c r="E302" s="2">
        <v>17.8</v>
      </c>
      <c r="F302" s="2">
        <v>1.8</v>
      </c>
      <c r="G302" s="2">
        <v>2.2000000000000002</v>
      </c>
      <c r="H302" s="2">
        <v>1012.4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</v>
      </c>
      <c r="O302">
        <v>292.8</v>
      </c>
      <c r="P302">
        <v>16.600000000000001</v>
      </c>
      <c r="Q302">
        <v>16.7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16.5</v>
      </c>
      <c r="AN302" s="2">
        <v>75</v>
      </c>
      <c r="AO302" s="2">
        <v>12.1</v>
      </c>
      <c r="AP302" s="2">
        <v>16.5</v>
      </c>
      <c r="AQ302" s="2">
        <v>4</v>
      </c>
      <c r="AR302" s="2">
        <v>7.9</v>
      </c>
      <c r="AS302" s="2">
        <v>1023.1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287.8</v>
      </c>
      <c r="BA302">
        <v>15.6</v>
      </c>
      <c r="BB302">
        <v>15.7</v>
      </c>
      <c r="BC302" s="5">
        <v>0.203472222222222</v>
      </c>
    </row>
    <row r="303" spans="2:55">
      <c r="B303" s="2">
        <v>17.8</v>
      </c>
      <c r="C303" s="2">
        <v>82</v>
      </c>
      <c r="D303" s="2">
        <v>14.7</v>
      </c>
      <c r="E303" s="2">
        <v>17.8</v>
      </c>
      <c r="F303" s="2">
        <v>0</v>
      </c>
      <c r="G303" s="2">
        <v>0</v>
      </c>
      <c r="H303" s="2">
        <v>1012.5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</v>
      </c>
      <c r="O303">
        <v>292.8</v>
      </c>
      <c r="P303">
        <v>16.600000000000001</v>
      </c>
      <c r="Q303">
        <v>16.7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16.5</v>
      </c>
      <c r="AN303" s="2">
        <v>75</v>
      </c>
      <c r="AO303" s="2">
        <v>12.1</v>
      </c>
      <c r="AP303" s="2">
        <v>16.5</v>
      </c>
      <c r="AQ303" s="2">
        <v>4</v>
      </c>
      <c r="AR303" s="2">
        <v>5.4</v>
      </c>
      <c r="AS303" s="2">
        <v>1023.5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287.8</v>
      </c>
      <c r="BA303">
        <v>15.6</v>
      </c>
      <c r="BB303">
        <v>15.7</v>
      </c>
      <c r="BC303" s="5">
        <v>0.204166666666667</v>
      </c>
    </row>
    <row r="304" spans="2:55" ht="12.75" customHeight="1">
      <c r="B304" s="2">
        <v>17.8</v>
      </c>
      <c r="C304" s="2">
        <v>82</v>
      </c>
      <c r="D304" s="2">
        <v>14.7</v>
      </c>
      <c r="E304" s="2">
        <v>17.8</v>
      </c>
      <c r="F304" s="2">
        <v>0</v>
      </c>
      <c r="G304" s="2">
        <v>2.2000000000000002</v>
      </c>
      <c r="H304" s="2">
        <v>1012.4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</v>
      </c>
      <c r="O304">
        <v>292.8</v>
      </c>
      <c r="P304">
        <v>16.600000000000001</v>
      </c>
      <c r="Q304">
        <v>16.7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16.5</v>
      </c>
      <c r="AN304" s="2">
        <v>75</v>
      </c>
      <c r="AO304" s="2">
        <v>12.1</v>
      </c>
      <c r="AP304" s="2">
        <v>16.5</v>
      </c>
      <c r="AQ304" s="2">
        <v>6.1</v>
      </c>
      <c r="AR304" s="2">
        <v>6.1</v>
      </c>
      <c r="AS304" s="2">
        <v>1023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287.8</v>
      </c>
      <c r="BA304">
        <v>15.6</v>
      </c>
      <c r="BB304">
        <v>15.7</v>
      </c>
      <c r="BC304" s="5">
        <v>0.20486111111111099</v>
      </c>
    </row>
    <row r="305" spans="2:55">
      <c r="B305" s="2">
        <v>17.7</v>
      </c>
      <c r="C305" s="2">
        <v>82</v>
      </c>
      <c r="D305" s="2">
        <v>14.6</v>
      </c>
      <c r="E305" s="2">
        <v>17.7</v>
      </c>
      <c r="F305" s="2">
        <v>3.6</v>
      </c>
      <c r="G305" s="2">
        <v>4.3</v>
      </c>
      <c r="H305" s="2">
        <v>1012.5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</v>
      </c>
      <c r="O305">
        <v>292.8</v>
      </c>
      <c r="P305">
        <v>16.600000000000001</v>
      </c>
      <c r="Q305">
        <v>16.7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16.5</v>
      </c>
      <c r="AN305" s="2">
        <v>75</v>
      </c>
      <c r="AO305" s="2">
        <v>12.1</v>
      </c>
      <c r="AP305" s="2">
        <v>16.5</v>
      </c>
      <c r="AQ305" s="2">
        <v>3.2</v>
      </c>
      <c r="AR305" s="2">
        <v>5</v>
      </c>
      <c r="AS305" s="2">
        <v>1023.3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287.8</v>
      </c>
      <c r="BA305">
        <v>15.6</v>
      </c>
      <c r="BB305">
        <v>15.7</v>
      </c>
      <c r="BC305" s="5">
        <v>0.20555555555555599</v>
      </c>
    </row>
    <row r="306" spans="2:55">
      <c r="B306" s="2">
        <v>17.7</v>
      </c>
      <c r="C306" s="2">
        <v>82</v>
      </c>
      <c r="D306" s="2">
        <v>14.6</v>
      </c>
      <c r="E306" s="2">
        <v>17.7</v>
      </c>
      <c r="F306" s="2">
        <v>2.5</v>
      </c>
      <c r="G306" s="2">
        <v>4.3</v>
      </c>
      <c r="H306" s="2">
        <v>1012.5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</v>
      </c>
      <c r="O306">
        <v>292.8</v>
      </c>
      <c r="P306">
        <v>16.600000000000001</v>
      </c>
      <c r="Q306">
        <v>16.7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16.5</v>
      </c>
      <c r="AN306" s="2">
        <v>75</v>
      </c>
      <c r="AO306" s="2">
        <v>12.1</v>
      </c>
      <c r="AP306" s="2">
        <v>16.5</v>
      </c>
      <c r="AQ306" s="2">
        <v>5</v>
      </c>
      <c r="AR306" s="2">
        <v>6.8</v>
      </c>
      <c r="AS306" s="2">
        <v>1023.3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287.8</v>
      </c>
      <c r="BA306">
        <v>15.6</v>
      </c>
      <c r="BB306">
        <v>15.7</v>
      </c>
      <c r="BC306" s="5">
        <v>0.20624999999999999</v>
      </c>
    </row>
    <row r="307" spans="2:55">
      <c r="B307" s="2">
        <v>17.7</v>
      </c>
      <c r="C307" s="2">
        <v>82</v>
      </c>
      <c r="D307" s="2">
        <v>14.6</v>
      </c>
      <c r="E307" s="2">
        <v>17.7</v>
      </c>
      <c r="F307" s="2">
        <v>0</v>
      </c>
      <c r="G307" s="2">
        <v>2.9</v>
      </c>
      <c r="H307" s="2">
        <v>1012.7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</v>
      </c>
      <c r="O307">
        <v>292.8</v>
      </c>
      <c r="P307">
        <v>16.600000000000001</v>
      </c>
      <c r="Q307">
        <v>16.7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16.5</v>
      </c>
      <c r="AN307" s="2">
        <v>75</v>
      </c>
      <c r="AO307" s="2">
        <v>12.1</v>
      </c>
      <c r="AP307" s="2">
        <v>16.5</v>
      </c>
      <c r="AQ307" s="2">
        <v>12.2</v>
      </c>
      <c r="AR307" s="2">
        <v>14.8</v>
      </c>
      <c r="AS307" s="2">
        <v>1023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287.8</v>
      </c>
      <c r="BA307">
        <v>15.6</v>
      </c>
      <c r="BB307">
        <v>15.7</v>
      </c>
      <c r="BC307" s="5">
        <v>0.20694444444444399</v>
      </c>
    </row>
    <row r="308" spans="2:55">
      <c r="B308" s="2">
        <v>17.7</v>
      </c>
      <c r="C308" s="2">
        <v>82</v>
      </c>
      <c r="D308" s="2">
        <v>14.6</v>
      </c>
      <c r="E308" s="2">
        <v>17.7</v>
      </c>
      <c r="F308" s="2">
        <v>1.8</v>
      </c>
      <c r="G308" s="2">
        <v>2.5</v>
      </c>
      <c r="H308" s="2">
        <v>1012.5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</v>
      </c>
      <c r="O308">
        <v>292.8</v>
      </c>
      <c r="P308">
        <v>16.600000000000001</v>
      </c>
      <c r="Q308">
        <v>16.600000000000001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16.5</v>
      </c>
      <c r="AN308" s="2">
        <v>75</v>
      </c>
      <c r="AO308" s="2">
        <v>12.1</v>
      </c>
      <c r="AP308" s="2">
        <v>16.5</v>
      </c>
      <c r="AQ308" s="2">
        <v>2.9</v>
      </c>
      <c r="AR308" s="2">
        <v>3.6</v>
      </c>
      <c r="AS308" s="2">
        <v>1023.3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287.8</v>
      </c>
      <c r="BA308">
        <v>15.6</v>
      </c>
      <c r="BB308">
        <v>15.7</v>
      </c>
      <c r="BC308" s="5">
        <v>0.20763888888888901</v>
      </c>
    </row>
    <row r="309" spans="2:55">
      <c r="B309" s="2">
        <v>17.8</v>
      </c>
      <c r="C309" s="2">
        <v>82</v>
      </c>
      <c r="D309" s="2">
        <v>14.7</v>
      </c>
      <c r="E309" s="2">
        <v>17.8</v>
      </c>
      <c r="F309" s="2">
        <v>6.1</v>
      </c>
      <c r="G309" s="2">
        <v>6.1</v>
      </c>
      <c r="H309" s="2">
        <v>1012.5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</v>
      </c>
      <c r="O309">
        <v>292.8</v>
      </c>
      <c r="P309">
        <v>16.600000000000001</v>
      </c>
      <c r="Q309">
        <v>16.600000000000001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16.5</v>
      </c>
      <c r="AN309" s="2">
        <v>75</v>
      </c>
      <c r="AO309" s="2">
        <v>12.1</v>
      </c>
      <c r="AP309" s="2">
        <v>16.5</v>
      </c>
      <c r="AQ309" s="2">
        <v>8.6</v>
      </c>
      <c r="AR309" s="2">
        <v>13</v>
      </c>
      <c r="AS309" s="2">
        <v>1023.3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287.8</v>
      </c>
      <c r="BA309">
        <v>15.6</v>
      </c>
      <c r="BB309">
        <v>15.7</v>
      </c>
      <c r="BC309" s="5">
        <v>0.20833333333333301</v>
      </c>
    </row>
    <row r="310" spans="2:55">
      <c r="B310" s="2">
        <v>17.8</v>
      </c>
      <c r="C310" s="2">
        <v>81</v>
      </c>
      <c r="D310" s="2">
        <v>14.5</v>
      </c>
      <c r="E310" s="2">
        <v>17.8</v>
      </c>
      <c r="F310" s="2">
        <v>2.5</v>
      </c>
      <c r="G310" s="2">
        <v>2.5</v>
      </c>
      <c r="H310" s="2">
        <v>1012.7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</v>
      </c>
      <c r="O310">
        <v>292.8</v>
      </c>
      <c r="P310">
        <v>16.5</v>
      </c>
      <c r="Q310">
        <v>16.600000000000001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5.4</v>
      </c>
      <c r="AR310" s="2">
        <v>7.9</v>
      </c>
      <c r="AS310" s="2">
        <v>1023.3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287.8</v>
      </c>
      <c r="BA310">
        <v>15.6</v>
      </c>
      <c r="BB310">
        <v>15.8</v>
      </c>
      <c r="BC310" s="5">
        <v>0.20902777777777801</v>
      </c>
    </row>
    <row r="311" spans="2:55">
      <c r="B311" s="2">
        <v>17.7</v>
      </c>
      <c r="C311" s="2">
        <v>82</v>
      </c>
      <c r="D311" s="2">
        <v>14.6</v>
      </c>
      <c r="E311" s="2">
        <v>17.7</v>
      </c>
      <c r="F311" s="2">
        <v>4</v>
      </c>
      <c r="G311" s="2">
        <v>5.4</v>
      </c>
      <c r="H311" s="2">
        <v>1012.6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</v>
      </c>
      <c r="O311">
        <v>292.8</v>
      </c>
      <c r="P311">
        <v>16.5</v>
      </c>
      <c r="Q311">
        <v>16.600000000000001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6.5</v>
      </c>
      <c r="AR311" s="2">
        <v>7.6</v>
      </c>
      <c r="AS311" s="2">
        <v>1023.1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287.8</v>
      </c>
      <c r="BA311">
        <v>15.6</v>
      </c>
      <c r="BB311">
        <v>15.8</v>
      </c>
      <c r="BC311" s="5">
        <v>0.209722222222222</v>
      </c>
    </row>
    <row r="312" spans="2:55">
      <c r="B312" s="2">
        <v>17.7</v>
      </c>
      <c r="C312" s="2">
        <v>81</v>
      </c>
      <c r="D312" s="2">
        <v>14.4</v>
      </c>
      <c r="E312" s="2">
        <v>17.7</v>
      </c>
      <c r="F312" s="2">
        <v>0</v>
      </c>
      <c r="G312" s="2">
        <v>2.9</v>
      </c>
      <c r="H312" s="2">
        <v>1012.7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</v>
      </c>
      <c r="O312">
        <v>292.8</v>
      </c>
      <c r="P312">
        <v>16.5</v>
      </c>
      <c r="Q312">
        <v>16.600000000000001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7.6</v>
      </c>
      <c r="AR312" s="2">
        <v>10.1</v>
      </c>
      <c r="AS312" s="2">
        <v>1023.1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287.8</v>
      </c>
      <c r="BA312">
        <v>15.6</v>
      </c>
      <c r="BB312">
        <v>15.8</v>
      </c>
      <c r="BC312" s="5">
        <v>0.210416666666667</v>
      </c>
    </row>
    <row r="313" spans="2:55">
      <c r="B313" s="2">
        <v>17.7</v>
      </c>
      <c r="C313" s="2">
        <v>81</v>
      </c>
      <c r="D313" s="2">
        <v>14.4</v>
      </c>
      <c r="E313" s="2">
        <v>17.7</v>
      </c>
      <c r="F313" s="2">
        <v>3.6</v>
      </c>
      <c r="G313" s="2">
        <v>3.6</v>
      </c>
      <c r="H313" s="2">
        <v>1012.6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</v>
      </c>
      <c r="O313">
        <v>292.8</v>
      </c>
      <c r="P313">
        <v>16.5</v>
      </c>
      <c r="Q313">
        <v>16.600000000000001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1.8</v>
      </c>
      <c r="AR313" s="2">
        <v>5.4</v>
      </c>
      <c r="AS313" s="2">
        <v>1023.2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287.8</v>
      </c>
      <c r="BA313">
        <v>15.7</v>
      </c>
      <c r="BB313">
        <v>15.8</v>
      </c>
      <c r="BC313" s="5">
        <v>0.211111111111111</v>
      </c>
    </row>
    <row r="314" spans="2:55">
      <c r="B314" s="2">
        <v>17.7</v>
      </c>
      <c r="C314" s="2">
        <v>81</v>
      </c>
      <c r="D314" s="2">
        <v>14.4</v>
      </c>
      <c r="E314" s="2">
        <v>17.7</v>
      </c>
      <c r="F314" s="2">
        <v>2.5</v>
      </c>
      <c r="G314" s="2">
        <v>6.5</v>
      </c>
      <c r="H314" s="2">
        <v>1012.5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</v>
      </c>
      <c r="O314">
        <v>292.8</v>
      </c>
      <c r="P314">
        <v>16.5</v>
      </c>
      <c r="Q314">
        <v>16.600000000000001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7.9</v>
      </c>
      <c r="AR314" s="2">
        <v>7.9</v>
      </c>
      <c r="AS314" s="2">
        <v>1023.2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287.8</v>
      </c>
      <c r="BA314">
        <v>15.7</v>
      </c>
      <c r="BB314">
        <v>15.8</v>
      </c>
      <c r="BC314" s="5">
        <v>0.211805555555556</v>
      </c>
    </row>
    <row r="315" spans="2:55">
      <c r="B315" s="2">
        <v>17.8</v>
      </c>
      <c r="C315" s="2">
        <v>81</v>
      </c>
      <c r="D315" s="2">
        <v>14.5</v>
      </c>
      <c r="E315" s="2">
        <v>17.8</v>
      </c>
      <c r="F315" s="2">
        <v>1.8</v>
      </c>
      <c r="G315" s="2">
        <v>3.6</v>
      </c>
      <c r="H315" s="2">
        <v>1012.6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</v>
      </c>
      <c r="O315">
        <v>292.8</v>
      </c>
      <c r="P315">
        <v>16.5</v>
      </c>
      <c r="Q315">
        <v>16.600000000000001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3.2</v>
      </c>
      <c r="AR315" s="2">
        <v>6.1</v>
      </c>
      <c r="AS315" s="2">
        <v>1023.5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287.8</v>
      </c>
      <c r="BA315">
        <v>15.7</v>
      </c>
      <c r="BB315">
        <v>15.9</v>
      </c>
      <c r="BC315" s="5">
        <v>0.21249999999999999</v>
      </c>
    </row>
    <row r="316" spans="2:55">
      <c r="B316" s="2">
        <v>17.8</v>
      </c>
      <c r="C316" s="2">
        <v>81</v>
      </c>
      <c r="D316" s="2">
        <v>14.5</v>
      </c>
      <c r="E316" s="2">
        <v>17.8</v>
      </c>
      <c r="F316" s="2">
        <v>0</v>
      </c>
      <c r="G316" s="2">
        <v>3.2</v>
      </c>
      <c r="H316" s="2">
        <v>1012.6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</v>
      </c>
      <c r="O316">
        <v>292.8</v>
      </c>
      <c r="P316">
        <v>16.5</v>
      </c>
      <c r="Q316">
        <v>16.600000000000001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3.6</v>
      </c>
      <c r="AR316" s="2">
        <v>7.9</v>
      </c>
      <c r="AS316" s="2">
        <v>1023.3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287.8</v>
      </c>
      <c r="BA316">
        <v>15.8</v>
      </c>
      <c r="BB316">
        <v>15.9</v>
      </c>
      <c r="BC316" s="5">
        <v>0.21319444444444399</v>
      </c>
    </row>
    <row r="317" spans="2:55">
      <c r="B317" s="2">
        <v>17.7</v>
      </c>
      <c r="C317" s="2">
        <v>81</v>
      </c>
      <c r="D317" s="2">
        <v>14.4</v>
      </c>
      <c r="E317" s="2">
        <v>17.7</v>
      </c>
      <c r="F317" s="2">
        <v>3.2</v>
      </c>
      <c r="G317" s="2">
        <v>3.2</v>
      </c>
      <c r="H317" s="2">
        <v>1012.8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</v>
      </c>
      <c r="O317">
        <v>292.8</v>
      </c>
      <c r="P317">
        <v>16.600000000000001</v>
      </c>
      <c r="Q317">
        <v>16.600000000000001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7.6</v>
      </c>
      <c r="AR317" s="2">
        <v>7.9</v>
      </c>
      <c r="AS317" s="2">
        <v>1023.3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287.8</v>
      </c>
      <c r="BA317">
        <v>15.8</v>
      </c>
      <c r="BB317">
        <v>15.9</v>
      </c>
      <c r="BC317" s="5">
        <v>0.21388888888888899</v>
      </c>
    </row>
    <row r="318" spans="2:55">
      <c r="B318" s="2">
        <v>17.7</v>
      </c>
      <c r="C318" s="2">
        <v>81</v>
      </c>
      <c r="D318" s="2">
        <v>14.4</v>
      </c>
      <c r="E318" s="2">
        <v>17.7</v>
      </c>
      <c r="F318" s="2">
        <v>0</v>
      </c>
      <c r="G318" s="2">
        <v>4</v>
      </c>
      <c r="H318" s="2">
        <v>1012.7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</v>
      </c>
      <c r="O318">
        <v>292.8</v>
      </c>
      <c r="P318">
        <v>16.5</v>
      </c>
      <c r="Q318">
        <v>16.5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4</v>
      </c>
      <c r="AR318" s="2">
        <v>6.8</v>
      </c>
      <c r="AS318" s="2">
        <v>1023.3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287.8</v>
      </c>
      <c r="BA318">
        <v>15.8</v>
      </c>
      <c r="BB318">
        <v>15.9</v>
      </c>
      <c r="BC318" s="5">
        <v>0.21458333333333299</v>
      </c>
    </row>
    <row r="319" spans="2:55">
      <c r="B319" s="2">
        <v>17.7</v>
      </c>
      <c r="C319" s="2">
        <v>81</v>
      </c>
      <c r="D319" s="2">
        <v>14.4</v>
      </c>
      <c r="E319" s="2">
        <v>17.7</v>
      </c>
      <c r="F319" s="2">
        <v>4.3</v>
      </c>
      <c r="G319" s="2">
        <v>4.3</v>
      </c>
      <c r="H319" s="2">
        <v>1012.6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</v>
      </c>
      <c r="O319">
        <v>292.8</v>
      </c>
      <c r="P319">
        <v>16.600000000000001</v>
      </c>
      <c r="Q319">
        <v>16.5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6.8</v>
      </c>
      <c r="AR319" s="2">
        <v>11.2</v>
      </c>
      <c r="AS319" s="2">
        <v>1023.3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287.8</v>
      </c>
      <c r="BA319">
        <v>15.8</v>
      </c>
      <c r="BB319">
        <v>15.9</v>
      </c>
      <c r="BC319" s="5">
        <v>0.21527777777777801</v>
      </c>
    </row>
    <row r="320" spans="2:55">
      <c r="B320" s="2">
        <v>17.7</v>
      </c>
      <c r="C320" s="2">
        <v>81</v>
      </c>
      <c r="D320" s="2">
        <v>14.4</v>
      </c>
      <c r="E320" s="2">
        <v>17.7</v>
      </c>
      <c r="F320" s="2">
        <v>0</v>
      </c>
      <c r="G320" s="2">
        <v>5.4</v>
      </c>
      <c r="H320" s="2">
        <v>1012.7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</v>
      </c>
      <c r="O320">
        <v>292.8</v>
      </c>
      <c r="P320">
        <v>16.5</v>
      </c>
      <c r="Q320">
        <v>16.5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16.600000000000001</v>
      </c>
      <c r="AN320" s="2">
        <v>75</v>
      </c>
      <c r="AO320" s="2">
        <v>12.2</v>
      </c>
      <c r="AP320" s="2">
        <v>16.600000000000001</v>
      </c>
      <c r="AQ320" s="2">
        <v>4.7</v>
      </c>
      <c r="AR320" s="2">
        <v>5.8</v>
      </c>
      <c r="AS320" s="2">
        <v>1023.4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287.8</v>
      </c>
      <c r="BA320">
        <v>15.8</v>
      </c>
      <c r="BB320">
        <v>15.9</v>
      </c>
      <c r="BC320" s="5">
        <v>0.21597222222222201</v>
      </c>
    </row>
    <row r="321" spans="2:55">
      <c r="B321" s="2">
        <v>17.7</v>
      </c>
      <c r="C321" s="2">
        <v>81</v>
      </c>
      <c r="D321" s="2">
        <v>14.4</v>
      </c>
      <c r="E321" s="2">
        <v>17.7</v>
      </c>
      <c r="F321" s="2">
        <v>1.8</v>
      </c>
      <c r="G321" s="2">
        <v>2.2000000000000002</v>
      </c>
      <c r="H321" s="2">
        <v>1012.8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</v>
      </c>
      <c r="O321">
        <v>292.8</v>
      </c>
      <c r="P321">
        <v>16.5</v>
      </c>
      <c r="Q321">
        <v>16.5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16.600000000000001</v>
      </c>
      <c r="AN321" s="2">
        <v>75</v>
      </c>
      <c r="AO321" s="2">
        <v>12.2</v>
      </c>
      <c r="AP321" s="2">
        <v>16.600000000000001</v>
      </c>
      <c r="AQ321" s="2">
        <v>5</v>
      </c>
      <c r="AR321" s="2">
        <v>5</v>
      </c>
      <c r="AS321" s="2">
        <v>1023.5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287.8</v>
      </c>
      <c r="BA321">
        <v>15.8</v>
      </c>
      <c r="BB321">
        <v>15.9</v>
      </c>
      <c r="BC321" s="5">
        <v>0.21666666666666701</v>
      </c>
    </row>
    <row r="322" spans="2:55">
      <c r="B322" s="2">
        <v>17.7</v>
      </c>
      <c r="C322" s="2">
        <v>81</v>
      </c>
      <c r="D322" s="2">
        <v>14.4</v>
      </c>
      <c r="E322" s="2">
        <v>17.7</v>
      </c>
      <c r="F322" s="2">
        <v>3.2</v>
      </c>
      <c r="G322" s="2">
        <v>4.7</v>
      </c>
      <c r="H322" s="2">
        <v>1012.8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</v>
      </c>
      <c r="O322">
        <v>292.8</v>
      </c>
      <c r="P322">
        <v>16.600000000000001</v>
      </c>
      <c r="Q322">
        <v>16.5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2.5</v>
      </c>
      <c r="AR322" s="2">
        <v>4.3</v>
      </c>
      <c r="AS322" s="2">
        <v>1023.4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287.8</v>
      </c>
      <c r="BA322">
        <v>15.9</v>
      </c>
      <c r="BB322">
        <v>15.9</v>
      </c>
      <c r="BC322" s="5">
        <v>0.21736111111111101</v>
      </c>
    </row>
    <row r="323" spans="2:55">
      <c r="B323" s="2">
        <v>17.7</v>
      </c>
      <c r="C323" s="2">
        <v>81</v>
      </c>
      <c r="D323" s="2">
        <v>14.4</v>
      </c>
      <c r="E323" s="2">
        <v>17.7</v>
      </c>
      <c r="F323" s="2">
        <v>0</v>
      </c>
      <c r="G323" s="2">
        <v>2.9</v>
      </c>
      <c r="H323" s="2">
        <v>1012.4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</v>
      </c>
      <c r="O323">
        <v>292.8</v>
      </c>
      <c r="P323">
        <v>16.5</v>
      </c>
      <c r="Q323">
        <v>16.5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16.5</v>
      </c>
      <c r="AN323" s="2">
        <v>75</v>
      </c>
      <c r="AO323" s="2">
        <v>12.1</v>
      </c>
      <c r="AP323" s="2">
        <v>16.5</v>
      </c>
      <c r="AQ323" s="2">
        <v>4</v>
      </c>
      <c r="AR323" s="2">
        <v>7.6</v>
      </c>
      <c r="AS323" s="2">
        <v>1023.6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287.8</v>
      </c>
      <c r="BA323">
        <v>15.9</v>
      </c>
      <c r="BB323">
        <v>15.9</v>
      </c>
      <c r="BC323" s="5">
        <v>0.218055555555556</v>
      </c>
    </row>
    <row r="324" spans="2:55">
      <c r="B324" s="2">
        <v>17.7</v>
      </c>
      <c r="C324" s="2">
        <v>81</v>
      </c>
      <c r="D324" s="2">
        <v>14.4</v>
      </c>
      <c r="E324" s="2">
        <v>17.7</v>
      </c>
      <c r="F324" s="2">
        <v>6.8</v>
      </c>
      <c r="G324" s="2">
        <v>7.2</v>
      </c>
      <c r="H324" s="2">
        <v>1012.4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</v>
      </c>
      <c r="O324">
        <v>292.8</v>
      </c>
      <c r="P324">
        <v>16.5</v>
      </c>
      <c r="Q324">
        <v>16.5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16.5</v>
      </c>
      <c r="AN324" s="2">
        <v>75</v>
      </c>
      <c r="AO324" s="2">
        <v>12.1</v>
      </c>
      <c r="AP324" s="2">
        <v>16.5</v>
      </c>
      <c r="AQ324" s="2">
        <v>0</v>
      </c>
      <c r="AR324" s="2">
        <v>5</v>
      </c>
      <c r="AS324" s="2">
        <v>1023.6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287.8</v>
      </c>
      <c r="BA324">
        <v>15.8</v>
      </c>
      <c r="BB324">
        <v>16</v>
      </c>
      <c r="BC324" s="5">
        <v>0.21875</v>
      </c>
    </row>
    <row r="325" spans="2:55">
      <c r="B325" s="2">
        <v>17.7</v>
      </c>
      <c r="C325" s="2">
        <v>81</v>
      </c>
      <c r="D325" s="2">
        <v>14.4</v>
      </c>
      <c r="E325" s="2">
        <v>17.7</v>
      </c>
      <c r="F325" s="2">
        <v>2.9</v>
      </c>
      <c r="G325" s="2">
        <v>2.9</v>
      </c>
      <c r="H325" s="2">
        <v>1012.6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</v>
      </c>
      <c r="O325">
        <v>292.8</v>
      </c>
      <c r="P325">
        <v>16.5</v>
      </c>
      <c r="Q325">
        <v>16.5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16.5</v>
      </c>
      <c r="AN325" s="2">
        <v>75</v>
      </c>
      <c r="AO325" s="2">
        <v>12.1</v>
      </c>
      <c r="AP325" s="2">
        <v>16.5</v>
      </c>
      <c r="AQ325" s="2">
        <v>2.9</v>
      </c>
      <c r="AR325" s="2">
        <v>4</v>
      </c>
      <c r="AS325" s="2">
        <v>1023.5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287.8</v>
      </c>
      <c r="BA325">
        <v>15.9</v>
      </c>
      <c r="BB325">
        <v>16</v>
      </c>
      <c r="BC325" s="5">
        <v>0.219444444444444</v>
      </c>
    </row>
    <row r="326" spans="2:55">
      <c r="B326" s="2">
        <v>17.7</v>
      </c>
      <c r="C326" s="2">
        <v>81</v>
      </c>
      <c r="D326" s="2">
        <v>14.4</v>
      </c>
      <c r="E326" s="2">
        <v>17.7</v>
      </c>
      <c r="F326" s="2">
        <v>0</v>
      </c>
      <c r="G326" s="2">
        <v>3.2</v>
      </c>
      <c r="H326" s="2">
        <v>1012.6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</v>
      </c>
      <c r="O326">
        <v>292.8</v>
      </c>
      <c r="P326">
        <v>16.5</v>
      </c>
      <c r="Q326">
        <v>16.600000000000001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16.5</v>
      </c>
      <c r="AN326" s="2">
        <v>75</v>
      </c>
      <c r="AO326" s="2">
        <v>12.1</v>
      </c>
      <c r="AP326" s="2">
        <v>16.5</v>
      </c>
      <c r="AQ326" s="2">
        <v>4.3</v>
      </c>
      <c r="AR326" s="2">
        <v>6.8</v>
      </c>
      <c r="AS326" s="2">
        <v>1023.6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287.8</v>
      </c>
      <c r="BA326">
        <v>15.9</v>
      </c>
      <c r="BB326">
        <v>16</v>
      </c>
      <c r="BC326" s="5">
        <v>0.22013888888888899</v>
      </c>
    </row>
    <row r="327" spans="2:55">
      <c r="B327" s="2">
        <v>17.7</v>
      </c>
      <c r="C327" s="2">
        <v>81</v>
      </c>
      <c r="D327" s="2">
        <v>14.4</v>
      </c>
      <c r="E327" s="2">
        <v>17.7</v>
      </c>
      <c r="F327" s="2">
        <v>4.7</v>
      </c>
      <c r="G327" s="2">
        <v>6.1</v>
      </c>
      <c r="H327" s="2">
        <v>1012.4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</v>
      </c>
      <c r="O327">
        <v>292.8</v>
      </c>
      <c r="P327">
        <v>16.5</v>
      </c>
      <c r="Q327">
        <v>16.5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16.5</v>
      </c>
      <c r="AN327" s="2">
        <v>75</v>
      </c>
      <c r="AO327" s="2">
        <v>12.1</v>
      </c>
      <c r="AP327" s="2">
        <v>16.5</v>
      </c>
      <c r="AQ327" s="2">
        <v>8.6</v>
      </c>
      <c r="AR327" s="2">
        <v>9</v>
      </c>
      <c r="AS327" s="2">
        <v>1023.6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287.8</v>
      </c>
      <c r="BA327">
        <v>15.9</v>
      </c>
      <c r="BB327">
        <v>15.9</v>
      </c>
      <c r="BC327" s="5">
        <v>0.22083333333333299</v>
      </c>
    </row>
    <row r="328" spans="2:55">
      <c r="B328" s="2">
        <v>17.7</v>
      </c>
      <c r="C328" s="2">
        <v>81</v>
      </c>
      <c r="D328" s="2">
        <v>14.4</v>
      </c>
      <c r="E328" s="2">
        <v>17.7</v>
      </c>
      <c r="F328" s="2">
        <v>1.8</v>
      </c>
      <c r="G328" s="2">
        <v>4</v>
      </c>
      <c r="H328" s="2">
        <v>1012.6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</v>
      </c>
      <c r="O328">
        <v>292.8</v>
      </c>
      <c r="P328">
        <v>16.5</v>
      </c>
      <c r="Q328">
        <v>16.5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16.5</v>
      </c>
      <c r="AN328" s="2">
        <v>75</v>
      </c>
      <c r="AO328" s="2">
        <v>12.1</v>
      </c>
      <c r="AP328" s="2">
        <v>16.5</v>
      </c>
      <c r="AQ328" s="2">
        <v>6.8</v>
      </c>
      <c r="AR328" s="2">
        <v>6.8</v>
      </c>
      <c r="AS328" s="2">
        <v>1023.6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287.8</v>
      </c>
      <c r="BA328">
        <v>15.9</v>
      </c>
      <c r="BB328">
        <v>16</v>
      </c>
      <c r="BC328" s="5">
        <v>0.22152777777777799</v>
      </c>
    </row>
    <row r="329" spans="2:55">
      <c r="B329" s="2">
        <v>17.7</v>
      </c>
      <c r="C329" s="2">
        <v>81</v>
      </c>
      <c r="D329" s="2">
        <v>14.4</v>
      </c>
      <c r="E329" s="2">
        <v>17.7</v>
      </c>
      <c r="F329" s="2">
        <v>4</v>
      </c>
      <c r="G329" s="2">
        <v>6.8</v>
      </c>
      <c r="H329" s="2">
        <v>1012.6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</v>
      </c>
      <c r="O329">
        <v>292.8</v>
      </c>
      <c r="P329">
        <v>16.5</v>
      </c>
      <c r="Q329">
        <v>16.5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16.5</v>
      </c>
      <c r="AN329" s="2">
        <v>75</v>
      </c>
      <c r="AO329" s="2">
        <v>12.1</v>
      </c>
      <c r="AP329" s="2">
        <v>16.5</v>
      </c>
      <c r="AQ329" s="2">
        <v>4</v>
      </c>
      <c r="AR329" s="2">
        <v>6.8</v>
      </c>
      <c r="AS329" s="2">
        <v>1023.8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287.8</v>
      </c>
      <c r="BA329">
        <v>15.9</v>
      </c>
      <c r="BB329">
        <v>16</v>
      </c>
      <c r="BC329" s="5">
        <v>0.22222222222222199</v>
      </c>
    </row>
    <row r="330" spans="2:55">
      <c r="B330" s="2">
        <v>17.7</v>
      </c>
      <c r="C330" s="2">
        <v>80</v>
      </c>
      <c r="D330" s="2">
        <v>14.2</v>
      </c>
      <c r="E330" s="2">
        <v>17.7</v>
      </c>
      <c r="F330" s="2">
        <v>1.8</v>
      </c>
      <c r="G330" s="2">
        <v>1.8</v>
      </c>
      <c r="H330" s="2">
        <v>1012.7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</v>
      </c>
      <c r="O330">
        <v>292.8</v>
      </c>
      <c r="P330">
        <v>16.5</v>
      </c>
      <c r="Q330">
        <v>16.5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16.5</v>
      </c>
      <c r="AN330" s="2">
        <v>74</v>
      </c>
      <c r="AO330" s="2">
        <v>11.9</v>
      </c>
      <c r="AP330" s="2">
        <v>16.5</v>
      </c>
      <c r="AQ330" s="2">
        <v>6.1</v>
      </c>
      <c r="AR330" s="2">
        <v>7.9</v>
      </c>
      <c r="AS330" s="2">
        <v>1023.5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287.8</v>
      </c>
      <c r="BA330">
        <v>15.9</v>
      </c>
      <c r="BB330">
        <v>16</v>
      </c>
      <c r="BC330" s="5">
        <v>0.22291666666666701</v>
      </c>
    </row>
    <row r="331" spans="2:55">
      <c r="B331" s="2">
        <v>17.7</v>
      </c>
      <c r="C331" s="2">
        <v>80</v>
      </c>
      <c r="D331" s="2">
        <v>14.2</v>
      </c>
      <c r="E331" s="2">
        <v>17.7</v>
      </c>
      <c r="F331" s="2">
        <v>1.8</v>
      </c>
      <c r="G331" s="2">
        <v>3.6</v>
      </c>
      <c r="H331" s="2">
        <v>1012.7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</v>
      </c>
      <c r="O331">
        <v>292.8</v>
      </c>
      <c r="P331">
        <v>16.5</v>
      </c>
      <c r="Q331">
        <v>16.5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16.5</v>
      </c>
      <c r="AN331" s="2">
        <v>75</v>
      </c>
      <c r="AO331" s="2">
        <v>12.1</v>
      </c>
      <c r="AP331" s="2">
        <v>16.5</v>
      </c>
      <c r="AQ331" s="2">
        <v>4.7</v>
      </c>
      <c r="AR331" s="2">
        <v>8.3000000000000007</v>
      </c>
      <c r="AS331" s="2">
        <v>1023.4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287.8</v>
      </c>
      <c r="BA331">
        <v>15.9</v>
      </c>
      <c r="BB331">
        <v>16</v>
      </c>
      <c r="BC331" s="5">
        <v>0.22361111111111101</v>
      </c>
    </row>
    <row r="332" spans="2:55">
      <c r="B332" s="2">
        <v>17.7</v>
      </c>
      <c r="C332" s="2">
        <v>80</v>
      </c>
      <c r="D332" s="2">
        <v>14.2</v>
      </c>
      <c r="E332" s="2">
        <v>17.7</v>
      </c>
      <c r="F332" s="2">
        <v>3.6</v>
      </c>
      <c r="G332" s="2">
        <v>3.6</v>
      </c>
      <c r="H332" s="2">
        <v>1012.6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</v>
      </c>
      <c r="O332">
        <v>292.8</v>
      </c>
      <c r="P332">
        <v>16.5</v>
      </c>
      <c r="Q332">
        <v>16.600000000000001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16.5</v>
      </c>
      <c r="AN332" s="2">
        <v>75</v>
      </c>
      <c r="AO332" s="2">
        <v>12.1</v>
      </c>
      <c r="AP332" s="2">
        <v>16.5</v>
      </c>
      <c r="AQ332" s="2">
        <v>7.6</v>
      </c>
      <c r="AR332" s="2">
        <v>9.6999999999999993</v>
      </c>
      <c r="AS332" s="2">
        <v>1023.5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287.8</v>
      </c>
      <c r="BA332">
        <v>16</v>
      </c>
      <c r="BB332">
        <v>16</v>
      </c>
      <c r="BC332" s="5">
        <v>0.22430555555555601</v>
      </c>
    </row>
    <row r="333" spans="2:55">
      <c r="B333" s="2">
        <v>17.7</v>
      </c>
      <c r="C333" s="2">
        <v>80</v>
      </c>
      <c r="D333" s="2">
        <v>14.2</v>
      </c>
      <c r="E333" s="2">
        <v>17.7</v>
      </c>
      <c r="F333" s="2">
        <v>6.5</v>
      </c>
      <c r="G333" s="2">
        <v>6.5</v>
      </c>
      <c r="H333" s="2">
        <v>1012.7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</v>
      </c>
      <c r="O333">
        <v>292.8</v>
      </c>
      <c r="P333">
        <v>16.5</v>
      </c>
      <c r="Q333">
        <v>16.5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16.5</v>
      </c>
      <c r="AN333" s="2">
        <v>75</v>
      </c>
      <c r="AO333" s="2">
        <v>12.1</v>
      </c>
      <c r="AP333" s="2">
        <v>16.5</v>
      </c>
      <c r="AQ333" s="2">
        <v>8.3000000000000007</v>
      </c>
      <c r="AR333" s="2">
        <v>8.3000000000000007</v>
      </c>
      <c r="AS333" s="2">
        <v>1023.5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287.8</v>
      </c>
      <c r="BA333">
        <v>16</v>
      </c>
      <c r="BB333">
        <v>16</v>
      </c>
      <c r="BC333" s="5">
        <v>0.22500000000000001</v>
      </c>
    </row>
    <row r="334" spans="2:55">
      <c r="B334" s="2">
        <v>17.7</v>
      </c>
      <c r="C334" s="2">
        <v>80</v>
      </c>
      <c r="D334" s="2">
        <v>14.2</v>
      </c>
      <c r="E334" s="2">
        <v>17.7</v>
      </c>
      <c r="F334" s="2">
        <v>0</v>
      </c>
      <c r="G334" s="2">
        <v>4.3</v>
      </c>
      <c r="H334" s="2">
        <v>1012.7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</v>
      </c>
      <c r="O334">
        <v>292.8</v>
      </c>
      <c r="P334">
        <v>16.5</v>
      </c>
      <c r="Q334">
        <v>16.5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16.5</v>
      </c>
      <c r="AN334" s="2">
        <v>75</v>
      </c>
      <c r="AO334" s="2">
        <v>12.1</v>
      </c>
      <c r="AP334" s="2">
        <v>16.5</v>
      </c>
      <c r="AQ334" s="2">
        <v>5.4</v>
      </c>
      <c r="AR334" s="2">
        <v>9.4</v>
      </c>
      <c r="AS334" s="2">
        <v>1023.5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287.8</v>
      </c>
      <c r="BA334">
        <v>16</v>
      </c>
      <c r="BB334">
        <v>16</v>
      </c>
      <c r="BC334" s="5">
        <v>0.225694444444444</v>
      </c>
    </row>
    <row r="335" spans="2:55">
      <c r="B335" s="2">
        <v>17.7</v>
      </c>
      <c r="C335" s="2">
        <v>80</v>
      </c>
      <c r="D335" s="2">
        <v>14.2</v>
      </c>
      <c r="E335" s="2">
        <v>17.7</v>
      </c>
      <c r="F335" s="2">
        <v>4.7</v>
      </c>
      <c r="G335" s="2">
        <v>6.8</v>
      </c>
      <c r="H335" s="2">
        <v>1012.6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</v>
      </c>
      <c r="O335">
        <v>292.8</v>
      </c>
      <c r="P335">
        <v>16.5</v>
      </c>
      <c r="Q335">
        <v>16.5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16.399999999999999</v>
      </c>
      <c r="AN335" s="2">
        <v>75</v>
      </c>
      <c r="AO335" s="2">
        <v>12</v>
      </c>
      <c r="AP335" s="2">
        <v>16.399999999999999</v>
      </c>
      <c r="AQ335" s="2">
        <v>11.5</v>
      </c>
      <c r="AR335" s="2">
        <v>14</v>
      </c>
      <c r="AS335" s="2">
        <v>1023.5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287.8</v>
      </c>
      <c r="BA335">
        <v>15.9</v>
      </c>
      <c r="BB335">
        <v>16</v>
      </c>
      <c r="BC335" s="5">
        <v>0.226388888888889</v>
      </c>
    </row>
    <row r="336" spans="2:55">
      <c r="B336" s="2">
        <v>17.7</v>
      </c>
      <c r="C336" s="2">
        <v>80</v>
      </c>
      <c r="D336" s="2">
        <v>14.2</v>
      </c>
      <c r="E336" s="2">
        <v>17.7</v>
      </c>
      <c r="F336" s="2">
        <v>2.5</v>
      </c>
      <c r="G336" s="2">
        <v>5.4</v>
      </c>
      <c r="H336" s="2">
        <v>1012.6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</v>
      </c>
      <c r="O336">
        <v>292.8</v>
      </c>
      <c r="P336">
        <v>16.5</v>
      </c>
      <c r="Q336">
        <v>16.5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16.399999999999999</v>
      </c>
      <c r="AN336" s="2">
        <v>75</v>
      </c>
      <c r="AO336" s="2">
        <v>12</v>
      </c>
      <c r="AP336" s="2">
        <v>16.399999999999999</v>
      </c>
      <c r="AQ336" s="2">
        <v>3.2</v>
      </c>
      <c r="AR336" s="2">
        <v>6.1</v>
      </c>
      <c r="AS336" s="2">
        <v>1023.5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287.8</v>
      </c>
      <c r="BA336">
        <v>16</v>
      </c>
      <c r="BB336">
        <v>16</v>
      </c>
      <c r="BC336" s="5">
        <v>0.227083333333333</v>
      </c>
    </row>
    <row r="337" spans="2:55">
      <c r="B337" s="2">
        <v>17.7</v>
      </c>
      <c r="C337" s="2">
        <v>80</v>
      </c>
      <c r="D337" s="2">
        <v>14.2</v>
      </c>
      <c r="E337" s="2">
        <v>17.7</v>
      </c>
      <c r="F337" s="2">
        <v>6.5</v>
      </c>
      <c r="G337" s="2">
        <v>7.9</v>
      </c>
      <c r="H337" s="2">
        <v>1012.9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</v>
      </c>
      <c r="O337">
        <v>292.8</v>
      </c>
      <c r="P337">
        <v>16.5</v>
      </c>
      <c r="Q337">
        <v>16.5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16.399999999999999</v>
      </c>
      <c r="AN337" s="2">
        <v>75</v>
      </c>
      <c r="AO337" s="2">
        <v>12</v>
      </c>
      <c r="AP337" s="2">
        <v>16.399999999999999</v>
      </c>
      <c r="AQ337" s="2">
        <v>2.5</v>
      </c>
      <c r="AR337" s="2">
        <v>3.6</v>
      </c>
      <c r="AS337" s="2">
        <v>1023.3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287.8</v>
      </c>
      <c r="BA337">
        <v>16</v>
      </c>
      <c r="BB337">
        <v>16</v>
      </c>
      <c r="BC337" s="5">
        <v>0.227777777777778</v>
      </c>
    </row>
    <row r="338" spans="2:55">
      <c r="B338" s="2">
        <v>17.8</v>
      </c>
      <c r="C338" s="2">
        <v>79</v>
      </c>
      <c r="D338" s="2">
        <v>14.1</v>
      </c>
      <c r="E338" s="2">
        <v>17.8</v>
      </c>
      <c r="F338" s="2">
        <v>3.2</v>
      </c>
      <c r="G338" s="2">
        <v>5.4</v>
      </c>
      <c r="H338" s="2">
        <v>1012.8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</v>
      </c>
      <c r="O338">
        <v>292.8</v>
      </c>
      <c r="P338">
        <v>16.5</v>
      </c>
      <c r="Q338">
        <v>16.5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16.399999999999999</v>
      </c>
      <c r="AN338" s="2">
        <v>75</v>
      </c>
      <c r="AO338" s="2">
        <v>12</v>
      </c>
      <c r="AP338" s="2">
        <v>16.399999999999999</v>
      </c>
      <c r="AQ338" s="2">
        <v>4.7</v>
      </c>
      <c r="AR338" s="2">
        <v>7.6</v>
      </c>
      <c r="AS338" s="2">
        <v>1023.4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287.8</v>
      </c>
      <c r="BA338">
        <v>15.9</v>
      </c>
      <c r="BB338">
        <v>15.9</v>
      </c>
      <c r="BC338" s="5">
        <v>0.22847222222222199</v>
      </c>
    </row>
    <row r="339" spans="2:55">
      <c r="B339" s="2">
        <v>17.8</v>
      </c>
      <c r="C339" s="2">
        <v>79</v>
      </c>
      <c r="D339" s="2">
        <v>14.1</v>
      </c>
      <c r="E339" s="2">
        <v>17.8</v>
      </c>
      <c r="F339" s="2">
        <v>2.5</v>
      </c>
      <c r="G339" s="2">
        <v>2.9</v>
      </c>
      <c r="H339" s="2">
        <v>1012.8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</v>
      </c>
      <c r="O339">
        <v>292.8</v>
      </c>
      <c r="P339">
        <v>16.5</v>
      </c>
      <c r="Q339">
        <v>16.5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16.399999999999999</v>
      </c>
      <c r="AN339" s="2">
        <v>75</v>
      </c>
      <c r="AO339" s="2">
        <v>12</v>
      </c>
      <c r="AP339" s="2">
        <v>16.399999999999999</v>
      </c>
      <c r="AQ339" s="2">
        <v>4.7</v>
      </c>
      <c r="AR339" s="2">
        <v>9.6999999999999993</v>
      </c>
      <c r="AS339" s="2">
        <v>1023.4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287.8</v>
      </c>
      <c r="BA339">
        <v>15.9</v>
      </c>
      <c r="BB339">
        <v>16</v>
      </c>
      <c r="BC339" s="5">
        <v>0.22916666666666699</v>
      </c>
    </row>
    <row r="340" spans="2:55">
      <c r="B340" s="2">
        <v>17.8</v>
      </c>
      <c r="C340" s="2">
        <v>79</v>
      </c>
      <c r="D340" s="2">
        <v>14.1</v>
      </c>
      <c r="E340" s="2">
        <v>17.8</v>
      </c>
      <c r="F340" s="2">
        <v>3.6</v>
      </c>
      <c r="G340" s="2">
        <v>5</v>
      </c>
      <c r="H340" s="2">
        <v>1012.7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</v>
      </c>
      <c r="O340">
        <v>292.8</v>
      </c>
      <c r="P340">
        <v>16.5</v>
      </c>
      <c r="Q340">
        <v>16.5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16.399999999999999</v>
      </c>
      <c r="AN340" s="2">
        <v>75</v>
      </c>
      <c r="AO340" s="2">
        <v>12</v>
      </c>
      <c r="AP340" s="2">
        <v>16.399999999999999</v>
      </c>
      <c r="AQ340" s="2">
        <v>10.1</v>
      </c>
      <c r="AR340" s="2">
        <v>10.1</v>
      </c>
      <c r="AS340" s="2">
        <v>1023.5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287.8</v>
      </c>
      <c r="BA340">
        <v>15.9</v>
      </c>
      <c r="BB340">
        <v>15.9</v>
      </c>
      <c r="BC340" s="5">
        <v>0.22986111111111099</v>
      </c>
    </row>
    <row r="341" spans="2:55">
      <c r="B341" s="2">
        <v>17.8</v>
      </c>
      <c r="C341" s="2">
        <v>79</v>
      </c>
      <c r="D341" s="2">
        <v>14.1</v>
      </c>
      <c r="E341" s="2">
        <v>17.8</v>
      </c>
      <c r="F341" s="2">
        <v>3.2</v>
      </c>
      <c r="G341" s="2">
        <v>3.6</v>
      </c>
      <c r="H341" s="2">
        <v>1012.7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</v>
      </c>
      <c r="O341">
        <v>292.8</v>
      </c>
      <c r="P341">
        <v>16.5</v>
      </c>
      <c r="Q341">
        <v>16.5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16.399999999999999</v>
      </c>
      <c r="AN341" s="2">
        <v>75</v>
      </c>
      <c r="AO341" s="2">
        <v>12</v>
      </c>
      <c r="AP341" s="2">
        <v>16.399999999999999</v>
      </c>
      <c r="AQ341" s="2">
        <v>10.4</v>
      </c>
      <c r="AR341" s="2">
        <v>10.8</v>
      </c>
      <c r="AS341" s="2">
        <v>1023.7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287.8</v>
      </c>
      <c r="BA341">
        <v>15.9</v>
      </c>
      <c r="BB341">
        <v>15.9</v>
      </c>
      <c r="BC341" s="5">
        <v>0.23055555555555601</v>
      </c>
    </row>
    <row r="342" spans="2:55">
      <c r="B342" s="2">
        <v>17.8</v>
      </c>
      <c r="C342" s="2">
        <v>79</v>
      </c>
      <c r="D342" s="2">
        <v>14.1</v>
      </c>
      <c r="E342" s="2">
        <v>17.8</v>
      </c>
      <c r="F342" s="2">
        <v>5</v>
      </c>
      <c r="G342" s="2">
        <v>5</v>
      </c>
      <c r="H342" s="2">
        <v>1012.6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</v>
      </c>
      <c r="O342">
        <v>292.8</v>
      </c>
      <c r="P342">
        <v>16.5</v>
      </c>
      <c r="Q342">
        <v>16.600000000000001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16.399999999999999</v>
      </c>
      <c r="AN342" s="2">
        <v>75</v>
      </c>
      <c r="AO342" s="2">
        <v>12</v>
      </c>
      <c r="AP342" s="2">
        <v>16.399999999999999</v>
      </c>
      <c r="AQ342" s="2">
        <v>6.1</v>
      </c>
      <c r="AR342" s="2">
        <v>7.6</v>
      </c>
      <c r="AS342" s="2">
        <v>1023.5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287.8</v>
      </c>
      <c r="BA342">
        <v>15.9</v>
      </c>
      <c r="BB342">
        <v>15.9</v>
      </c>
      <c r="BC342" s="5">
        <v>0.23125000000000001</v>
      </c>
    </row>
    <row r="343" spans="2:55">
      <c r="B343" s="2">
        <v>17.8</v>
      </c>
      <c r="C343" s="2">
        <v>79</v>
      </c>
      <c r="D343" s="2">
        <v>14.1</v>
      </c>
      <c r="E343" s="2">
        <v>17.8</v>
      </c>
      <c r="F343" s="2">
        <v>1.8</v>
      </c>
      <c r="G343" s="2">
        <v>3.6</v>
      </c>
      <c r="H343" s="2">
        <v>1012.8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</v>
      </c>
      <c r="O343">
        <v>292.8</v>
      </c>
      <c r="P343">
        <v>16.5</v>
      </c>
      <c r="Q343">
        <v>16.5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16.399999999999999</v>
      </c>
      <c r="AN343" s="2">
        <v>75</v>
      </c>
      <c r="AO343" s="2">
        <v>12</v>
      </c>
      <c r="AP343" s="2">
        <v>16.399999999999999</v>
      </c>
      <c r="AQ343" s="2">
        <v>9</v>
      </c>
      <c r="AR343" s="2">
        <v>9.6999999999999993</v>
      </c>
      <c r="AS343" s="2">
        <v>1023.7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287.8</v>
      </c>
      <c r="BA343">
        <v>15.9</v>
      </c>
      <c r="BB343">
        <v>15.9</v>
      </c>
      <c r="BC343" s="5">
        <v>0.23194444444444401</v>
      </c>
    </row>
    <row r="344" spans="2:55">
      <c r="B344" s="2">
        <v>17.8</v>
      </c>
      <c r="C344" s="2">
        <v>79</v>
      </c>
      <c r="D344" s="2">
        <v>14.1</v>
      </c>
      <c r="E344" s="2">
        <v>17.8</v>
      </c>
      <c r="F344" s="2">
        <v>0</v>
      </c>
      <c r="G344" s="2">
        <v>2.5</v>
      </c>
      <c r="H344" s="2">
        <v>1012.8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</v>
      </c>
      <c r="O344">
        <v>292.8</v>
      </c>
      <c r="P344">
        <v>16.5</v>
      </c>
      <c r="Q344">
        <v>16.5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16.399999999999999</v>
      </c>
      <c r="AN344" s="2">
        <v>74</v>
      </c>
      <c r="AO344" s="2">
        <v>11.8</v>
      </c>
      <c r="AP344" s="2">
        <v>16.399999999999999</v>
      </c>
      <c r="AQ344" s="2">
        <v>13.7</v>
      </c>
      <c r="AR344" s="2">
        <v>14</v>
      </c>
      <c r="AS344" s="2">
        <v>1023.5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287.8</v>
      </c>
      <c r="BA344">
        <v>15.9</v>
      </c>
      <c r="BB344">
        <v>15.8</v>
      </c>
      <c r="BC344" s="5">
        <v>0.23263888888888901</v>
      </c>
    </row>
    <row r="345" spans="2:55">
      <c r="B345" s="2">
        <v>17.8</v>
      </c>
      <c r="C345" s="2">
        <v>80</v>
      </c>
      <c r="D345" s="2">
        <v>14.3</v>
      </c>
      <c r="E345" s="2">
        <v>17.8</v>
      </c>
      <c r="F345" s="2">
        <v>1.8</v>
      </c>
      <c r="G345" s="2">
        <v>2.5</v>
      </c>
      <c r="H345" s="2">
        <v>1012.6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</v>
      </c>
      <c r="O345">
        <v>292.8</v>
      </c>
      <c r="P345">
        <v>16.5</v>
      </c>
      <c r="Q345">
        <v>16.600000000000001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16.399999999999999</v>
      </c>
      <c r="AN345" s="2">
        <v>75</v>
      </c>
      <c r="AO345" s="2">
        <v>12</v>
      </c>
      <c r="AP345" s="2">
        <v>16.399999999999999</v>
      </c>
      <c r="AQ345" s="2">
        <v>3.6</v>
      </c>
      <c r="AR345" s="2">
        <v>6.8</v>
      </c>
      <c r="AS345" s="2">
        <v>1023.6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287.8</v>
      </c>
      <c r="BA345">
        <v>15.9</v>
      </c>
      <c r="BB345">
        <v>15.8</v>
      </c>
      <c r="BC345" s="5">
        <v>0.233333333333333</v>
      </c>
    </row>
    <row r="346" spans="2:55">
      <c r="B346" s="2">
        <v>17.8</v>
      </c>
      <c r="C346" s="2">
        <v>80</v>
      </c>
      <c r="D346" s="2">
        <v>14.3</v>
      </c>
      <c r="E346" s="2">
        <v>17.8</v>
      </c>
      <c r="F346" s="2">
        <v>4.3</v>
      </c>
      <c r="G346" s="2">
        <v>5.4</v>
      </c>
      <c r="H346" s="2">
        <v>1012.7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</v>
      </c>
      <c r="O346">
        <v>292.8</v>
      </c>
      <c r="P346">
        <v>16.5</v>
      </c>
      <c r="Q346">
        <v>16.600000000000001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16.399999999999999</v>
      </c>
      <c r="AN346" s="2">
        <v>74</v>
      </c>
      <c r="AO346" s="2">
        <v>11.8</v>
      </c>
      <c r="AP346" s="2">
        <v>16.399999999999999</v>
      </c>
      <c r="AQ346" s="2">
        <v>10.1</v>
      </c>
      <c r="AR346" s="2">
        <v>10.1</v>
      </c>
      <c r="AS346" s="2">
        <v>1023.6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287.8</v>
      </c>
      <c r="BA346">
        <v>15.9</v>
      </c>
      <c r="BB346">
        <v>15.8</v>
      </c>
      <c r="BC346" s="5">
        <v>0.234027777777778</v>
      </c>
    </row>
    <row r="347" spans="2:55">
      <c r="B347" s="2">
        <v>17.8</v>
      </c>
      <c r="C347" s="2">
        <v>80</v>
      </c>
      <c r="D347" s="2">
        <v>14.3</v>
      </c>
      <c r="E347" s="2">
        <v>17.8</v>
      </c>
      <c r="F347" s="2">
        <v>3.2</v>
      </c>
      <c r="G347" s="2">
        <v>5</v>
      </c>
      <c r="H347" s="2">
        <v>1012.6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</v>
      </c>
      <c r="O347">
        <v>292.8</v>
      </c>
      <c r="P347">
        <v>16.5</v>
      </c>
      <c r="Q347">
        <v>16.600000000000001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16.399999999999999</v>
      </c>
      <c r="AN347" s="2">
        <v>75</v>
      </c>
      <c r="AO347" s="2">
        <v>12</v>
      </c>
      <c r="AP347" s="2">
        <v>16.399999999999999</v>
      </c>
      <c r="AQ347" s="2">
        <v>3.6</v>
      </c>
      <c r="AR347" s="2">
        <v>6.1</v>
      </c>
      <c r="AS347" s="2">
        <v>1023.7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287.8</v>
      </c>
      <c r="BA347">
        <v>15.8</v>
      </c>
      <c r="BB347">
        <v>15.8</v>
      </c>
      <c r="BC347" s="5">
        <v>0.234722222222222</v>
      </c>
    </row>
    <row r="348" spans="2:55">
      <c r="B348" s="2">
        <v>17.899999999999999</v>
      </c>
      <c r="C348" s="2">
        <v>80</v>
      </c>
      <c r="D348" s="2">
        <v>14.4</v>
      </c>
      <c r="E348" s="2">
        <v>17.899999999999999</v>
      </c>
      <c r="F348" s="2">
        <v>2.2000000000000002</v>
      </c>
      <c r="G348" s="2">
        <v>2.5</v>
      </c>
      <c r="H348" s="2">
        <v>1012.7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</v>
      </c>
      <c r="O348">
        <v>292.8</v>
      </c>
      <c r="P348">
        <v>16.5</v>
      </c>
      <c r="Q348">
        <v>16.600000000000001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16.399999999999999</v>
      </c>
      <c r="AN348" s="2">
        <v>75</v>
      </c>
      <c r="AO348" s="2">
        <v>12</v>
      </c>
      <c r="AP348" s="2">
        <v>16.399999999999999</v>
      </c>
      <c r="AQ348" s="2">
        <v>2.9</v>
      </c>
      <c r="AR348" s="2">
        <v>4.3</v>
      </c>
      <c r="AS348" s="2">
        <v>1023.7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287.8</v>
      </c>
      <c r="BA348">
        <v>15.8</v>
      </c>
      <c r="BB348">
        <v>15.8</v>
      </c>
      <c r="BC348" s="5">
        <v>0.235416666666667</v>
      </c>
    </row>
    <row r="349" spans="2:55">
      <c r="B349" s="2">
        <v>17.899999999999999</v>
      </c>
      <c r="C349" s="2">
        <v>80</v>
      </c>
      <c r="D349" s="2">
        <v>14.4</v>
      </c>
      <c r="E349" s="2">
        <v>17.899999999999999</v>
      </c>
      <c r="F349" s="2">
        <v>2.9</v>
      </c>
      <c r="G349" s="2">
        <v>5</v>
      </c>
      <c r="H349" s="2">
        <v>1012.7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</v>
      </c>
      <c r="O349">
        <v>292.8</v>
      </c>
      <c r="P349">
        <v>16.5</v>
      </c>
      <c r="Q349">
        <v>16.600000000000001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16.3</v>
      </c>
      <c r="AN349" s="2">
        <v>75</v>
      </c>
      <c r="AO349" s="2">
        <v>11.9</v>
      </c>
      <c r="AP349" s="2">
        <v>16.3</v>
      </c>
      <c r="AQ349" s="2">
        <v>5.4</v>
      </c>
      <c r="AR349" s="2">
        <v>9.4</v>
      </c>
      <c r="AS349" s="2">
        <v>1023.8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287.8</v>
      </c>
      <c r="BA349">
        <v>15.8</v>
      </c>
      <c r="BB349">
        <v>15.8</v>
      </c>
      <c r="BC349" s="5">
        <v>0.23611111111111099</v>
      </c>
    </row>
    <row r="350" spans="2:55">
      <c r="B350" s="2">
        <v>17.899999999999999</v>
      </c>
      <c r="C350" s="2">
        <v>80</v>
      </c>
      <c r="D350" s="2">
        <v>14.4</v>
      </c>
      <c r="E350" s="2">
        <v>17.899999999999999</v>
      </c>
      <c r="F350" s="2">
        <v>2.2000000000000002</v>
      </c>
      <c r="G350" s="2">
        <v>4</v>
      </c>
      <c r="H350" s="2">
        <v>1012.8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</v>
      </c>
      <c r="O350">
        <v>292.8</v>
      </c>
      <c r="P350">
        <v>16.5</v>
      </c>
      <c r="Q350">
        <v>16.600000000000001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16.3</v>
      </c>
      <c r="AN350" s="2">
        <v>75</v>
      </c>
      <c r="AO350" s="2">
        <v>11.9</v>
      </c>
      <c r="AP350" s="2">
        <v>16.3</v>
      </c>
      <c r="AQ350" s="2">
        <v>4.3</v>
      </c>
      <c r="AR350" s="2">
        <v>4.7</v>
      </c>
      <c r="AS350" s="2">
        <v>1023.6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287.8</v>
      </c>
      <c r="BA350">
        <v>15.8</v>
      </c>
      <c r="BB350">
        <v>15.8</v>
      </c>
      <c r="BC350" s="5">
        <v>0.23680555555555599</v>
      </c>
    </row>
    <row r="351" spans="2:55">
      <c r="B351" s="2">
        <v>17.8</v>
      </c>
      <c r="C351" s="2">
        <v>80</v>
      </c>
      <c r="D351" s="2">
        <v>14.3</v>
      </c>
      <c r="E351" s="2">
        <v>17.8</v>
      </c>
      <c r="F351" s="2">
        <v>2.9</v>
      </c>
      <c r="G351" s="2">
        <v>5</v>
      </c>
      <c r="H351" s="2">
        <v>1012.7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</v>
      </c>
      <c r="O351">
        <v>292.8</v>
      </c>
      <c r="P351">
        <v>16.5</v>
      </c>
      <c r="Q351">
        <v>16.600000000000001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16.3</v>
      </c>
      <c r="AN351" s="2">
        <v>75</v>
      </c>
      <c r="AO351" s="2">
        <v>11.9</v>
      </c>
      <c r="AP351" s="2">
        <v>16.3</v>
      </c>
      <c r="AQ351" s="2">
        <v>4.3</v>
      </c>
      <c r="AR351" s="2">
        <v>4.3</v>
      </c>
      <c r="AS351" s="2">
        <v>1023.7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287.8</v>
      </c>
      <c r="BA351">
        <v>15.8</v>
      </c>
      <c r="BB351">
        <v>15.7</v>
      </c>
      <c r="BC351" s="5">
        <v>0.23749999999999999</v>
      </c>
    </row>
    <row r="352" spans="2:55">
      <c r="B352" s="2">
        <v>17.8</v>
      </c>
      <c r="C352" s="2">
        <v>80</v>
      </c>
      <c r="D352" s="2">
        <v>14.3</v>
      </c>
      <c r="E352" s="2">
        <v>17.8</v>
      </c>
      <c r="F352" s="2">
        <v>4.3</v>
      </c>
      <c r="G352" s="2">
        <v>5.4</v>
      </c>
      <c r="H352" s="2">
        <v>1012.7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</v>
      </c>
      <c r="O352">
        <v>292.8</v>
      </c>
      <c r="P352">
        <v>16.5</v>
      </c>
      <c r="Q352">
        <v>16.600000000000001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16.3</v>
      </c>
      <c r="AN352" s="2">
        <v>75</v>
      </c>
      <c r="AO352" s="2">
        <v>11.9</v>
      </c>
      <c r="AP352" s="2">
        <v>16.3</v>
      </c>
      <c r="AQ352" s="2">
        <v>4.7</v>
      </c>
      <c r="AR352" s="2">
        <v>9.6999999999999993</v>
      </c>
      <c r="AS352" s="2">
        <v>1023.4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287.8</v>
      </c>
      <c r="BA352">
        <v>15.8</v>
      </c>
      <c r="BB352">
        <v>15.7</v>
      </c>
      <c r="BC352" s="5">
        <v>0.23819444444444399</v>
      </c>
    </row>
    <row r="353" spans="2:55">
      <c r="B353" s="2">
        <v>17.8</v>
      </c>
      <c r="C353" s="2">
        <v>80</v>
      </c>
      <c r="D353" s="2">
        <v>14.3</v>
      </c>
      <c r="E353" s="2">
        <v>17.8</v>
      </c>
      <c r="F353" s="2">
        <v>2.9</v>
      </c>
      <c r="G353" s="2">
        <v>3.2</v>
      </c>
      <c r="H353" s="2">
        <v>1012.6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</v>
      </c>
      <c r="O353">
        <v>292.8</v>
      </c>
      <c r="P353">
        <v>16.5</v>
      </c>
      <c r="Q353">
        <v>16.600000000000001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16.3</v>
      </c>
      <c r="AN353" s="2">
        <v>75</v>
      </c>
      <c r="AO353" s="2">
        <v>11.9</v>
      </c>
      <c r="AP353" s="2">
        <v>16.3</v>
      </c>
      <c r="AQ353" s="2">
        <v>4</v>
      </c>
      <c r="AR353" s="2">
        <v>4</v>
      </c>
      <c r="AS353" s="2">
        <v>1023.7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287.8</v>
      </c>
      <c r="BA353">
        <v>15.7</v>
      </c>
      <c r="BB353">
        <v>15.7</v>
      </c>
      <c r="BC353" s="5">
        <v>0.23888888888888901</v>
      </c>
    </row>
    <row r="354" spans="2:55">
      <c r="B354" s="2">
        <v>17.8</v>
      </c>
      <c r="C354" s="2">
        <v>80</v>
      </c>
      <c r="D354" s="2">
        <v>14.3</v>
      </c>
      <c r="E354" s="2">
        <v>17.8</v>
      </c>
      <c r="F354" s="2">
        <v>2.2000000000000002</v>
      </c>
      <c r="G354" s="2">
        <v>2.2000000000000002</v>
      </c>
      <c r="H354" s="2">
        <v>1012.6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</v>
      </c>
      <c r="O354">
        <v>292.8</v>
      </c>
      <c r="P354">
        <v>16.5</v>
      </c>
      <c r="Q354">
        <v>16.600000000000001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16.3</v>
      </c>
      <c r="AN354" s="2">
        <v>75</v>
      </c>
      <c r="AO354" s="2">
        <v>11.9</v>
      </c>
      <c r="AP354" s="2">
        <v>16.3</v>
      </c>
      <c r="AQ354" s="2">
        <v>0</v>
      </c>
      <c r="AR354" s="2">
        <v>8.6</v>
      </c>
      <c r="AS354" s="2">
        <v>1023.7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287.8</v>
      </c>
      <c r="BA354">
        <v>15.7</v>
      </c>
      <c r="BB354">
        <v>15.6</v>
      </c>
      <c r="BC354" s="5">
        <v>0.23958333333333301</v>
      </c>
    </row>
    <row r="355" spans="2:55">
      <c r="B355" s="2">
        <v>17.8</v>
      </c>
      <c r="C355" s="2">
        <v>80</v>
      </c>
      <c r="D355" s="2">
        <v>14.3</v>
      </c>
      <c r="E355" s="2">
        <v>17.8</v>
      </c>
      <c r="F355" s="2">
        <v>2.9</v>
      </c>
      <c r="G355" s="2">
        <v>4.3</v>
      </c>
      <c r="H355" s="2">
        <v>1012.7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</v>
      </c>
      <c r="O355">
        <v>292.8</v>
      </c>
      <c r="P355">
        <v>16.5</v>
      </c>
      <c r="Q355">
        <v>16.600000000000001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16.3</v>
      </c>
      <c r="AN355" s="2">
        <v>75</v>
      </c>
      <c r="AO355" s="2">
        <v>11.9</v>
      </c>
      <c r="AP355" s="2">
        <v>16.3</v>
      </c>
      <c r="AQ355" s="2">
        <v>6.5</v>
      </c>
      <c r="AR355" s="2">
        <v>6.8</v>
      </c>
      <c r="AS355" s="2">
        <v>1023.5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287.8</v>
      </c>
      <c r="BA355">
        <v>15.7</v>
      </c>
      <c r="BB355">
        <v>15.6</v>
      </c>
      <c r="BC355" s="5">
        <v>0.24027777777777801</v>
      </c>
    </row>
    <row r="356" spans="2:55">
      <c r="B356" s="2">
        <v>17.8</v>
      </c>
      <c r="C356" s="2">
        <v>80</v>
      </c>
      <c r="D356" s="2">
        <v>14.3</v>
      </c>
      <c r="E356" s="2">
        <v>17.8</v>
      </c>
      <c r="F356" s="2">
        <v>3.2</v>
      </c>
      <c r="G356" s="2">
        <v>4.3</v>
      </c>
      <c r="H356" s="2">
        <v>1012.6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</v>
      </c>
      <c r="O356">
        <v>292.8</v>
      </c>
      <c r="P356">
        <v>16.5</v>
      </c>
      <c r="Q356">
        <v>16.600000000000001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16.3</v>
      </c>
      <c r="AN356" s="2">
        <v>75</v>
      </c>
      <c r="AO356" s="2">
        <v>11.9</v>
      </c>
      <c r="AP356" s="2">
        <v>16.3</v>
      </c>
      <c r="AQ356" s="2">
        <v>3.6</v>
      </c>
      <c r="AR356" s="2">
        <v>3.6</v>
      </c>
      <c r="AS356" s="2">
        <v>1023.5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287.8</v>
      </c>
      <c r="BA356">
        <v>15.7</v>
      </c>
      <c r="BB356">
        <v>15.6</v>
      </c>
      <c r="BC356" s="5">
        <v>0.240972222222222</v>
      </c>
    </row>
    <row r="357" spans="2:55">
      <c r="B357" s="2">
        <v>17.7</v>
      </c>
      <c r="C357" s="2">
        <v>80</v>
      </c>
      <c r="D357" s="2">
        <v>14.2</v>
      </c>
      <c r="E357" s="2">
        <v>17.7</v>
      </c>
      <c r="F357" s="2">
        <v>1.8</v>
      </c>
      <c r="G357" s="2">
        <v>4</v>
      </c>
      <c r="H357" s="2">
        <v>1012.6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</v>
      </c>
      <c r="O357">
        <v>292.8</v>
      </c>
      <c r="P357">
        <v>16.5</v>
      </c>
      <c r="Q357">
        <v>16.600000000000001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16.3</v>
      </c>
      <c r="AN357" s="2">
        <v>75</v>
      </c>
      <c r="AO357" s="2">
        <v>11.9</v>
      </c>
      <c r="AP357" s="2">
        <v>16.3</v>
      </c>
      <c r="AQ357" s="2">
        <v>4.3</v>
      </c>
      <c r="AR357" s="2">
        <v>6.1</v>
      </c>
      <c r="AS357" s="2">
        <v>1023.6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287.8</v>
      </c>
      <c r="BA357">
        <v>15.7</v>
      </c>
      <c r="BB357">
        <v>15.6</v>
      </c>
      <c r="BC357" s="5">
        <v>0.241666666666667</v>
      </c>
    </row>
    <row r="358" spans="2:55">
      <c r="B358" s="2">
        <v>17.7</v>
      </c>
      <c r="C358" s="2">
        <v>79</v>
      </c>
      <c r="D358" s="2">
        <v>14</v>
      </c>
      <c r="E358" s="2">
        <v>17.7</v>
      </c>
      <c r="F358" s="2">
        <v>7.2</v>
      </c>
      <c r="G358" s="2">
        <v>7.6</v>
      </c>
      <c r="H358" s="2">
        <v>1012.8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</v>
      </c>
      <c r="O358">
        <v>292.8</v>
      </c>
      <c r="P358">
        <v>16.5</v>
      </c>
      <c r="Q358">
        <v>16.600000000000001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16.3</v>
      </c>
      <c r="AN358" s="2">
        <v>75</v>
      </c>
      <c r="AO358" s="2">
        <v>11.9</v>
      </c>
      <c r="AP358" s="2">
        <v>16.3</v>
      </c>
      <c r="AQ358" s="2">
        <v>6.5</v>
      </c>
      <c r="AR358" s="2">
        <v>6.5</v>
      </c>
      <c r="AS358" s="2">
        <v>1023.6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287.8</v>
      </c>
      <c r="BA358">
        <v>15.6</v>
      </c>
      <c r="BB358">
        <v>15.6</v>
      </c>
      <c r="BC358" s="5">
        <v>0.242361111111111</v>
      </c>
    </row>
    <row r="359" spans="2:55">
      <c r="B359" s="2">
        <v>17.7</v>
      </c>
      <c r="C359" s="2">
        <v>79</v>
      </c>
      <c r="D359" s="2">
        <v>14</v>
      </c>
      <c r="E359" s="2">
        <v>17.7</v>
      </c>
      <c r="F359" s="2">
        <v>3.6</v>
      </c>
      <c r="G359" s="2">
        <v>6.5</v>
      </c>
      <c r="H359" s="2">
        <v>1012.8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</v>
      </c>
      <c r="O359">
        <v>292.8</v>
      </c>
      <c r="P359">
        <v>16.5</v>
      </c>
      <c r="Q359">
        <v>16.600000000000001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16.2</v>
      </c>
      <c r="AN359" s="2">
        <v>75</v>
      </c>
      <c r="AO359" s="2">
        <v>11.8</v>
      </c>
      <c r="AP359" s="2">
        <v>16.2</v>
      </c>
      <c r="AQ359" s="2">
        <v>4.3</v>
      </c>
      <c r="AR359" s="2">
        <v>5</v>
      </c>
      <c r="AS359" s="2">
        <v>1023.5</v>
      </c>
      <c r="AT359" s="2">
        <v>10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287.8</v>
      </c>
      <c r="BA359">
        <v>15.6</v>
      </c>
      <c r="BB359">
        <v>15.5</v>
      </c>
      <c r="BC359" s="5">
        <v>0.243055555555556</v>
      </c>
    </row>
    <row r="360" spans="2:55">
      <c r="B360" s="2">
        <v>17.7</v>
      </c>
      <c r="C360" s="2">
        <v>79</v>
      </c>
      <c r="D360" s="2">
        <v>14</v>
      </c>
      <c r="E360" s="2">
        <v>17.7</v>
      </c>
      <c r="F360" s="2">
        <v>5.4</v>
      </c>
      <c r="G360" s="2">
        <v>7.2</v>
      </c>
      <c r="H360" s="2">
        <v>1012.8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</v>
      </c>
      <c r="O360">
        <v>292.8</v>
      </c>
      <c r="P360">
        <v>16.5</v>
      </c>
      <c r="Q360">
        <v>16.600000000000001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16.2</v>
      </c>
      <c r="AN360" s="2">
        <v>75</v>
      </c>
      <c r="AO360" s="2">
        <v>11.8</v>
      </c>
      <c r="AP360" s="2">
        <v>16.2</v>
      </c>
      <c r="AQ360" s="2">
        <v>2.5</v>
      </c>
      <c r="AR360" s="2">
        <v>4</v>
      </c>
      <c r="AS360" s="2">
        <v>1023.7</v>
      </c>
      <c r="AT360" s="2">
        <v>10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287.8</v>
      </c>
      <c r="BA360">
        <v>15.6</v>
      </c>
      <c r="BB360">
        <v>15.5</v>
      </c>
      <c r="BC360" s="5">
        <v>0.24374999999999999</v>
      </c>
    </row>
    <row r="361" spans="2:55">
      <c r="B361" s="2">
        <v>17.7</v>
      </c>
      <c r="C361" s="2">
        <v>78</v>
      </c>
      <c r="D361" s="2">
        <v>13.8</v>
      </c>
      <c r="E361" s="2">
        <v>17.7</v>
      </c>
      <c r="F361" s="2">
        <v>0</v>
      </c>
      <c r="G361" s="2">
        <v>5.4</v>
      </c>
      <c r="H361" s="2">
        <v>1012.9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</v>
      </c>
      <c r="O361">
        <v>292.8</v>
      </c>
      <c r="P361">
        <v>16.5</v>
      </c>
      <c r="Q361">
        <v>16.600000000000001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16.2</v>
      </c>
      <c r="AN361" s="2">
        <v>75</v>
      </c>
      <c r="AO361" s="2">
        <v>11.8</v>
      </c>
      <c r="AP361" s="2">
        <v>16.2</v>
      </c>
      <c r="AQ361" s="2">
        <v>5.8</v>
      </c>
      <c r="AR361" s="2">
        <v>7.2</v>
      </c>
      <c r="AS361" s="2">
        <v>1023.5</v>
      </c>
      <c r="AT361" s="2">
        <v>10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287.8</v>
      </c>
      <c r="BA361">
        <v>15.6</v>
      </c>
      <c r="BB361">
        <v>15.5</v>
      </c>
      <c r="BC361" s="5">
        <v>0.24444444444444399</v>
      </c>
    </row>
    <row r="362" spans="2:55">
      <c r="B362" s="2">
        <v>17.7</v>
      </c>
      <c r="C362" s="2">
        <v>78</v>
      </c>
      <c r="D362" s="2">
        <v>13.8</v>
      </c>
      <c r="E362" s="2">
        <v>17.7</v>
      </c>
      <c r="F362" s="2">
        <v>2.5</v>
      </c>
      <c r="G362" s="2">
        <v>6.8</v>
      </c>
      <c r="H362" s="2">
        <v>1012.7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</v>
      </c>
      <c r="O362">
        <v>292.8</v>
      </c>
      <c r="P362">
        <v>16.5</v>
      </c>
      <c r="Q362">
        <v>16.600000000000001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16.2</v>
      </c>
      <c r="AN362" s="2">
        <v>75</v>
      </c>
      <c r="AO362" s="2">
        <v>11.8</v>
      </c>
      <c r="AP362" s="2">
        <v>16.2</v>
      </c>
      <c r="AQ362" s="2">
        <v>10.4</v>
      </c>
      <c r="AR362" s="2">
        <v>10.4</v>
      </c>
      <c r="AS362" s="2">
        <v>1023.6</v>
      </c>
      <c r="AT362" s="2">
        <v>10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287.8</v>
      </c>
      <c r="BA362">
        <v>15.5</v>
      </c>
      <c r="BB362">
        <v>15.5</v>
      </c>
      <c r="BC362" s="5">
        <v>0.24513888888888899</v>
      </c>
    </row>
    <row r="363" spans="2:55">
      <c r="B363" s="2">
        <v>17.7</v>
      </c>
      <c r="C363" s="2">
        <v>78</v>
      </c>
      <c r="D363" s="2">
        <v>13.8</v>
      </c>
      <c r="E363" s="2">
        <v>17.7</v>
      </c>
      <c r="F363" s="2">
        <v>2.9</v>
      </c>
      <c r="G363" s="2">
        <v>4</v>
      </c>
      <c r="H363" s="2">
        <v>1012.6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</v>
      </c>
      <c r="O363">
        <v>292.8</v>
      </c>
      <c r="P363">
        <v>16.600000000000001</v>
      </c>
      <c r="Q363">
        <v>16.600000000000001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16.2</v>
      </c>
      <c r="AN363" s="2">
        <v>75</v>
      </c>
      <c r="AO363" s="2">
        <v>11.8</v>
      </c>
      <c r="AP363" s="2">
        <v>16.2</v>
      </c>
      <c r="AQ363" s="2">
        <v>0</v>
      </c>
      <c r="AR363" s="2">
        <v>2.9</v>
      </c>
      <c r="AS363" s="2">
        <v>1023.7</v>
      </c>
      <c r="AT363" s="2">
        <v>10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287.8</v>
      </c>
      <c r="BA363">
        <v>15.5</v>
      </c>
      <c r="BB363">
        <v>15.4</v>
      </c>
      <c r="BC363" s="5">
        <v>0.24583333333333299</v>
      </c>
    </row>
    <row r="364" spans="2:55">
      <c r="B364" s="2">
        <v>17.7</v>
      </c>
      <c r="C364" s="2">
        <v>77</v>
      </c>
      <c r="D364" s="2">
        <v>13.6</v>
      </c>
      <c r="E364" s="2">
        <v>17.7</v>
      </c>
      <c r="F364" s="2">
        <v>7.6</v>
      </c>
      <c r="G364" s="2">
        <v>7.6</v>
      </c>
      <c r="H364" s="2">
        <v>1012.7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</v>
      </c>
      <c r="O364">
        <v>292.8</v>
      </c>
      <c r="P364">
        <v>16.600000000000001</v>
      </c>
      <c r="Q364">
        <v>16.600000000000001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16.2</v>
      </c>
      <c r="AN364" s="2">
        <v>75</v>
      </c>
      <c r="AO364" s="2">
        <v>11.8</v>
      </c>
      <c r="AP364" s="2">
        <v>16.2</v>
      </c>
      <c r="AQ364" s="2">
        <v>2.5</v>
      </c>
      <c r="AR364" s="2">
        <v>5</v>
      </c>
      <c r="AS364" s="2">
        <v>1023.5</v>
      </c>
      <c r="AT364" s="2">
        <v>20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287.8</v>
      </c>
      <c r="BA364">
        <v>15.5</v>
      </c>
      <c r="BB364">
        <v>15.4</v>
      </c>
      <c r="BC364" s="5">
        <v>0.24652777777777801</v>
      </c>
    </row>
    <row r="365" spans="2:55">
      <c r="B365" s="2">
        <v>17.7</v>
      </c>
      <c r="C365" s="2">
        <v>77</v>
      </c>
      <c r="D365" s="2">
        <v>13.6</v>
      </c>
      <c r="E365" s="2">
        <v>17.7</v>
      </c>
      <c r="F365" s="2">
        <v>5.4</v>
      </c>
      <c r="G365" s="2">
        <v>9.6999999999999993</v>
      </c>
      <c r="H365" s="2">
        <v>1012.8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</v>
      </c>
      <c r="O365">
        <v>292.8</v>
      </c>
      <c r="P365">
        <v>16.600000000000001</v>
      </c>
      <c r="Q365">
        <v>16.600000000000001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16.2</v>
      </c>
      <c r="AN365" s="2">
        <v>75</v>
      </c>
      <c r="AO365" s="2">
        <v>11.8</v>
      </c>
      <c r="AP365" s="2">
        <v>16.2</v>
      </c>
      <c r="AQ365" s="2">
        <v>1.8</v>
      </c>
      <c r="AR365" s="2">
        <v>5</v>
      </c>
      <c r="AS365" s="2">
        <v>1023.8</v>
      </c>
      <c r="AT365" s="2">
        <v>20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287.8</v>
      </c>
      <c r="BA365">
        <v>15.5</v>
      </c>
      <c r="BB365">
        <v>15.4</v>
      </c>
      <c r="BC365" s="5">
        <v>0.24722222222222201</v>
      </c>
    </row>
    <row r="366" spans="2:55">
      <c r="B366" s="2">
        <v>17.8</v>
      </c>
      <c r="C366" s="2">
        <v>77</v>
      </c>
      <c r="D366" s="2">
        <v>13.7</v>
      </c>
      <c r="E366" s="2">
        <v>17.8</v>
      </c>
      <c r="F366" s="2">
        <v>7.6</v>
      </c>
      <c r="G366" s="2">
        <v>9.6999999999999993</v>
      </c>
      <c r="H366" s="2">
        <v>1012.6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</v>
      </c>
      <c r="O366">
        <v>292.8</v>
      </c>
      <c r="P366">
        <v>16.5</v>
      </c>
      <c r="Q366">
        <v>16.600000000000001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16.2</v>
      </c>
      <c r="AN366" s="2">
        <v>75</v>
      </c>
      <c r="AO366" s="2">
        <v>11.8</v>
      </c>
      <c r="AP366" s="2">
        <v>16.2</v>
      </c>
      <c r="AQ366" s="2">
        <v>4</v>
      </c>
      <c r="AR366" s="2">
        <v>4.3</v>
      </c>
      <c r="AS366" s="2">
        <v>1023.7</v>
      </c>
      <c r="AT366" s="2">
        <v>20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287.8</v>
      </c>
      <c r="BA366">
        <v>15.5</v>
      </c>
      <c r="BB366">
        <v>15.4</v>
      </c>
      <c r="BC366" s="5">
        <v>0.24791666666666701</v>
      </c>
    </row>
    <row r="367" spans="2:55">
      <c r="B367" s="2">
        <v>17.8</v>
      </c>
      <c r="C367" s="2">
        <v>77</v>
      </c>
      <c r="D367" s="2">
        <v>13.7</v>
      </c>
      <c r="E367" s="2">
        <v>17.8</v>
      </c>
      <c r="F367" s="2">
        <v>5.8</v>
      </c>
      <c r="G367" s="2">
        <v>6.5</v>
      </c>
      <c r="H367" s="2">
        <v>1012.7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</v>
      </c>
      <c r="O367">
        <v>292.8</v>
      </c>
      <c r="P367">
        <v>16.600000000000001</v>
      </c>
      <c r="Q367">
        <v>16.600000000000001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16.2</v>
      </c>
      <c r="AN367" s="2">
        <v>75</v>
      </c>
      <c r="AO367" s="2">
        <v>11.8</v>
      </c>
      <c r="AP367" s="2">
        <v>16.2</v>
      </c>
      <c r="AQ367" s="2">
        <v>5.4</v>
      </c>
      <c r="AR367" s="2">
        <v>8.3000000000000007</v>
      </c>
      <c r="AS367" s="2">
        <v>1023.6</v>
      </c>
      <c r="AT367" s="2">
        <v>30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287.8</v>
      </c>
      <c r="BA367">
        <v>15.4</v>
      </c>
      <c r="BB367">
        <v>15.4</v>
      </c>
      <c r="BC367" s="5">
        <v>0.24861111111111101</v>
      </c>
    </row>
    <row r="368" spans="2:55">
      <c r="B368" s="2">
        <v>17.8</v>
      </c>
      <c r="C368" s="2">
        <v>77</v>
      </c>
      <c r="D368" s="2">
        <v>13.7</v>
      </c>
      <c r="E368" s="2">
        <v>17.8</v>
      </c>
      <c r="F368" s="2">
        <v>0</v>
      </c>
      <c r="G368" s="2">
        <v>0</v>
      </c>
      <c r="H368" s="2">
        <v>1012.8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</v>
      </c>
      <c r="O368">
        <v>292.8</v>
      </c>
      <c r="P368">
        <v>16.600000000000001</v>
      </c>
      <c r="Q368">
        <v>16.600000000000001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16.2</v>
      </c>
      <c r="AN368" s="2">
        <v>75</v>
      </c>
      <c r="AO368" s="2">
        <v>11.8</v>
      </c>
      <c r="AP368" s="2">
        <v>16.2</v>
      </c>
      <c r="AQ368" s="2">
        <v>4</v>
      </c>
      <c r="AR368" s="2">
        <v>6.8</v>
      </c>
      <c r="AS368" s="2">
        <v>1023.7</v>
      </c>
      <c r="AT368" s="2">
        <v>30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287.8</v>
      </c>
      <c r="BA368">
        <v>15.4</v>
      </c>
      <c r="BB368">
        <v>15.3</v>
      </c>
      <c r="BC368" s="5">
        <v>0.249305555555556</v>
      </c>
    </row>
    <row r="369" spans="2:55">
      <c r="B369" s="2">
        <v>17.8</v>
      </c>
      <c r="C369" s="2">
        <v>78</v>
      </c>
      <c r="D369" s="2">
        <v>13.9</v>
      </c>
      <c r="E369" s="2">
        <v>17.8</v>
      </c>
      <c r="F369" s="2">
        <v>0</v>
      </c>
      <c r="G369" s="2">
        <v>6.1</v>
      </c>
      <c r="H369" s="2">
        <v>1012.7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</v>
      </c>
      <c r="O369">
        <v>292.8</v>
      </c>
      <c r="P369">
        <v>16.600000000000001</v>
      </c>
      <c r="Q369">
        <v>16.600000000000001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16.2</v>
      </c>
      <c r="AN369" s="2">
        <v>75</v>
      </c>
      <c r="AO369" s="2">
        <v>11.8</v>
      </c>
      <c r="AP369" s="2">
        <v>16.2</v>
      </c>
      <c r="AQ369" s="2">
        <v>0</v>
      </c>
      <c r="AR369" s="2">
        <v>7.9</v>
      </c>
      <c r="AS369" s="2">
        <v>1023.7</v>
      </c>
      <c r="AT369" s="2">
        <v>40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287.8</v>
      </c>
      <c r="BA369">
        <v>15.4</v>
      </c>
      <c r="BB369">
        <v>15.3</v>
      </c>
      <c r="BC369" s="5">
        <v>0.25</v>
      </c>
    </row>
    <row r="370" spans="2:55">
      <c r="B370" s="2">
        <v>17.8</v>
      </c>
      <c r="C370" s="2">
        <v>78</v>
      </c>
      <c r="D370" s="2">
        <v>13.9</v>
      </c>
      <c r="E370" s="2">
        <v>17.8</v>
      </c>
      <c r="F370" s="2">
        <v>0</v>
      </c>
      <c r="G370" s="2">
        <v>3.2</v>
      </c>
      <c r="H370" s="2">
        <v>1012.6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</v>
      </c>
      <c r="O370">
        <v>292.8</v>
      </c>
      <c r="P370">
        <v>16.600000000000001</v>
      </c>
      <c r="Q370">
        <v>16.600000000000001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16.100000000000001</v>
      </c>
      <c r="AN370" s="2">
        <v>75</v>
      </c>
      <c r="AO370" s="2">
        <v>11.7</v>
      </c>
      <c r="AP370" s="2">
        <v>16.100000000000001</v>
      </c>
      <c r="AQ370" s="2">
        <v>4.7</v>
      </c>
      <c r="AR370" s="2">
        <v>6.1</v>
      </c>
      <c r="AS370" s="2">
        <v>1023.8</v>
      </c>
      <c r="AT370" s="2">
        <v>50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287.8</v>
      </c>
      <c r="BA370">
        <v>15.4</v>
      </c>
      <c r="BB370">
        <v>15.3</v>
      </c>
      <c r="BC370" s="5">
        <v>0.250694444444444</v>
      </c>
    </row>
    <row r="371" spans="2:55">
      <c r="B371" s="2">
        <v>17.8</v>
      </c>
      <c r="C371" s="2">
        <v>78</v>
      </c>
      <c r="D371" s="2">
        <v>13.9</v>
      </c>
      <c r="E371" s="2">
        <v>17.8</v>
      </c>
      <c r="F371" s="2">
        <v>2.2000000000000002</v>
      </c>
      <c r="G371" s="2">
        <v>2.9</v>
      </c>
      <c r="H371" s="2">
        <v>1012.7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</v>
      </c>
      <c r="O371">
        <v>292.8</v>
      </c>
      <c r="P371">
        <v>16.600000000000001</v>
      </c>
      <c r="Q371">
        <v>16.600000000000001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16.100000000000001</v>
      </c>
      <c r="AN371" s="2">
        <v>75</v>
      </c>
      <c r="AO371" s="2">
        <v>11.7</v>
      </c>
      <c r="AP371" s="2">
        <v>16.100000000000001</v>
      </c>
      <c r="AQ371" s="2">
        <v>5.8</v>
      </c>
      <c r="AR371" s="2">
        <v>5.8</v>
      </c>
      <c r="AS371" s="2">
        <v>1023.6</v>
      </c>
      <c r="AT371" s="2">
        <v>60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287.8</v>
      </c>
      <c r="BA371">
        <v>15.3</v>
      </c>
      <c r="BB371">
        <v>15.3</v>
      </c>
      <c r="BC371" s="5">
        <v>0.25138888888888899</v>
      </c>
    </row>
    <row r="372" spans="2:55">
      <c r="B372" s="2">
        <v>17.8</v>
      </c>
      <c r="C372" s="2">
        <v>78</v>
      </c>
      <c r="D372" s="2">
        <v>13.9</v>
      </c>
      <c r="E372" s="2">
        <v>17.8</v>
      </c>
      <c r="F372" s="2">
        <v>6.5</v>
      </c>
      <c r="G372" s="2">
        <v>6.5</v>
      </c>
      <c r="H372" s="2">
        <v>1012.7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</v>
      </c>
      <c r="O372">
        <v>292.8</v>
      </c>
      <c r="P372">
        <v>16.5</v>
      </c>
      <c r="Q372">
        <v>16.600000000000001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16.100000000000001</v>
      </c>
      <c r="AN372" s="2">
        <v>75</v>
      </c>
      <c r="AO372" s="2">
        <v>11.7</v>
      </c>
      <c r="AP372" s="2">
        <v>16.100000000000001</v>
      </c>
      <c r="AQ372" s="2">
        <v>4.7</v>
      </c>
      <c r="AR372" s="2">
        <v>7.9</v>
      </c>
      <c r="AS372" s="2">
        <v>1023.7</v>
      </c>
      <c r="AT372" s="2">
        <v>60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287.8</v>
      </c>
      <c r="BA372">
        <v>15.3</v>
      </c>
      <c r="BB372">
        <v>15.2</v>
      </c>
      <c r="BC372" s="5">
        <v>0.25208333333333299</v>
      </c>
    </row>
    <row r="373" spans="2:55">
      <c r="B373" s="2">
        <v>17.8</v>
      </c>
      <c r="C373" s="2">
        <v>78</v>
      </c>
      <c r="D373" s="2">
        <v>13.9</v>
      </c>
      <c r="E373" s="2">
        <v>17.8</v>
      </c>
      <c r="F373" s="2">
        <v>6.5</v>
      </c>
      <c r="G373" s="2">
        <v>8.3000000000000007</v>
      </c>
      <c r="H373" s="2">
        <v>1012.8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</v>
      </c>
      <c r="O373">
        <v>292.8</v>
      </c>
      <c r="P373">
        <v>16.600000000000001</v>
      </c>
      <c r="Q373">
        <v>16.600000000000001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16.100000000000001</v>
      </c>
      <c r="AN373" s="2">
        <v>75</v>
      </c>
      <c r="AO373" s="2">
        <v>11.7</v>
      </c>
      <c r="AP373" s="2">
        <v>16.100000000000001</v>
      </c>
      <c r="AQ373" s="2">
        <v>3.2</v>
      </c>
      <c r="AR373" s="2">
        <v>7.9</v>
      </c>
      <c r="AS373" s="2">
        <v>1023.5</v>
      </c>
      <c r="AT373" s="2">
        <v>70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287.8</v>
      </c>
      <c r="BA373">
        <v>15.3</v>
      </c>
      <c r="BB373">
        <v>15.2</v>
      </c>
      <c r="BC373" s="5">
        <v>0.25277777777777799</v>
      </c>
    </row>
    <row r="374" spans="2:55">
      <c r="B374" s="2">
        <v>17.8</v>
      </c>
      <c r="C374" s="2">
        <v>78</v>
      </c>
      <c r="D374" s="2">
        <v>13.9</v>
      </c>
      <c r="E374" s="2">
        <v>17.8</v>
      </c>
      <c r="F374" s="2">
        <v>2.5</v>
      </c>
      <c r="G374" s="2">
        <v>6.1</v>
      </c>
      <c r="H374" s="2">
        <v>1012.7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</v>
      </c>
      <c r="O374">
        <v>292.8</v>
      </c>
      <c r="P374">
        <v>16.5</v>
      </c>
      <c r="Q374">
        <v>16.600000000000001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16.100000000000001</v>
      </c>
      <c r="AN374" s="2">
        <v>75</v>
      </c>
      <c r="AO374" s="2">
        <v>11.7</v>
      </c>
      <c r="AP374" s="2">
        <v>16.100000000000001</v>
      </c>
      <c r="AQ374" s="2">
        <v>1.8</v>
      </c>
      <c r="AR374" s="2">
        <v>3.6</v>
      </c>
      <c r="AS374" s="2">
        <v>1023.6</v>
      </c>
      <c r="AT374" s="2">
        <v>80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287.8</v>
      </c>
      <c r="BA374">
        <v>15.3</v>
      </c>
      <c r="BB374">
        <v>15.2</v>
      </c>
      <c r="BC374" s="5">
        <v>0.25347222222222199</v>
      </c>
    </row>
    <row r="375" spans="2:55">
      <c r="B375" s="2">
        <v>17.8</v>
      </c>
      <c r="C375" s="2">
        <v>79</v>
      </c>
      <c r="D375" s="2">
        <v>14.1</v>
      </c>
      <c r="E375" s="2">
        <v>17.8</v>
      </c>
      <c r="F375" s="2">
        <v>0</v>
      </c>
      <c r="G375" s="2">
        <v>4.3</v>
      </c>
      <c r="H375" s="2">
        <v>1012.8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</v>
      </c>
      <c r="O375">
        <v>292.8</v>
      </c>
      <c r="P375">
        <v>16.5</v>
      </c>
      <c r="Q375">
        <v>16.600000000000001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16.100000000000001</v>
      </c>
      <c r="AN375" s="2">
        <v>76</v>
      </c>
      <c r="AO375" s="2">
        <v>11.9</v>
      </c>
      <c r="AP375" s="2">
        <v>16.100000000000001</v>
      </c>
      <c r="AQ375" s="2">
        <v>3.2</v>
      </c>
      <c r="AR375" s="2">
        <v>4.7</v>
      </c>
      <c r="AS375" s="2">
        <v>1023.6</v>
      </c>
      <c r="AT375" s="2">
        <v>100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287.8</v>
      </c>
      <c r="BA375">
        <v>15.3</v>
      </c>
      <c r="BB375">
        <v>15.2</v>
      </c>
      <c r="BC375" s="5">
        <v>0.25416666666666698</v>
      </c>
    </row>
    <row r="376" spans="2:55">
      <c r="B376" s="2">
        <v>17.8</v>
      </c>
      <c r="C376" s="2">
        <v>79</v>
      </c>
      <c r="D376" s="2">
        <v>14.1</v>
      </c>
      <c r="E376" s="2">
        <v>17.8</v>
      </c>
      <c r="F376" s="2">
        <v>0</v>
      </c>
      <c r="G376" s="2">
        <v>2.5</v>
      </c>
      <c r="H376" s="2">
        <v>1012.7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</v>
      </c>
      <c r="O376">
        <v>292.8</v>
      </c>
      <c r="P376">
        <v>16.600000000000001</v>
      </c>
      <c r="Q376">
        <v>16.600000000000001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16</v>
      </c>
      <c r="AN376" s="2">
        <v>76</v>
      </c>
      <c r="AO376" s="2">
        <v>11.8</v>
      </c>
      <c r="AP376" s="2">
        <v>16</v>
      </c>
      <c r="AQ376" s="2">
        <v>4.7</v>
      </c>
      <c r="AR376" s="2">
        <v>5.4</v>
      </c>
      <c r="AS376" s="2">
        <v>1023.6</v>
      </c>
      <c r="AT376" s="2">
        <v>110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287.8</v>
      </c>
      <c r="BA376">
        <v>15.3</v>
      </c>
      <c r="BB376">
        <v>15.2</v>
      </c>
      <c r="BC376" s="5">
        <v>0.25486111111111098</v>
      </c>
    </row>
    <row r="377" spans="2:55">
      <c r="B377" s="2">
        <v>17.7</v>
      </c>
      <c r="C377" s="2">
        <v>79</v>
      </c>
      <c r="D377" s="2">
        <v>14</v>
      </c>
      <c r="E377" s="2">
        <v>17.7</v>
      </c>
      <c r="F377" s="2">
        <v>4</v>
      </c>
      <c r="G377" s="2">
        <v>4</v>
      </c>
      <c r="H377" s="2">
        <v>1012.7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</v>
      </c>
      <c r="O377">
        <v>292.8</v>
      </c>
      <c r="P377">
        <v>16.5</v>
      </c>
      <c r="Q377">
        <v>16.600000000000001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16</v>
      </c>
      <c r="AN377" s="2">
        <v>76</v>
      </c>
      <c r="AO377" s="2">
        <v>11.8</v>
      </c>
      <c r="AP377" s="2">
        <v>16</v>
      </c>
      <c r="AQ377" s="2">
        <v>2.9</v>
      </c>
      <c r="AR377" s="2">
        <v>5</v>
      </c>
      <c r="AS377" s="2">
        <v>1023.5</v>
      </c>
      <c r="AT377" s="2">
        <v>120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287.8</v>
      </c>
      <c r="BA377">
        <v>15.2</v>
      </c>
      <c r="BB377">
        <v>15.1</v>
      </c>
      <c r="BC377" s="5">
        <v>0.25555555555555598</v>
      </c>
    </row>
    <row r="378" spans="2:55">
      <c r="B378" s="2">
        <v>17.7</v>
      </c>
      <c r="C378" s="2">
        <v>79</v>
      </c>
      <c r="D378" s="2">
        <v>14</v>
      </c>
      <c r="E378" s="2">
        <v>17.7</v>
      </c>
      <c r="F378" s="2">
        <v>3.2</v>
      </c>
      <c r="G378" s="2">
        <v>7.9</v>
      </c>
      <c r="H378" s="2">
        <v>1012.8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</v>
      </c>
      <c r="O378">
        <v>292.8</v>
      </c>
      <c r="P378">
        <v>16.5</v>
      </c>
      <c r="Q378">
        <v>16.5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16</v>
      </c>
      <c r="AN378" s="2">
        <v>76</v>
      </c>
      <c r="AO378" s="2">
        <v>11.8</v>
      </c>
      <c r="AP378" s="2">
        <v>16</v>
      </c>
      <c r="AQ378" s="2">
        <v>4.7</v>
      </c>
      <c r="AR378" s="2">
        <v>4.7</v>
      </c>
      <c r="AS378" s="2">
        <v>1023.7</v>
      </c>
      <c r="AT378" s="2">
        <v>140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287.8</v>
      </c>
      <c r="BA378">
        <v>15.2</v>
      </c>
      <c r="BB378">
        <v>15.1</v>
      </c>
      <c r="BC378" s="5">
        <v>0.25624999999999998</v>
      </c>
    </row>
    <row r="379" spans="2:55">
      <c r="B379" s="2">
        <v>17.7</v>
      </c>
      <c r="C379" s="2">
        <v>79</v>
      </c>
      <c r="D379" s="2">
        <v>14</v>
      </c>
      <c r="E379" s="2">
        <v>17.7</v>
      </c>
      <c r="F379" s="2">
        <v>2.9</v>
      </c>
      <c r="G379" s="2">
        <v>6.5</v>
      </c>
      <c r="H379" s="2">
        <v>1012.7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</v>
      </c>
      <c r="O379">
        <v>292.8</v>
      </c>
      <c r="P379">
        <v>16.5</v>
      </c>
      <c r="Q379">
        <v>16.5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16</v>
      </c>
      <c r="AN379" s="2">
        <v>76</v>
      </c>
      <c r="AO379" s="2">
        <v>11.8</v>
      </c>
      <c r="AP379" s="2">
        <v>16</v>
      </c>
      <c r="AQ379" s="2">
        <v>5</v>
      </c>
      <c r="AR379" s="2">
        <v>5</v>
      </c>
      <c r="AS379" s="2">
        <v>1023.5</v>
      </c>
      <c r="AT379" s="2">
        <v>150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287.8</v>
      </c>
      <c r="BA379">
        <v>15.2</v>
      </c>
      <c r="BB379">
        <v>15.1</v>
      </c>
      <c r="BC379" s="5">
        <v>0.25694444444444398</v>
      </c>
    </row>
    <row r="380" spans="2:55">
      <c r="B380" s="2">
        <v>17.7</v>
      </c>
      <c r="C380" s="2">
        <v>79</v>
      </c>
      <c r="D380" s="2">
        <v>14</v>
      </c>
      <c r="E380" s="2">
        <v>17.7</v>
      </c>
      <c r="F380" s="2">
        <v>3.6</v>
      </c>
      <c r="G380" s="2">
        <v>4.7</v>
      </c>
      <c r="H380" s="2">
        <v>1012.8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</v>
      </c>
      <c r="O380">
        <v>292.8</v>
      </c>
      <c r="P380">
        <v>16.5</v>
      </c>
      <c r="Q380">
        <v>16.5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16</v>
      </c>
      <c r="AN380" s="2">
        <v>76</v>
      </c>
      <c r="AO380" s="2">
        <v>11.8</v>
      </c>
      <c r="AP380" s="2">
        <v>16</v>
      </c>
      <c r="AQ380" s="2">
        <v>3.6</v>
      </c>
      <c r="AR380" s="2">
        <v>4</v>
      </c>
      <c r="AS380" s="2">
        <v>1023.7</v>
      </c>
      <c r="AT380" s="2">
        <v>170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287.8</v>
      </c>
      <c r="BA380">
        <v>15.2</v>
      </c>
      <c r="BB380">
        <v>15.1</v>
      </c>
      <c r="BC380" s="5">
        <v>0.25763888888888897</v>
      </c>
    </row>
    <row r="381" spans="2:55">
      <c r="B381" s="2">
        <v>17.7</v>
      </c>
      <c r="C381" s="2">
        <v>79</v>
      </c>
      <c r="D381" s="2">
        <v>14</v>
      </c>
      <c r="E381" s="2">
        <v>17.7</v>
      </c>
      <c r="F381" s="2">
        <v>2.5</v>
      </c>
      <c r="G381" s="2">
        <v>2.9</v>
      </c>
      <c r="H381" s="2">
        <v>1012.7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5</v>
      </c>
      <c r="O381">
        <v>292.8</v>
      </c>
      <c r="P381">
        <v>16.5</v>
      </c>
      <c r="Q381">
        <v>16.5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15.9</v>
      </c>
      <c r="AN381" s="2">
        <v>76</v>
      </c>
      <c r="AO381" s="2">
        <v>11.7</v>
      </c>
      <c r="AP381" s="2">
        <v>15.9</v>
      </c>
      <c r="AQ381" s="2">
        <v>4.3</v>
      </c>
      <c r="AR381" s="2">
        <v>5</v>
      </c>
      <c r="AS381" s="2">
        <v>1023.7</v>
      </c>
      <c r="AT381" s="2">
        <v>190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287.8</v>
      </c>
      <c r="BA381">
        <v>15.1</v>
      </c>
      <c r="BB381">
        <v>15.1</v>
      </c>
      <c r="BC381" s="5">
        <v>0.25833333333333303</v>
      </c>
    </row>
    <row r="382" spans="2:55">
      <c r="B382" s="2">
        <v>17.7</v>
      </c>
      <c r="C382" s="2">
        <v>79</v>
      </c>
      <c r="D382" s="2">
        <v>14</v>
      </c>
      <c r="E382" s="2">
        <v>17.7</v>
      </c>
      <c r="F382" s="2">
        <v>0</v>
      </c>
      <c r="G382" s="2">
        <v>2.5</v>
      </c>
      <c r="H382" s="2">
        <v>1013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5</v>
      </c>
      <c r="O382">
        <v>292.8</v>
      </c>
      <c r="P382">
        <v>16.5</v>
      </c>
      <c r="Q382">
        <v>16.5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15.9</v>
      </c>
      <c r="AN382" s="2">
        <v>76</v>
      </c>
      <c r="AO382" s="2">
        <v>11.7</v>
      </c>
      <c r="AP382" s="2">
        <v>15.9</v>
      </c>
      <c r="AQ382" s="2">
        <v>4.7</v>
      </c>
      <c r="AR382" s="2">
        <v>4.7</v>
      </c>
      <c r="AS382" s="2">
        <v>1023.7</v>
      </c>
      <c r="AT382" s="2">
        <v>210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287.8</v>
      </c>
      <c r="BA382">
        <v>15.1</v>
      </c>
      <c r="BB382">
        <v>15.1</v>
      </c>
      <c r="BC382" s="5">
        <v>0.25902777777777802</v>
      </c>
    </row>
    <row r="383" spans="2:55">
      <c r="B383" s="2">
        <v>17.7</v>
      </c>
      <c r="C383" s="2">
        <v>79</v>
      </c>
      <c r="D383" s="2">
        <v>14</v>
      </c>
      <c r="E383" s="2">
        <v>17.7</v>
      </c>
      <c r="F383" s="2">
        <v>4.3</v>
      </c>
      <c r="G383" s="2">
        <v>6.5</v>
      </c>
      <c r="H383" s="2">
        <v>1012.6</v>
      </c>
      <c r="I383" s="2">
        <v>10</v>
      </c>
      <c r="J383" s="2">
        <v>0</v>
      </c>
      <c r="K383" s="2">
        <v>0</v>
      </c>
      <c r="L383" s="2">
        <v>0</v>
      </c>
      <c r="M383" s="2">
        <v>0</v>
      </c>
      <c r="N383">
        <v>5</v>
      </c>
      <c r="O383">
        <v>292.8</v>
      </c>
      <c r="P383">
        <v>16.5</v>
      </c>
      <c r="Q383">
        <v>16.5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15.9</v>
      </c>
      <c r="AN383" s="2">
        <v>76</v>
      </c>
      <c r="AO383" s="2">
        <v>11.7</v>
      </c>
      <c r="AP383" s="2">
        <v>15.9</v>
      </c>
      <c r="AQ383" s="2">
        <v>6.8</v>
      </c>
      <c r="AR383" s="2">
        <v>7.9</v>
      </c>
      <c r="AS383" s="2">
        <v>1023.7</v>
      </c>
      <c r="AT383" s="2">
        <v>230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287.8</v>
      </c>
      <c r="BA383">
        <v>15.1</v>
      </c>
      <c r="BB383">
        <v>15.1</v>
      </c>
      <c r="BC383" s="5">
        <v>0.25972222222222202</v>
      </c>
    </row>
    <row r="384" spans="2:55">
      <c r="B384" s="2">
        <v>17.7</v>
      </c>
      <c r="C384" s="2">
        <v>79</v>
      </c>
      <c r="D384" s="2">
        <v>14</v>
      </c>
      <c r="E384" s="2">
        <v>17.7</v>
      </c>
      <c r="F384" s="2">
        <v>5</v>
      </c>
      <c r="G384" s="2">
        <v>5</v>
      </c>
      <c r="H384" s="2">
        <v>1012.8</v>
      </c>
      <c r="I384" s="2">
        <v>10</v>
      </c>
      <c r="J384" s="2">
        <v>0</v>
      </c>
      <c r="K384" s="2">
        <v>0</v>
      </c>
      <c r="L384" s="2">
        <v>0</v>
      </c>
      <c r="M384" s="2">
        <v>0</v>
      </c>
      <c r="N384">
        <v>5</v>
      </c>
      <c r="O384">
        <v>292.8</v>
      </c>
      <c r="P384">
        <v>16.5</v>
      </c>
      <c r="Q384">
        <v>16.5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15.9</v>
      </c>
      <c r="AN384" s="2">
        <v>76</v>
      </c>
      <c r="AO384" s="2">
        <v>11.7</v>
      </c>
      <c r="AP384" s="2">
        <v>15.9</v>
      </c>
      <c r="AQ384" s="2">
        <v>2.5</v>
      </c>
      <c r="AR384" s="2">
        <v>2.9</v>
      </c>
      <c r="AS384" s="2">
        <v>1023.7</v>
      </c>
      <c r="AT384" s="2">
        <v>260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287.8</v>
      </c>
      <c r="BA384">
        <v>15.1</v>
      </c>
      <c r="BB384">
        <v>15</v>
      </c>
      <c r="BC384" s="5">
        <v>0.26041666666666702</v>
      </c>
    </row>
    <row r="385" spans="2:55">
      <c r="B385" s="2">
        <v>17.7</v>
      </c>
      <c r="C385" s="2">
        <v>79</v>
      </c>
      <c r="D385" s="2">
        <v>14</v>
      </c>
      <c r="E385" s="2">
        <v>17.7</v>
      </c>
      <c r="F385" s="2">
        <v>2.2000000000000002</v>
      </c>
      <c r="G385" s="2">
        <v>2.9</v>
      </c>
      <c r="H385" s="2">
        <v>1012.8</v>
      </c>
      <c r="I385" s="2">
        <v>10</v>
      </c>
      <c r="J385" s="2">
        <v>0</v>
      </c>
      <c r="K385" s="2">
        <v>0</v>
      </c>
      <c r="L385" s="2">
        <v>0</v>
      </c>
      <c r="M385" s="2">
        <v>0</v>
      </c>
      <c r="N385">
        <v>5</v>
      </c>
      <c r="O385">
        <v>292.8</v>
      </c>
      <c r="P385">
        <v>16.5</v>
      </c>
      <c r="Q385">
        <v>16.5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15.9</v>
      </c>
      <c r="AN385" s="2">
        <v>76</v>
      </c>
      <c r="AO385" s="2">
        <v>11.7</v>
      </c>
      <c r="AP385" s="2">
        <v>15.9</v>
      </c>
      <c r="AQ385" s="2">
        <v>2.5</v>
      </c>
      <c r="AR385" s="2">
        <v>3.6</v>
      </c>
      <c r="AS385" s="2">
        <v>1023.7</v>
      </c>
      <c r="AT385" s="2">
        <v>280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287.8</v>
      </c>
      <c r="BA385">
        <v>15.1</v>
      </c>
      <c r="BB385">
        <v>15</v>
      </c>
      <c r="BC385" s="5">
        <v>0.26111111111111102</v>
      </c>
    </row>
    <row r="386" spans="2:55">
      <c r="B386" s="2">
        <v>17.7</v>
      </c>
      <c r="C386" s="2">
        <v>79</v>
      </c>
      <c r="D386" s="2">
        <v>14</v>
      </c>
      <c r="E386" s="2">
        <v>17.7</v>
      </c>
      <c r="F386" s="2">
        <v>6.8</v>
      </c>
      <c r="G386" s="2">
        <v>7.2</v>
      </c>
      <c r="H386" s="2">
        <v>1013.1</v>
      </c>
      <c r="I386" s="2">
        <v>10</v>
      </c>
      <c r="J386" s="2">
        <v>0</v>
      </c>
      <c r="K386" s="2">
        <v>0</v>
      </c>
      <c r="L386" s="2">
        <v>0</v>
      </c>
      <c r="M386" s="2">
        <v>0</v>
      </c>
      <c r="N386">
        <v>5</v>
      </c>
      <c r="O386">
        <v>292.8</v>
      </c>
      <c r="P386">
        <v>16.399999999999999</v>
      </c>
      <c r="Q386">
        <v>16.5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76</v>
      </c>
      <c r="AO386" s="2">
        <v>11.6</v>
      </c>
      <c r="AP386" s="2">
        <v>15.8</v>
      </c>
      <c r="AQ386" s="2">
        <v>4.7</v>
      </c>
      <c r="AR386" s="2">
        <v>4.7</v>
      </c>
      <c r="AS386" s="2">
        <v>1023.6</v>
      </c>
      <c r="AT386" s="2">
        <v>310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287.8</v>
      </c>
      <c r="BA386">
        <v>15.1</v>
      </c>
      <c r="BB386">
        <v>15</v>
      </c>
      <c r="BC386" s="5">
        <v>0.26180555555555601</v>
      </c>
    </row>
    <row r="387" spans="2:55">
      <c r="B387" s="2">
        <v>17.8</v>
      </c>
      <c r="C387" s="2">
        <v>80</v>
      </c>
      <c r="D387" s="2">
        <v>14.3</v>
      </c>
      <c r="E387" s="2">
        <v>17.8</v>
      </c>
      <c r="F387" s="2">
        <v>3.2</v>
      </c>
      <c r="G387" s="2">
        <v>4.7</v>
      </c>
      <c r="H387" s="2">
        <v>1013</v>
      </c>
      <c r="I387" s="2">
        <v>20</v>
      </c>
      <c r="J387" s="2">
        <v>0</v>
      </c>
      <c r="K387" s="2">
        <v>0</v>
      </c>
      <c r="L387" s="2">
        <v>0</v>
      </c>
      <c r="M387" s="2">
        <v>0</v>
      </c>
      <c r="N387">
        <v>5</v>
      </c>
      <c r="O387">
        <v>292.8</v>
      </c>
      <c r="P387">
        <v>16.399999999999999</v>
      </c>
      <c r="Q387">
        <v>16.5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76</v>
      </c>
      <c r="AO387" s="2">
        <v>11.6</v>
      </c>
      <c r="AP387" s="2">
        <v>15.8</v>
      </c>
      <c r="AQ387" s="2">
        <v>4</v>
      </c>
      <c r="AR387" s="2">
        <v>4.3</v>
      </c>
      <c r="AS387" s="2">
        <v>1023.5</v>
      </c>
      <c r="AT387" s="2">
        <v>330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287.8</v>
      </c>
      <c r="BA387">
        <v>15</v>
      </c>
      <c r="BB387">
        <v>15</v>
      </c>
      <c r="BC387" s="5">
        <v>0.26250000000000001</v>
      </c>
    </row>
    <row r="388" spans="2:55">
      <c r="B388" s="2">
        <v>17.8</v>
      </c>
      <c r="C388" s="2">
        <v>80</v>
      </c>
      <c r="D388" s="2">
        <v>14.3</v>
      </c>
      <c r="E388" s="2">
        <v>17.8</v>
      </c>
      <c r="F388" s="2">
        <v>0</v>
      </c>
      <c r="G388" s="2">
        <v>2.5</v>
      </c>
      <c r="H388" s="2">
        <v>1012.9</v>
      </c>
      <c r="I388" s="2">
        <v>20</v>
      </c>
      <c r="J388" s="2">
        <v>0</v>
      </c>
      <c r="K388" s="2">
        <v>0</v>
      </c>
      <c r="L388" s="2">
        <v>0</v>
      </c>
      <c r="M388" s="2">
        <v>0</v>
      </c>
      <c r="N388">
        <v>5</v>
      </c>
      <c r="O388">
        <v>292.8</v>
      </c>
      <c r="P388">
        <v>16.399999999999999</v>
      </c>
      <c r="Q388">
        <v>16.5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1.8</v>
      </c>
      <c r="AR388" s="2">
        <v>1.8</v>
      </c>
      <c r="AS388" s="2">
        <v>1023.5</v>
      </c>
      <c r="AT388" s="2">
        <v>360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287.8</v>
      </c>
      <c r="BA388">
        <v>15</v>
      </c>
      <c r="BB388">
        <v>15</v>
      </c>
      <c r="BC388" s="5">
        <v>0.26319444444444401</v>
      </c>
    </row>
    <row r="389" spans="2:55">
      <c r="B389" s="2">
        <v>17.7</v>
      </c>
      <c r="C389" s="2">
        <v>80</v>
      </c>
      <c r="D389" s="2">
        <v>14.2</v>
      </c>
      <c r="E389" s="2">
        <v>17.7</v>
      </c>
      <c r="F389" s="2">
        <v>0</v>
      </c>
      <c r="G389" s="2">
        <v>4</v>
      </c>
      <c r="H389" s="2">
        <v>1012.9</v>
      </c>
      <c r="I389" s="2">
        <v>20</v>
      </c>
      <c r="J389" s="2">
        <v>0</v>
      </c>
      <c r="K389" s="2">
        <v>0</v>
      </c>
      <c r="L389" s="2">
        <v>0</v>
      </c>
      <c r="M389" s="2">
        <v>0</v>
      </c>
      <c r="N389">
        <v>5</v>
      </c>
      <c r="O389">
        <v>292.8</v>
      </c>
      <c r="P389">
        <v>16.399999999999999</v>
      </c>
      <c r="Q389">
        <v>16.5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15.8</v>
      </c>
      <c r="AN389" s="2">
        <v>77</v>
      </c>
      <c r="AO389" s="2">
        <v>11.8</v>
      </c>
      <c r="AP389" s="2">
        <v>15.8</v>
      </c>
      <c r="AQ389" s="2">
        <v>0</v>
      </c>
      <c r="AR389" s="2">
        <v>1.8</v>
      </c>
      <c r="AS389" s="2">
        <v>1023.6</v>
      </c>
      <c r="AT389" s="2">
        <v>380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287.8</v>
      </c>
      <c r="BA389">
        <v>15</v>
      </c>
      <c r="BB389">
        <v>15</v>
      </c>
      <c r="BC389" s="5">
        <v>0.26388888888888901</v>
      </c>
    </row>
    <row r="390" spans="2:55">
      <c r="B390" s="2">
        <v>17.8</v>
      </c>
      <c r="C390" s="2">
        <v>80</v>
      </c>
      <c r="D390" s="2">
        <v>14.3</v>
      </c>
      <c r="E390" s="2">
        <v>17.8</v>
      </c>
      <c r="F390" s="2">
        <v>2.9</v>
      </c>
      <c r="G390" s="2">
        <v>3.6</v>
      </c>
      <c r="H390" s="2">
        <v>1012.8</v>
      </c>
      <c r="I390" s="2">
        <v>30</v>
      </c>
      <c r="J390" s="2">
        <v>0</v>
      </c>
      <c r="K390" s="2">
        <v>0</v>
      </c>
      <c r="L390" s="2">
        <v>0</v>
      </c>
      <c r="M390" s="2">
        <v>0</v>
      </c>
      <c r="N390">
        <v>5</v>
      </c>
      <c r="O390">
        <v>292.8</v>
      </c>
      <c r="P390">
        <v>16.399999999999999</v>
      </c>
      <c r="Q390">
        <v>16.5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15.8</v>
      </c>
      <c r="AN390" s="2">
        <v>77</v>
      </c>
      <c r="AO390" s="2">
        <v>11.8</v>
      </c>
      <c r="AP390" s="2">
        <v>15.8</v>
      </c>
      <c r="AQ390" s="2">
        <v>2.5</v>
      </c>
      <c r="AR390" s="2">
        <v>3.6</v>
      </c>
      <c r="AS390" s="2">
        <v>1023.8</v>
      </c>
      <c r="AT390" s="2">
        <v>410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287.8</v>
      </c>
      <c r="BA390">
        <v>14.9</v>
      </c>
      <c r="BB390">
        <v>15</v>
      </c>
      <c r="BC390" s="5">
        <v>0.264583333333333</v>
      </c>
    </row>
    <row r="391" spans="2:55">
      <c r="B391" s="2">
        <v>17.8</v>
      </c>
      <c r="C391" s="2">
        <v>81</v>
      </c>
      <c r="D391" s="2">
        <v>14.5</v>
      </c>
      <c r="E391" s="2">
        <v>17.8</v>
      </c>
      <c r="F391" s="2">
        <v>2.5</v>
      </c>
      <c r="G391" s="2">
        <v>8.3000000000000007</v>
      </c>
      <c r="H391" s="2">
        <v>1013</v>
      </c>
      <c r="I391" s="2">
        <v>30</v>
      </c>
      <c r="J391" s="2">
        <v>0</v>
      </c>
      <c r="K391" s="2">
        <v>0</v>
      </c>
      <c r="L391" s="2">
        <v>0</v>
      </c>
      <c r="M391" s="2">
        <v>0</v>
      </c>
      <c r="N391">
        <v>5</v>
      </c>
      <c r="O391">
        <v>292.8</v>
      </c>
      <c r="P391">
        <v>16.399999999999999</v>
      </c>
      <c r="Q391">
        <v>16.5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15.8</v>
      </c>
      <c r="AN391" s="2">
        <v>77</v>
      </c>
      <c r="AO391" s="2">
        <v>11.8</v>
      </c>
      <c r="AP391" s="2">
        <v>15.8</v>
      </c>
      <c r="AQ391" s="2">
        <v>2.5</v>
      </c>
      <c r="AR391" s="2">
        <v>3.6</v>
      </c>
      <c r="AS391" s="2">
        <v>1023.7</v>
      </c>
      <c r="AT391" s="2">
        <v>440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287.8</v>
      </c>
      <c r="BA391">
        <v>14.9</v>
      </c>
      <c r="BB391">
        <v>14.9</v>
      </c>
      <c r="BC391" s="5">
        <v>0.265277777777778</v>
      </c>
    </row>
    <row r="392" spans="2:55">
      <c r="B392" s="2">
        <v>17.899999999999999</v>
      </c>
      <c r="C392" s="2">
        <v>81</v>
      </c>
      <c r="D392" s="2">
        <v>14.6</v>
      </c>
      <c r="E392" s="2">
        <v>17.899999999999999</v>
      </c>
      <c r="F392" s="2">
        <v>2.9</v>
      </c>
      <c r="G392" s="2">
        <v>6.5</v>
      </c>
      <c r="H392" s="2">
        <v>1012.9</v>
      </c>
      <c r="I392" s="2">
        <v>40</v>
      </c>
      <c r="J392" s="2">
        <v>0</v>
      </c>
      <c r="K392" s="2">
        <v>0</v>
      </c>
      <c r="L392" s="2">
        <v>0</v>
      </c>
      <c r="M392" s="2">
        <v>0</v>
      </c>
      <c r="N392">
        <v>5</v>
      </c>
      <c r="O392">
        <v>292.8</v>
      </c>
      <c r="P392">
        <v>16.399999999999999</v>
      </c>
      <c r="Q392">
        <v>16.5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2.5</v>
      </c>
      <c r="AR392" s="2">
        <v>5.8</v>
      </c>
      <c r="AS392" s="2">
        <v>1023.7</v>
      </c>
      <c r="AT392" s="2">
        <v>470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287.8</v>
      </c>
      <c r="BA392">
        <v>14.9</v>
      </c>
      <c r="BB392">
        <v>14.9</v>
      </c>
      <c r="BC392" s="5">
        <v>0.265972222222222</v>
      </c>
    </row>
    <row r="393" spans="2:55">
      <c r="B393" s="2">
        <v>17.899999999999999</v>
      </c>
      <c r="C393" s="2">
        <v>81</v>
      </c>
      <c r="D393" s="2">
        <v>14.6</v>
      </c>
      <c r="E393" s="2">
        <v>17.899999999999999</v>
      </c>
      <c r="F393" s="2">
        <v>1.8</v>
      </c>
      <c r="G393" s="2">
        <v>4</v>
      </c>
      <c r="H393" s="2">
        <v>1013</v>
      </c>
      <c r="I393" s="2">
        <v>50</v>
      </c>
      <c r="J393" s="2">
        <v>0</v>
      </c>
      <c r="K393" s="2">
        <v>0</v>
      </c>
      <c r="L393" s="2">
        <v>0</v>
      </c>
      <c r="M393" s="2">
        <v>0</v>
      </c>
      <c r="N393">
        <v>5</v>
      </c>
      <c r="O393">
        <v>292.8</v>
      </c>
      <c r="P393">
        <v>16.399999999999999</v>
      </c>
      <c r="Q393">
        <v>16.5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77</v>
      </c>
      <c r="AO393" s="2">
        <v>11.7</v>
      </c>
      <c r="AP393" s="2">
        <v>15.7</v>
      </c>
      <c r="AQ393" s="2">
        <v>0</v>
      </c>
      <c r="AR393" s="2">
        <v>0</v>
      </c>
      <c r="AS393" s="2">
        <v>1023.7</v>
      </c>
      <c r="AT393" s="2">
        <v>500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287.8</v>
      </c>
      <c r="BA393">
        <v>14.9</v>
      </c>
      <c r="BB393">
        <v>14.9</v>
      </c>
      <c r="BC393" s="5">
        <v>0.266666666666667</v>
      </c>
    </row>
    <row r="394" spans="2:55">
      <c r="B394" s="2">
        <v>17.899999999999999</v>
      </c>
      <c r="C394" s="2">
        <v>82</v>
      </c>
      <c r="D394" s="2">
        <v>14.8</v>
      </c>
      <c r="E394" s="2">
        <v>17.899999999999999</v>
      </c>
      <c r="F394" s="2">
        <v>4.7</v>
      </c>
      <c r="G394" s="2">
        <v>5</v>
      </c>
      <c r="H394" s="2">
        <v>1012.8</v>
      </c>
      <c r="I394" s="2">
        <v>60</v>
      </c>
      <c r="J394" s="2">
        <v>0</v>
      </c>
      <c r="K394" s="2">
        <v>0</v>
      </c>
      <c r="L394" s="2">
        <v>0</v>
      </c>
      <c r="M394" s="2">
        <v>0</v>
      </c>
      <c r="N394">
        <v>5</v>
      </c>
      <c r="O394">
        <v>292.8</v>
      </c>
      <c r="P394">
        <v>16.399999999999999</v>
      </c>
      <c r="Q394">
        <v>16.5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77</v>
      </c>
      <c r="AO394" s="2">
        <v>11.7</v>
      </c>
      <c r="AP394" s="2">
        <v>15.7</v>
      </c>
      <c r="AQ394" s="2">
        <v>6.1</v>
      </c>
      <c r="AR394" s="2">
        <v>6.1</v>
      </c>
      <c r="AS394" s="2">
        <v>1023.8</v>
      </c>
      <c r="AT394" s="2">
        <v>540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287.8</v>
      </c>
      <c r="BA394">
        <v>14.8</v>
      </c>
      <c r="BB394">
        <v>14.9</v>
      </c>
      <c r="BC394" s="5">
        <v>0.26736111111111099</v>
      </c>
    </row>
    <row r="395" spans="2:55">
      <c r="B395" s="2">
        <v>17.899999999999999</v>
      </c>
      <c r="C395" s="2">
        <v>82</v>
      </c>
      <c r="D395" s="2">
        <v>14.8</v>
      </c>
      <c r="E395" s="2">
        <v>17.899999999999999</v>
      </c>
      <c r="F395" s="2">
        <v>2.5</v>
      </c>
      <c r="G395" s="2">
        <v>3.2</v>
      </c>
      <c r="H395" s="2">
        <v>1012.9</v>
      </c>
      <c r="I395" s="2">
        <v>70</v>
      </c>
      <c r="J395" s="2">
        <v>0</v>
      </c>
      <c r="K395" s="2">
        <v>0</v>
      </c>
      <c r="L395" s="2">
        <v>0</v>
      </c>
      <c r="M395" s="2">
        <v>0</v>
      </c>
      <c r="N395">
        <v>5</v>
      </c>
      <c r="O395">
        <v>292.8</v>
      </c>
      <c r="P395">
        <v>16.399999999999999</v>
      </c>
      <c r="Q395">
        <v>16.5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77</v>
      </c>
      <c r="AO395" s="2">
        <v>11.7</v>
      </c>
      <c r="AP395" s="2">
        <v>15.7</v>
      </c>
      <c r="AQ395" s="2">
        <v>4</v>
      </c>
      <c r="AR395" s="2">
        <v>6.8</v>
      </c>
      <c r="AS395" s="2">
        <v>1023.6</v>
      </c>
      <c r="AT395" s="2">
        <v>570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287.8</v>
      </c>
      <c r="BA395">
        <v>14.8</v>
      </c>
      <c r="BB395">
        <v>14.9</v>
      </c>
      <c r="BC395" s="5">
        <v>0.26805555555555599</v>
      </c>
    </row>
    <row r="396" spans="2:55">
      <c r="B396" s="2">
        <v>17.899999999999999</v>
      </c>
      <c r="C396" s="2">
        <v>82</v>
      </c>
      <c r="D396" s="2">
        <v>14.8</v>
      </c>
      <c r="E396" s="2">
        <v>17.899999999999999</v>
      </c>
      <c r="F396" s="2">
        <v>2.9</v>
      </c>
      <c r="G396" s="2">
        <v>2.9</v>
      </c>
      <c r="H396" s="2">
        <v>1012.9</v>
      </c>
      <c r="I396" s="2">
        <v>80</v>
      </c>
      <c r="J396" s="2">
        <v>0</v>
      </c>
      <c r="K396" s="2">
        <v>0</v>
      </c>
      <c r="L396" s="2">
        <v>0</v>
      </c>
      <c r="M396" s="2">
        <v>0</v>
      </c>
      <c r="N396">
        <v>5</v>
      </c>
      <c r="O396">
        <v>292.8</v>
      </c>
      <c r="P396">
        <v>16.5</v>
      </c>
      <c r="Q396">
        <v>16.5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77</v>
      </c>
      <c r="AO396" s="2">
        <v>11.7</v>
      </c>
      <c r="AP396" s="2">
        <v>15.7</v>
      </c>
      <c r="AQ396" s="2">
        <v>0</v>
      </c>
      <c r="AR396" s="2">
        <v>0</v>
      </c>
      <c r="AS396" s="2">
        <v>1023.7</v>
      </c>
      <c r="AT396" s="2">
        <v>610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287.8</v>
      </c>
      <c r="BA396">
        <v>14.8</v>
      </c>
      <c r="BB396">
        <v>14.9</v>
      </c>
      <c r="BC396" s="5">
        <v>0.26874999999999999</v>
      </c>
    </row>
    <row r="397" spans="2:55">
      <c r="B397" s="2">
        <v>17.899999999999999</v>
      </c>
      <c r="C397" s="2">
        <v>83</v>
      </c>
      <c r="D397" s="2">
        <v>15</v>
      </c>
      <c r="E397" s="2">
        <v>17.899999999999999</v>
      </c>
      <c r="F397" s="2">
        <v>0</v>
      </c>
      <c r="G397" s="2">
        <v>2.5</v>
      </c>
      <c r="H397" s="2">
        <v>1013.1</v>
      </c>
      <c r="I397" s="2">
        <v>90</v>
      </c>
      <c r="J397" s="2">
        <v>0</v>
      </c>
      <c r="K397" s="2">
        <v>0</v>
      </c>
      <c r="L397" s="2">
        <v>0</v>
      </c>
      <c r="M397" s="2">
        <v>0</v>
      </c>
      <c r="N397">
        <v>5</v>
      </c>
      <c r="O397">
        <v>292.8</v>
      </c>
      <c r="P397">
        <v>16.5</v>
      </c>
      <c r="Q397">
        <v>16.5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77</v>
      </c>
      <c r="AO397" s="2">
        <v>11.7</v>
      </c>
      <c r="AP397" s="2">
        <v>15.7</v>
      </c>
      <c r="AQ397" s="2">
        <v>2.5</v>
      </c>
      <c r="AR397" s="2">
        <v>4</v>
      </c>
      <c r="AS397" s="2">
        <v>1023.7</v>
      </c>
      <c r="AT397" s="2">
        <v>640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287.8</v>
      </c>
      <c r="BA397">
        <v>14.8</v>
      </c>
      <c r="BB397">
        <v>14.9</v>
      </c>
      <c r="BC397" s="5">
        <v>0.26944444444444399</v>
      </c>
    </row>
    <row r="398" spans="2:55">
      <c r="B398" s="2">
        <v>17.899999999999999</v>
      </c>
      <c r="C398" s="2">
        <v>83</v>
      </c>
      <c r="D398" s="2">
        <v>15</v>
      </c>
      <c r="E398" s="2">
        <v>17.899999999999999</v>
      </c>
      <c r="F398" s="2">
        <v>2.5</v>
      </c>
      <c r="G398" s="2">
        <v>5.8</v>
      </c>
      <c r="H398" s="2">
        <v>1012.7</v>
      </c>
      <c r="I398" s="2">
        <v>100</v>
      </c>
      <c r="J398" s="2">
        <v>0</v>
      </c>
      <c r="K398" s="2">
        <v>0</v>
      </c>
      <c r="L398" s="2">
        <v>0</v>
      </c>
      <c r="M398" s="2">
        <v>0</v>
      </c>
      <c r="N398">
        <v>5</v>
      </c>
      <c r="O398">
        <v>292.8</v>
      </c>
      <c r="P398">
        <v>16.5</v>
      </c>
      <c r="Q398">
        <v>16.5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15.6</v>
      </c>
      <c r="AN398" s="2">
        <v>77</v>
      </c>
      <c r="AO398" s="2">
        <v>11.6</v>
      </c>
      <c r="AP398" s="2">
        <v>15.6</v>
      </c>
      <c r="AQ398" s="2">
        <v>2.9</v>
      </c>
      <c r="AR398" s="2">
        <v>4</v>
      </c>
      <c r="AS398" s="2">
        <v>1023.8</v>
      </c>
      <c r="AT398" s="2">
        <v>680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287.8</v>
      </c>
      <c r="BA398">
        <v>14.8</v>
      </c>
      <c r="BB398">
        <v>14.8</v>
      </c>
      <c r="BC398" s="5">
        <v>0.27013888888888898</v>
      </c>
    </row>
    <row r="399" spans="2:55">
      <c r="B399" s="2">
        <v>18</v>
      </c>
      <c r="C399" s="2">
        <v>83</v>
      </c>
      <c r="D399" s="2">
        <v>15.1</v>
      </c>
      <c r="E399" s="2">
        <v>18</v>
      </c>
      <c r="F399" s="2">
        <v>0</v>
      </c>
      <c r="G399" s="2">
        <v>4.3</v>
      </c>
      <c r="H399" s="2">
        <v>1012.8</v>
      </c>
      <c r="I399" s="2">
        <v>110</v>
      </c>
      <c r="J399" s="2">
        <v>0</v>
      </c>
      <c r="K399" s="2">
        <v>0</v>
      </c>
      <c r="L399" s="2">
        <v>0</v>
      </c>
      <c r="M399" s="2">
        <v>0</v>
      </c>
      <c r="N399">
        <v>5</v>
      </c>
      <c r="O399">
        <v>292.8</v>
      </c>
      <c r="P399">
        <v>16.5</v>
      </c>
      <c r="Q399">
        <v>16.5</v>
      </c>
      <c r="R399" s="5">
        <v>0.27083333333333298</v>
      </c>
      <c r="T399" s="13">
        <f t="shared" ref="T399:T462" si="9">MAX(P399,Q399)</f>
        <v>16.5</v>
      </c>
      <c r="U399" s="13">
        <f>(T399-B399)-3</f>
        <v>-4.5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15.6</v>
      </c>
      <c r="AN399" s="2">
        <v>77</v>
      </c>
      <c r="AO399" s="2">
        <v>11.6</v>
      </c>
      <c r="AP399" s="2">
        <v>15.6</v>
      </c>
      <c r="AQ399" s="2">
        <v>4.3</v>
      </c>
      <c r="AR399" s="2">
        <v>6.1</v>
      </c>
      <c r="AS399" s="2">
        <v>1023.8</v>
      </c>
      <c r="AT399" s="2">
        <v>730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287.8</v>
      </c>
      <c r="BA399">
        <v>14.7</v>
      </c>
      <c r="BB399">
        <v>14.9</v>
      </c>
      <c r="BC399" s="5">
        <v>0.27083333333333298</v>
      </c>
    </row>
    <row r="400" spans="2:55">
      <c r="B400" s="2">
        <v>18</v>
      </c>
      <c r="C400" s="2">
        <v>83</v>
      </c>
      <c r="D400" s="2">
        <v>15.1</v>
      </c>
      <c r="E400" s="2">
        <v>18</v>
      </c>
      <c r="F400" s="2">
        <v>2.2000000000000002</v>
      </c>
      <c r="G400" s="2">
        <v>7.2</v>
      </c>
      <c r="H400" s="2">
        <v>1012.9</v>
      </c>
      <c r="I400" s="2">
        <v>130</v>
      </c>
      <c r="J400" s="2">
        <v>0</v>
      </c>
      <c r="K400" s="2">
        <v>0</v>
      </c>
      <c r="L400" s="2">
        <v>0</v>
      </c>
      <c r="M400" s="2">
        <v>0</v>
      </c>
      <c r="N400">
        <v>5</v>
      </c>
      <c r="O400">
        <v>292.8</v>
      </c>
      <c r="P400">
        <v>16.5</v>
      </c>
      <c r="Q400">
        <v>16.5</v>
      </c>
      <c r="R400" s="5">
        <v>0.27152777777777798</v>
      </c>
      <c r="T400" s="13">
        <f t="shared" si="9"/>
        <v>16.5</v>
      </c>
      <c r="U400" s="13">
        <f t="shared" ref="U400:U463" si="11">(T400-B400)-3</f>
        <v>-4.5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15.6</v>
      </c>
      <c r="AN400" s="2">
        <v>77</v>
      </c>
      <c r="AO400" s="2">
        <v>11.6</v>
      </c>
      <c r="AP400" s="2">
        <v>15.6</v>
      </c>
      <c r="AQ400" s="2">
        <v>2.2000000000000002</v>
      </c>
      <c r="AR400" s="2">
        <v>2.9</v>
      </c>
      <c r="AS400" s="2">
        <v>1023.7</v>
      </c>
      <c r="AT400" s="2">
        <v>770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287.8</v>
      </c>
      <c r="BA400">
        <v>14.7</v>
      </c>
      <c r="BB400">
        <v>14.9</v>
      </c>
      <c r="BC400" s="5">
        <v>0.27152777777777798</v>
      </c>
    </row>
    <row r="401" spans="2:55">
      <c r="B401" s="2">
        <v>17.899999999999999</v>
      </c>
      <c r="C401" s="2">
        <v>84</v>
      </c>
      <c r="D401" s="2">
        <v>15.2</v>
      </c>
      <c r="E401" s="2">
        <v>17.899999999999999</v>
      </c>
      <c r="F401" s="2">
        <v>5</v>
      </c>
      <c r="G401" s="2">
        <v>5</v>
      </c>
      <c r="H401" s="2">
        <v>1012.7</v>
      </c>
      <c r="I401" s="2">
        <v>150</v>
      </c>
      <c r="J401" s="2">
        <v>0</v>
      </c>
      <c r="K401" s="2">
        <v>0</v>
      </c>
      <c r="L401" s="2">
        <v>0</v>
      </c>
      <c r="M401" s="2">
        <v>0</v>
      </c>
      <c r="N401">
        <v>5</v>
      </c>
      <c r="O401">
        <v>292.8</v>
      </c>
      <c r="P401">
        <v>16.5</v>
      </c>
      <c r="Q401">
        <v>16.5</v>
      </c>
      <c r="R401" s="5">
        <v>0.27222222222222198</v>
      </c>
      <c r="T401" s="13">
        <f t="shared" si="9"/>
        <v>16.5</v>
      </c>
      <c r="U401" s="13">
        <f t="shared" si="11"/>
        <v>-4.3999999999999986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15.6</v>
      </c>
      <c r="AN401" s="2">
        <v>77</v>
      </c>
      <c r="AO401" s="2">
        <v>11.6</v>
      </c>
      <c r="AP401" s="2">
        <v>15.6</v>
      </c>
      <c r="AQ401" s="2">
        <v>2.9</v>
      </c>
      <c r="AR401" s="2">
        <v>2.9</v>
      </c>
      <c r="AS401" s="2">
        <v>1023.8</v>
      </c>
      <c r="AT401" s="2">
        <v>810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287.8</v>
      </c>
      <c r="BA401">
        <v>14.7</v>
      </c>
      <c r="BB401">
        <v>14.9</v>
      </c>
      <c r="BC401" s="5">
        <v>0.27222222222222198</v>
      </c>
    </row>
    <row r="402" spans="2:55">
      <c r="B402" s="2">
        <v>17.899999999999999</v>
      </c>
      <c r="C402" s="2">
        <v>84</v>
      </c>
      <c r="D402" s="2">
        <v>15.2</v>
      </c>
      <c r="E402" s="2">
        <v>17.899999999999999</v>
      </c>
      <c r="F402" s="2">
        <v>4.7</v>
      </c>
      <c r="G402" s="2">
        <v>6.8</v>
      </c>
      <c r="H402" s="2">
        <v>1012.9</v>
      </c>
      <c r="I402" s="2">
        <v>170</v>
      </c>
      <c r="J402" s="2">
        <v>0</v>
      </c>
      <c r="K402" s="2">
        <v>0</v>
      </c>
      <c r="L402" s="2">
        <v>0</v>
      </c>
      <c r="M402" s="2">
        <v>0</v>
      </c>
      <c r="N402">
        <v>5</v>
      </c>
      <c r="O402">
        <v>292.8</v>
      </c>
      <c r="P402">
        <v>16.5</v>
      </c>
      <c r="Q402">
        <v>16.5</v>
      </c>
      <c r="R402" s="5">
        <v>0.27291666666666697</v>
      </c>
      <c r="T402" s="13">
        <f t="shared" si="9"/>
        <v>16.5</v>
      </c>
      <c r="U402" s="13">
        <f t="shared" si="11"/>
        <v>-4.3999999999999986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77</v>
      </c>
      <c r="AO402" s="2">
        <v>11.6</v>
      </c>
      <c r="AP402" s="2">
        <v>15.6</v>
      </c>
      <c r="AQ402" s="2">
        <v>0</v>
      </c>
      <c r="AR402" s="2">
        <v>0</v>
      </c>
      <c r="AS402" s="2">
        <v>1023.8</v>
      </c>
      <c r="AT402" s="2">
        <v>860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287.8</v>
      </c>
      <c r="BA402">
        <v>14.7</v>
      </c>
      <c r="BB402">
        <v>14.9</v>
      </c>
      <c r="BC402" s="5">
        <v>0.27291666666666697</v>
      </c>
    </row>
    <row r="403" spans="2:55">
      <c r="B403" s="2">
        <v>17.899999999999999</v>
      </c>
      <c r="C403" s="2">
        <v>84</v>
      </c>
      <c r="D403" s="2">
        <v>15.2</v>
      </c>
      <c r="E403" s="2">
        <v>17.899999999999999</v>
      </c>
      <c r="F403" s="2">
        <v>1.8</v>
      </c>
      <c r="G403" s="2">
        <v>2.5</v>
      </c>
      <c r="H403" s="2">
        <v>1013</v>
      </c>
      <c r="I403" s="2">
        <v>180</v>
      </c>
      <c r="J403" s="2">
        <v>0</v>
      </c>
      <c r="K403" s="2">
        <v>0</v>
      </c>
      <c r="L403" s="2">
        <v>0</v>
      </c>
      <c r="M403" s="2">
        <v>0</v>
      </c>
      <c r="N403">
        <v>5</v>
      </c>
      <c r="O403">
        <v>292.8</v>
      </c>
      <c r="P403">
        <v>16.5</v>
      </c>
      <c r="Q403">
        <v>16.5</v>
      </c>
      <c r="R403" s="5">
        <v>0.27361111111111103</v>
      </c>
      <c r="T403" s="13">
        <f t="shared" si="9"/>
        <v>16.5</v>
      </c>
      <c r="U403" s="13">
        <f t="shared" si="11"/>
        <v>-4.3999999999999986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77</v>
      </c>
      <c r="AO403" s="2">
        <v>11.6</v>
      </c>
      <c r="AP403" s="2">
        <v>15.6</v>
      </c>
      <c r="AQ403" s="2">
        <v>0</v>
      </c>
      <c r="AR403" s="2">
        <v>2.2000000000000002</v>
      </c>
      <c r="AS403" s="2">
        <v>1023.8</v>
      </c>
      <c r="AT403" s="2">
        <v>910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287.8</v>
      </c>
      <c r="BA403">
        <v>14.7</v>
      </c>
      <c r="BB403">
        <v>14.9</v>
      </c>
      <c r="BC403" s="5">
        <v>0.27361111111111103</v>
      </c>
    </row>
    <row r="404" spans="2:55">
      <c r="B404" s="2">
        <v>17.8</v>
      </c>
      <c r="C404" s="2">
        <v>84</v>
      </c>
      <c r="D404" s="2">
        <v>15.1</v>
      </c>
      <c r="E404" s="2">
        <v>17.8</v>
      </c>
      <c r="F404" s="2">
        <v>6.8</v>
      </c>
      <c r="G404" s="2">
        <v>10.1</v>
      </c>
      <c r="H404" s="2">
        <v>1012.8</v>
      </c>
      <c r="I404" s="2">
        <v>210</v>
      </c>
      <c r="J404" s="2">
        <v>0</v>
      </c>
      <c r="K404" s="2">
        <v>0</v>
      </c>
      <c r="L404" s="2">
        <v>0</v>
      </c>
      <c r="M404" s="2">
        <v>0</v>
      </c>
      <c r="N404">
        <v>5</v>
      </c>
      <c r="O404">
        <v>292.8</v>
      </c>
      <c r="P404">
        <v>16.5</v>
      </c>
      <c r="Q404">
        <v>16.5</v>
      </c>
      <c r="R404" s="5">
        <v>0.27430555555555602</v>
      </c>
      <c r="T404" s="13">
        <f t="shared" si="9"/>
        <v>16.5</v>
      </c>
      <c r="U404" s="13">
        <f t="shared" si="11"/>
        <v>-4.3000000000000007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77</v>
      </c>
      <c r="AO404" s="2">
        <v>11.6</v>
      </c>
      <c r="AP404" s="2">
        <v>15.6</v>
      </c>
      <c r="AQ404" s="2">
        <v>4.7</v>
      </c>
      <c r="AR404" s="2">
        <v>5.4</v>
      </c>
      <c r="AS404" s="2">
        <v>1023.9</v>
      </c>
      <c r="AT404" s="2">
        <v>960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287.8</v>
      </c>
      <c r="BA404">
        <v>14.7</v>
      </c>
      <c r="BB404">
        <v>14.9</v>
      </c>
      <c r="BC404" s="5">
        <v>0.27430555555555602</v>
      </c>
    </row>
    <row r="405" spans="2:55">
      <c r="B405" s="2">
        <v>17.899999999999999</v>
      </c>
      <c r="C405" s="2">
        <v>84</v>
      </c>
      <c r="D405" s="2">
        <v>15.2</v>
      </c>
      <c r="E405" s="2">
        <v>17.899999999999999</v>
      </c>
      <c r="F405" s="2">
        <v>4</v>
      </c>
      <c r="G405" s="2">
        <v>4.7</v>
      </c>
      <c r="H405" s="2">
        <v>1012.8</v>
      </c>
      <c r="I405" s="2">
        <v>230</v>
      </c>
      <c r="J405" s="2">
        <v>0</v>
      </c>
      <c r="K405" s="2">
        <v>0</v>
      </c>
      <c r="L405" s="2">
        <v>0</v>
      </c>
      <c r="M405" s="2">
        <v>0</v>
      </c>
      <c r="N405">
        <v>5</v>
      </c>
      <c r="O405">
        <v>292.8</v>
      </c>
      <c r="P405">
        <v>16.600000000000001</v>
      </c>
      <c r="Q405">
        <v>16.5</v>
      </c>
      <c r="R405" s="5">
        <v>0.27500000000000002</v>
      </c>
      <c r="T405" s="13">
        <f t="shared" si="9"/>
        <v>16.600000000000001</v>
      </c>
      <c r="U405" s="13">
        <f t="shared" si="11"/>
        <v>-4.2999999999999972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77</v>
      </c>
      <c r="AO405" s="2">
        <v>11.6</v>
      </c>
      <c r="AP405" s="2">
        <v>15.6</v>
      </c>
      <c r="AQ405" s="2">
        <v>0</v>
      </c>
      <c r="AR405" s="2">
        <v>2.5</v>
      </c>
      <c r="AS405" s="2">
        <v>1023.8</v>
      </c>
      <c r="AT405" s="2">
        <v>1010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287.8</v>
      </c>
      <c r="BA405">
        <v>14.7</v>
      </c>
      <c r="BB405">
        <v>15</v>
      </c>
      <c r="BC405" s="5">
        <v>0.27500000000000002</v>
      </c>
    </row>
    <row r="406" spans="2:55">
      <c r="B406" s="2">
        <v>17.899999999999999</v>
      </c>
      <c r="C406" s="2">
        <v>84</v>
      </c>
      <c r="D406" s="2">
        <v>15.2</v>
      </c>
      <c r="E406" s="2">
        <v>17.899999999999999</v>
      </c>
      <c r="F406" s="2">
        <v>2.9</v>
      </c>
      <c r="G406" s="2">
        <v>4</v>
      </c>
      <c r="H406" s="2">
        <v>1012.8</v>
      </c>
      <c r="I406" s="2">
        <v>250</v>
      </c>
      <c r="J406" s="2">
        <v>0</v>
      </c>
      <c r="K406" s="2">
        <v>0</v>
      </c>
      <c r="L406" s="2">
        <v>0</v>
      </c>
      <c r="M406" s="2">
        <v>0</v>
      </c>
      <c r="N406">
        <v>5</v>
      </c>
      <c r="O406">
        <v>292.8</v>
      </c>
      <c r="P406">
        <v>16.600000000000001</v>
      </c>
      <c r="Q406">
        <v>16.5</v>
      </c>
      <c r="R406" s="5">
        <v>0.27569444444444402</v>
      </c>
      <c r="T406" s="13">
        <f t="shared" si="9"/>
        <v>16.600000000000001</v>
      </c>
      <c r="U406" s="13">
        <f t="shared" si="11"/>
        <v>-4.2999999999999972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15.5</v>
      </c>
      <c r="AN406" s="2">
        <v>78</v>
      </c>
      <c r="AO406" s="2">
        <v>11.7</v>
      </c>
      <c r="AP406" s="2">
        <v>15.5</v>
      </c>
      <c r="AQ406" s="2">
        <v>2.5</v>
      </c>
      <c r="AR406" s="2">
        <v>2.9</v>
      </c>
      <c r="AS406" s="2">
        <v>1023.8</v>
      </c>
      <c r="AT406" s="2">
        <v>1060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287.8</v>
      </c>
      <c r="BA406">
        <v>14.6</v>
      </c>
      <c r="BB406">
        <v>15</v>
      </c>
      <c r="BC406" s="5">
        <v>0.27569444444444402</v>
      </c>
    </row>
    <row r="407" spans="2:55">
      <c r="B407" s="2">
        <v>17.8</v>
      </c>
      <c r="C407" s="2">
        <v>84</v>
      </c>
      <c r="D407" s="2">
        <v>15.1</v>
      </c>
      <c r="E407" s="2">
        <v>17.8</v>
      </c>
      <c r="F407" s="2">
        <v>1.8</v>
      </c>
      <c r="G407" s="2">
        <v>4.3</v>
      </c>
      <c r="H407" s="2">
        <v>1013</v>
      </c>
      <c r="I407" s="2">
        <v>280</v>
      </c>
      <c r="J407" s="2">
        <v>0</v>
      </c>
      <c r="K407" s="2">
        <v>0</v>
      </c>
      <c r="L407" s="2">
        <v>0</v>
      </c>
      <c r="M407" s="2">
        <v>0</v>
      </c>
      <c r="N407">
        <v>5</v>
      </c>
      <c r="O407">
        <v>292.8</v>
      </c>
      <c r="P407">
        <v>16.600000000000001</v>
      </c>
      <c r="Q407">
        <v>16.600000000000001</v>
      </c>
      <c r="R407" s="5">
        <v>0.27638888888888902</v>
      </c>
      <c r="T407" s="13">
        <f t="shared" si="9"/>
        <v>16.600000000000001</v>
      </c>
      <c r="U407" s="13">
        <f t="shared" si="11"/>
        <v>-4.1999999999999993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15.5</v>
      </c>
      <c r="AN407" s="2">
        <v>78</v>
      </c>
      <c r="AO407" s="2">
        <v>11.7</v>
      </c>
      <c r="AP407" s="2">
        <v>15.5</v>
      </c>
      <c r="AQ407" s="2">
        <v>0</v>
      </c>
      <c r="AR407" s="2">
        <v>1.8</v>
      </c>
      <c r="AS407" s="2">
        <v>1023.7</v>
      </c>
      <c r="AT407" s="2">
        <v>1120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287.8</v>
      </c>
      <c r="BA407">
        <v>14.6</v>
      </c>
      <c r="BB407">
        <v>15.1</v>
      </c>
      <c r="BC407" s="5">
        <v>0.27638888888888902</v>
      </c>
    </row>
    <row r="408" spans="2:55">
      <c r="B408" s="2">
        <v>17.8</v>
      </c>
      <c r="C408" s="2">
        <v>84</v>
      </c>
      <c r="D408" s="2">
        <v>15.1</v>
      </c>
      <c r="E408" s="2">
        <v>17.8</v>
      </c>
      <c r="F408" s="2">
        <v>2.2000000000000002</v>
      </c>
      <c r="G408" s="2">
        <v>2.5</v>
      </c>
      <c r="H408" s="2">
        <v>1013</v>
      </c>
      <c r="I408" s="2">
        <v>310</v>
      </c>
      <c r="J408" s="2">
        <v>0</v>
      </c>
      <c r="K408" s="2">
        <v>0</v>
      </c>
      <c r="L408" s="2">
        <v>0</v>
      </c>
      <c r="M408" s="2">
        <v>0</v>
      </c>
      <c r="N408">
        <v>5</v>
      </c>
      <c r="O408">
        <v>292.8</v>
      </c>
      <c r="P408">
        <v>16.600000000000001</v>
      </c>
      <c r="Q408">
        <v>16.600000000000001</v>
      </c>
      <c r="R408" s="5">
        <v>0.27708333333333302</v>
      </c>
      <c r="T408" s="13">
        <f t="shared" si="9"/>
        <v>16.600000000000001</v>
      </c>
      <c r="U408" s="13">
        <f t="shared" si="11"/>
        <v>-4.1999999999999993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3.2</v>
      </c>
      <c r="AR408" s="2">
        <v>4.3</v>
      </c>
      <c r="AS408" s="2">
        <v>1024</v>
      </c>
      <c r="AT408" s="2">
        <v>1170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287.8</v>
      </c>
      <c r="BA408">
        <v>14.7</v>
      </c>
      <c r="BB408">
        <v>15.1</v>
      </c>
      <c r="BC408" s="5">
        <v>0.27708333333333302</v>
      </c>
    </row>
    <row r="409" spans="2:55">
      <c r="B409" s="2">
        <v>17.8</v>
      </c>
      <c r="C409" s="2">
        <v>84</v>
      </c>
      <c r="D409" s="2">
        <v>15.1</v>
      </c>
      <c r="E409" s="2">
        <v>17.8</v>
      </c>
      <c r="F409" s="2">
        <v>1.8</v>
      </c>
      <c r="G409" s="2">
        <v>1.8</v>
      </c>
      <c r="H409" s="2">
        <v>1013</v>
      </c>
      <c r="I409" s="2">
        <v>340</v>
      </c>
      <c r="J409" s="2">
        <v>0</v>
      </c>
      <c r="K409" s="2">
        <v>0</v>
      </c>
      <c r="L409" s="2">
        <v>0</v>
      </c>
      <c r="M409" s="2">
        <v>0</v>
      </c>
      <c r="N409">
        <v>5</v>
      </c>
      <c r="O409">
        <v>292.8</v>
      </c>
      <c r="P409">
        <v>16.600000000000001</v>
      </c>
      <c r="Q409">
        <v>16.600000000000001</v>
      </c>
      <c r="R409" s="5">
        <v>0.27777777777777801</v>
      </c>
      <c r="T409" s="13">
        <f t="shared" si="9"/>
        <v>16.600000000000001</v>
      </c>
      <c r="U409" s="13">
        <f t="shared" si="11"/>
        <v>-4.1999999999999993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15.5</v>
      </c>
      <c r="AN409" s="2">
        <v>78</v>
      </c>
      <c r="AO409" s="2">
        <v>11.7</v>
      </c>
      <c r="AP409" s="2">
        <v>15.5</v>
      </c>
      <c r="AQ409" s="2">
        <v>1.8</v>
      </c>
      <c r="AR409" s="2">
        <v>2.9</v>
      </c>
      <c r="AS409" s="2">
        <v>1023.9</v>
      </c>
      <c r="AT409" s="2">
        <v>1220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287.8</v>
      </c>
      <c r="BA409">
        <v>14.6</v>
      </c>
      <c r="BB409">
        <v>15.2</v>
      </c>
      <c r="BC409" s="5">
        <v>0.27777777777777801</v>
      </c>
    </row>
    <row r="410" spans="2:55">
      <c r="B410" s="2">
        <v>17.7</v>
      </c>
      <c r="C410" s="2">
        <v>85</v>
      </c>
      <c r="D410" s="2">
        <v>15.1</v>
      </c>
      <c r="E410" s="2">
        <v>17.7</v>
      </c>
      <c r="F410" s="2">
        <v>2.2000000000000002</v>
      </c>
      <c r="G410" s="2">
        <v>4</v>
      </c>
      <c r="H410" s="2">
        <v>1013</v>
      </c>
      <c r="I410" s="2">
        <v>370</v>
      </c>
      <c r="J410" s="2">
        <v>0</v>
      </c>
      <c r="K410" s="2">
        <v>0</v>
      </c>
      <c r="L410" s="2">
        <v>0</v>
      </c>
      <c r="M410" s="2">
        <v>0</v>
      </c>
      <c r="N410">
        <v>5</v>
      </c>
      <c r="O410">
        <v>292.8</v>
      </c>
      <c r="P410">
        <v>16.600000000000001</v>
      </c>
      <c r="Q410">
        <v>16.600000000000001</v>
      </c>
      <c r="R410" s="5">
        <v>0.27847222222222201</v>
      </c>
      <c r="T410" s="13">
        <f t="shared" si="9"/>
        <v>16.600000000000001</v>
      </c>
      <c r="U410" s="13">
        <f t="shared" si="11"/>
        <v>-4.0999999999999979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4</v>
      </c>
      <c r="AR410" s="2">
        <v>5</v>
      </c>
      <c r="AS410" s="2">
        <v>1023.8</v>
      </c>
      <c r="AT410" s="2">
        <v>1280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287.8</v>
      </c>
      <c r="BA410">
        <v>14.6</v>
      </c>
      <c r="BB410">
        <v>15.2</v>
      </c>
      <c r="BC410" s="5">
        <v>0.27847222222222201</v>
      </c>
    </row>
    <row r="411" spans="2:55">
      <c r="B411" s="2">
        <v>17.7</v>
      </c>
      <c r="C411" s="2">
        <v>85</v>
      </c>
      <c r="D411" s="2">
        <v>15.1</v>
      </c>
      <c r="E411" s="2">
        <v>17.7</v>
      </c>
      <c r="F411" s="2">
        <v>0</v>
      </c>
      <c r="G411" s="2">
        <v>2.5</v>
      </c>
      <c r="H411" s="2">
        <v>1012.8</v>
      </c>
      <c r="I411" s="2">
        <v>400</v>
      </c>
      <c r="J411" s="2">
        <v>0</v>
      </c>
      <c r="K411" s="2">
        <v>0</v>
      </c>
      <c r="L411" s="2">
        <v>0</v>
      </c>
      <c r="M411" s="2">
        <v>0</v>
      </c>
      <c r="N411">
        <v>5</v>
      </c>
      <c r="O411">
        <v>292.8</v>
      </c>
      <c r="P411">
        <v>16.600000000000001</v>
      </c>
      <c r="Q411">
        <v>16.600000000000001</v>
      </c>
      <c r="R411" s="5">
        <v>0.27916666666666701</v>
      </c>
      <c r="T411" s="13">
        <f t="shared" si="9"/>
        <v>16.600000000000001</v>
      </c>
      <c r="U411" s="13">
        <f t="shared" si="11"/>
        <v>-4.0999999999999979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3.6</v>
      </c>
      <c r="AS411" s="2">
        <v>1023.8</v>
      </c>
      <c r="AT411" s="2">
        <v>1340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287.8</v>
      </c>
      <c r="BA411">
        <v>14.6</v>
      </c>
      <c r="BB411">
        <v>15.2</v>
      </c>
      <c r="BC411" s="5">
        <v>0.27916666666666701</v>
      </c>
    </row>
    <row r="412" spans="2:55">
      <c r="B412" s="2">
        <v>17.7</v>
      </c>
      <c r="C412" s="2">
        <v>85</v>
      </c>
      <c r="D412" s="2">
        <v>15.1</v>
      </c>
      <c r="E412" s="2">
        <v>17.7</v>
      </c>
      <c r="F412" s="2">
        <v>2.5</v>
      </c>
      <c r="G412" s="2">
        <v>2.9</v>
      </c>
      <c r="H412" s="2">
        <v>1013</v>
      </c>
      <c r="I412" s="2">
        <v>430</v>
      </c>
      <c r="J412" s="2">
        <v>0</v>
      </c>
      <c r="K412" s="2">
        <v>0</v>
      </c>
      <c r="L412" s="2">
        <v>0</v>
      </c>
      <c r="M412" s="2">
        <v>0</v>
      </c>
      <c r="N412">
        <v>5</v>
      </c>
      <c r="O412">
        <v>292.8</v>
      </c>
      <c r="P412">
        <v>16.5</v>
      </c>
      <c r="Q412">
        <v>16.600000000000001</v>
      </c>
      <c r="R412" s="5">
        <v>0.27986111111111101</v>
      </c>
      <c r="T412" s="13">
        <f t="shared" si="9"/>
        <v>16.600000000000001</v>
      </c>
      <c r="U412" s="13">
        <f t="shared" si="11"/>
        <v>-4.0999999999999979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2.9</v>
      </c>
      <c r="AR412" s="2">
        <v>5.8</v>
      </c>
      <c r="AS412" s="2">
        <v>1023.8</v>
      </c>
      <c r="AT412" s="2">
        <v>1400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287.8</v>
      </c>
      <c r="BA412">
        <v>14.6</v>
      </c>
      <c r="BB412">
        <v>15.3</v>
      </c>
      <c r="BC412" s="5">
        <v>0.27986111111111101</v>
      </c>
    </row>
    <row r="413" spans="2:55">
      <c r="B413" s="2">
        <v>17.7</v>
      </c>
      <c r="C413" s="2">
        <v>85</v>
      </c>
      <c r="D413" s="2">
        <v>15.1</v>
      </c>
      <c r="E413" s="2">
        <v>17.7</v>
      </c>
      <c r="F413" s="2">
        <v>5</v>
      </c>
      <c r="G413" s="2">
        <v>5</v>
      </c>
      <c r="H413" s="2">
        <v>1013</v>
      </c>
      <c r="I413" s="2">
        <v>470</v>
      </c>
      <c r="J413" s="2">
        <v>0</v>
      </c>
      <c r="K413" s="2">
        <v>0</v>
      </c>
      <c r="L413" s="2">
        <v>0</v>
      </c>
      <c r="M413" s="2">
        <v>0</v>
      </c>
      <c r="N413">
        <v>5</v>
      </c>
      <c r="O413">
        <v>292.8</v>
      </c>
      <c r="P413">
        <v>16.600000000000001</v>
      </c>
      <c r="Q413">
        <v>16.600000000000001</v>
      </c>
      <c r="R413" s="5">
        <v>0.280555555555556</v>
      </c>
      <c r="T413" s="13">
        <f t="shared" si="9"/>
        <v>16.600000000000001</v>
      </c>
      <c r="U413" s="13">
        <f t="shared" si="11"/>
        <v>-4.0999999999999979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2.9</v>
      </c>
      <c r="AR413" s="2">
        <v>4.3</v>
      </c>
      <c r="AS413" s="2">
        <v>1023.8</v>
      </c>
      <c r="AT413" s="2">
        <v>1470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287.8</v>
      </c>
      <c r="BA413">
        <v>14.6</v>
      </c>
      <c r="BB413">
        <v>15.4</v>
      </c>
      <c r="BC413" s="5">
        <v>0.280555555555556</v>
      </c>
    </row>
    <row r="414" spans="2:55">
      <c r="B414" s="2">
        <v>17.7</v>
      </c>
      <c r="C414" s="2">
        <v>85</v>
      </c>
      <c r="D414" s="2">
        <v>15.1</v>
      </c>
      <c r="E414" s="2">
        <v>17.7</v>
      </c>
      <c r="F414" s="2">
        <v>1.8</v>
      </c>
      <c r="G414" s="2">
        <v>2.9</v>
      </c>
      <c r="H414" s="2">
        <v>1013.1</v>
      </c>
      <c r="I414" s="2">
        <v>510</v>
      </c>
      <c r="J414" s="2">
        <v>0</v>
      </c>
      <c r="K414" s="2">
        <v>0</v>
      </c>
      <c r="L414" s="2">
        <v>0</v>
      </c>
      <c r="M414" s="2">
        <v>0</v>
      </c>
      <c r="N414">
        <v>5</v>
      </c>
      <c r="O414">
        <v>292.8</v>
      </c>
      <c r="P414">
        <v>16.600000000000001</v>
      </c>
      <c r="Q414">
        <v>16.600000000000001</v>
      </c>
      <c r="R414" s="5">
        <v>0.28125</v>
      </c>
      <c r="T414" s="13">
        <f t="shared" si="9"/>
        <v>16.600000000000001</v>
      </c>
      <c r="U414" s="13">
        <f t="shared" si="11"/>
        <v>-4.0999999999999979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2.5</v>
      </c>
      <c r="AS414" s="2">
        <v>1023.9</v>
      </c>
      <c r="AT414" s="2">
        <v>1530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287.8</v>
      </c>
      <c r="BA414">
        <v>14.6</v>
      </c>
      <c r="BB414">
        <v>15.4</v>
      </c>
      <c r="BC414" s="5">
        <v>0.28125</v>
      </c>
    </row>
    <row r="415" spans="2:55">
      <c r="B415" s="2">
        <v>17.8</v>
      </c>
      <c r="C415" s="2">
        <v>85</v>
      </c>
      <c r="D415" s="2">
        <v>15.2</v>
      </c>
      <c r="E415" s="2">
        <v>17.8</v>
      </c>
      <c r="F415" s="2">
        <v>2.5</v>
      </c>
      <c r="G415" s="2">
        <v>4.7</v>
      </c>
      <c r="H415" s="2">
        <v>1013</v>
      </c>
      <c r="I415" s="2">
        <v>550</v>
      </c>
      <c r="J415" s="2">
        <v>0</v>
      </c>
      <c r="K415" s="2">
        <v>0</v>
      </c>
      <c r="L415" s="2">
        <v>0</v>
      </c>
      <c r="M415" s="2">
        <v>0</v>
      </c>
      <c r="N415">
        <v>5</v>
      </c>
      <c r="O415">
        <v>292.8</v>
      </c>
      <c r="P415">
        <v>16.600000000000001</v>
      </c>
      <c r="Q415">
        <v>16.600000000000001</v>
      </c>
      <c r="R415" s="5">
        <v>0.281944444444444</v>
      </c>
      <c r="T415" s="13">
        <f t="shared" si="9"/>
        <v>16.600000000000001</v>
      </c>
      <c r="U415" s="13">
        <f t="shared" si="11"/>
        <v>-4.1999999999999993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3.6</v>
      </c>
      <c r="AR415" s="2">
        <v>5</v>
      </c>
      <c r="AS415" s="2">
        <v>1023.8</v>
      </c>
      <c r="AT415" s="2">
        <v>1600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287.8</v>
      </c>
      <c r="BA415">
        <v>14.7</v>
      </c>
      <c r="BB415">
        <v>15.5</v>
      </c>
      <c r="BC415" s="5">
        <v>0.281944444444444</v>
      </c>
    </row>
    <row r="416" spans="2:55">
      <c r="B416" s="2">
        <v>17.8</v>
      </c>
      <c r="C416" s="2">
        <v>85</v>
      </c>
      <c r="D416" s="2">
        <v>15.2</v>
      </c>
      <c r="E416" s="2">
        <v>17.8</v>
      </c>
      <c r="F416" s="2">
        <v>0</v>
      </c>
      <c r="G416" s="2">
        <v>6.1</v>
      </c>
      <c r="H416" s="2">
        <v>1013.1</v>
      </c>
      <c r="I416" s="2">
        <v>590</v>
      </c>
      <c r="J416" s="2">
        <v>0</v>
      </c>
      <c r="K416" s="2">
        <v>0</v>
      </c>
      <c r="L416" s="2">
        <v>0</v>
      </c>
      <c r="M416" s="2">
        <v>0</v>
      </c>
      <c r="N416">
        <v>5</v>
      </c>
      <c r="O416">
        <v>292.8</v>
      </c>
      <c r="P416">
        <v>16.600000000000001</v>
      </c>
      <c r="Q416">
        <v>16.600000000000001</v>
      </c>
      <c r="R416" s="5">
        <v>0.28263888888888899</v>
      </c>
      <c r="T416" s="13">
        <f t="shared" si="9"/>
        <v>16.600000000000001</v>
      </c>
      <c r="U416" s="13">
        <f t="shared" si="11"/>
        <v>-4.1999999999999993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78</v>
      </c>
      <c r="AO416" s="2">
        <v>11.7</v>
      </c>
      <c r="AP416" s="2">
        <v>15.5</v>
      </c>
      <c r="AQ416" s="2">
        <v>4.3</v>
      </c>
      <c r="AR416" s="2">
        <v>4.3</v>
      </c>
      <c r="AS416" s="2">
        <v>1024</v>
      </c>
      <c r="AT416" s="2">
        <v>1680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287.8</v>
      </c>
      <c r="BA416">
        <v>14.7</v>
      </c>
      <c r="BB416">
        <v>15.6</v>
      </c>
      <c r="BC416" s="5">
        <v>0.28263888888888899</v>
      </c>
    </row>
    <row r="417" spans="2:55">
      <c r="B417" s="2">
        <v>17.8</v>
      </c>
      <c r="C417" s="2">
        <v>85</v>
      </c>
      <c r="D417" s="2">
        <v>15.2</v>
      </c>
      <c r="E417" s="2">
        <v>17.8</v>
      </c>
      <c r="F417" s="2">
        <v>0</v>
      </c>
      <c r="G417" s="2">
        <v>2.5</v>
      </c>
      <c r="H417" s="2">
        <v>1012.9</v>
      </c>
      <c r="I417" s="2">
        <v>640</v>
      </c>
      <c r="J417" s="2">
        <v>0</v>
      </c>
      <c r="K417" s="2">
        <v>0</v>
      </c>
      <c r="L417" s="2">
        <v>0</v>
      </c>
      <c r="M417" s="2">
        <v>0</v>
      </c>
      <c r="N417">
        <v>5</v>
      </c>
      <c r="O417">
        <v>292.8</v>
      </c>
      <c r="P417">
        <v>16.600000000000001</v>
      </c>
      <c r="Q417">
        <v>16.600000000000001</v>
      </c>
      <c r="R417" s="5">
        <v>0.28333333333333299</v>
      </c>
      <c r="T417" s="13">
        <f t="shared" si="9"/>
        <v>16.600000000000001</v>
      </c>
      <c r="U417" s="13">
        <f t="shared" si="11"/>
        <v>-4.1999999999999993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15.5</v>
      </c>
      <c r="AN417" s="2">
        <v>78</v>
      </c>
      <c r="AO417" s="2">
        <v>11.7</v>
      </c>
      <c r="AP417" s="2">
        <v>15.5</v>
      </c>
      <c r="AQ417" s="2">
        <v>3.6</v>
      </c>
      <c r="AR417" s="2">
        <v>4</v>
      </c>
      <c r="AS417" s="2">
        <v>1023.8</v>
      </c>
      <c r="AT417" s="2">
        <v>1760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287.8</v>
      </c>
      <c r="BA417">
        <v>14.7</v>
      </c>
      <c r="BB417">
        <v>15.7</v>
      </c>
      <c r="BC417" s="5">
        <v>0.28333333333333299</v>
      </c>
    </row>
    <row r="418" spans="2:55">
      <c r="B418" s="2">
        <v>17.7</v>
      </c>
      <c r="C418" s="2">
        <v>85</v>
      </c>
      <c r="D418" s="2">
        <v>15.1</v>
      </c>
      <c r="E418" s="2">
        <v>17.7</v>
      </c>
      <c r="F418" s="2">
        <v>1.8</v>
      </c>
      <c r="G418" s="2">
        <v>4.3</v>
      </c>
      <c r="H418" s="2">
        <v>1012.9</v>
      </c>
      <c r="I418" s="2">
        <v>680</v>
      </c>
      <c r="J418" s="2">
        <v>0</v>
      </c>
      <c r="K418" s="2">
        <v>0</v>
      </c>
      <c r="L418" s="2">
        <v>0</v>
      </c>
      <c r="M418" s="2">
        <v>0</v>
      </c>
      <c r="N418">
        <v>5</v>
      </c>
      <c r="O418">
        <v>292.8</v>
      </c>
      <c r="P418">
        <v>16.600000000000001</v>
      </c>
      <c r="Q418">
        <v>16.600000000000001</v>
      </c>
      <c r="R418" s="5">
        <v>0.28402777777777799</v>
      </c>
      <c r="T418" s="13">
        <f t="shared" si="9"/>
        <v>16.600000000000001</v>
      </c>
      <c r="U418" s="13">
        <f t="shared" si="11"/>
        <v>-4.0999999999999979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15.5</v>
      </c>
      <c r="AN418" s="2">
        <v>78</v>
      </c>
      <c r="AO418" s="2">
        <v>11.7</v>
      </c>
      <c r="AP418" s="2">
        <v>15.5</v>
      </c>
      <c r="AQ418" s="2">
        <v>3.6</v>
      </c>
      <c r="AR418" s="2">
        <v>4</v>
      </c>
      <c r="AS418" s="2">
        <v>1023.9</v>
      </c>
      <c r="AT418" s="2">
        <v>1830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287.8</v>
      </c>
      <c r="BA418">
        <v>14.7</v>
      </c>
      <c r="BB418">
        <v>15.8</v>
      </c>
      <c r="BC418" s="5">
        <v>0.28402777777777799</v>
      </c>
    </row>
    <row r="419" spans="2:55">
      <c r="B419" s="2">
        <v>17.7</v>
      </c>
      <c r="C419" s="2">
        <v>85</v>
      </c>
      <c r="D419" s="2">
        <v>15.1</v>
      </c>
      <c r="E419" s="2">
        <v>17.7</v>
      </c>
      <c r="F419" s="2">
        <v>2.5</v>
      </c>
      <c r="G419" s="2">
        <v>5</v>
      </c>
      <c r="H419" s="2">
        <v>1012.9</v>
      </c>
      <c r="I419" s="2">
        <v>730</v>
      </c>
      <c r="J419" s="2">
        <v>0</v>
      </c>
      <c r="K419" s="2">
        <v>0</v>
      </c>
      <c r="L419" s="2">
        <v>0</v>
      </c>
      <c r="M419" s="2">
        <v>0</v>
      </c>
      <c r="N419">
        <v>5</v>
      </c>
      <c r="O419">
        <v>292.8</v>
      </c>
      <c r="P419">
        <v>16.600000000000001</v>
      </c>
      <c r="Q419">
        <v>16.600000000000001</v>
      </c>
      <c r="R419" s="5">
        <v>0.28472222222222199</v>
      </c>
      <c r="T419" s="13">
        <f t="shared" si="9"/>
        <v>16.600000000000001</v>
      </c>
      <c r="U419" s="13">
        <f t="shared" si="11"/>
        <v>-4.0999999999999979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15.5</v>
      </c>
      <c r="AN419" s="2">
        <v>78</v>
      </c>
      <c r="AO419" s="2">
        <v>11.7</v>
      </c>
      <c r="AP419" s="2">
        <v>15.5</v>
      </c>
      <c r="AQ419" s="2">
        <v>1.8</v>
      </c>
      <c r="AR419" s="2">
        <v>3.2</v>
      </c>
      <c r="AS419" s="2">
        <v>1023.8</v>
      </c>
      <c r="AT419" s="2">
        <v>1910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287.8</v>
      </c>
      <c r="BA419">
        <v>14.7</v>
      </c>
      <c r="BB419">
        <v>15.9</v>
      </c>
      <c r="BC419" s="5">
        <v>0.28472222222222199</v>
      </c>
    </row>
    <row r="420" spans="2:55">
      <c r="B420" s="2">
        <v>17.7</v>
      </c>
      <c r="C420" s="2">
        <v>85</v>
      </c>
      <c r="D420" s="2">
        <v>15.1</v>
      </c>
      <c r="E420" s="2">
        <v>17.7</v>
      </c>
      <c r="F420" s="2">
        <v>6.1</v>
      </c>
      <c r="G420" s="2">
        <v>6.5</v>
      </c>
      <c r="H420" s="2">
        <v>1012.9</v>
      </c>
      <c r="I420" s="2">
        <v>780</v>
      </c>
      <c r="J420" s="2">
        <v>0</v>
      </c>
      <c r="K420" s="2">
        <v>0</v>
      </c>
      <c r="L420" s="2">
        <v>0</v>
      </c>
      <c r="M420" s="2">
        <v>0</v>
      </c>
      <c r="N420">
        <v>5</v>
      </c>
      <c r="O420">
        <v>292.8</v>
      </c>
      <c r="P420">
        <v>16.600000000000001</v>
      </c>
      <c r="Q420">
        <v>16.600000000000001</v>
      </c>
      <c r="R420" s="5">
        <v>0.28541666666666698</v>
      </c>
      <c r="T420" s="13">
        <f t="shared" si="9"/>
        <v>16.600000000000001</v>
      </c>
      <c r="U420" s="13">
        <f t="shared" si="11"/>
        <v>-4.0999999999999979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15.5</v>
      </c>
      <c r="AN420" s="2">
        <v>78</v>
      </c>
      <c r="AO420" s="2">
        <v>11.7</v>
      </c>
      <c r="AP420" s="2">
        <v>15.5</v>
      </c>
      <c r="AQ420" s="2">
        <v>4</v>
      </c>
      <c r="AR420" s="2">
        <v>4</v>
      </c>
      <c r="AS420" s="2">
        <v>1024</v>
      </c>
      <c r="AT420" s="2">
        <v>1980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287.8</v>
      </c>
      <c r="BA420">
        <v>14.7</v>
      </c>
      <c r="BB420">
        <v>16</v>
      </c>
      <c r="BC420" s="5">
        <v>0.28541666666666698</v>
      </c>
    </row>
    <row r="421" spans="2:55">
      <c r="B421" s="2">
        <v>17.8</v>
      </c>
      <c r="C421" s="2">
        <v>85</v>
      </c>
      <c r="D421" s="2">
        <v>15.2</v>
      </c>
      <c r="E421" s="2">
        <v>17.8</v>
      </c>
      <c r="F421" s="2">
        <v>2.5</v>
      </c>
      <c r="G421" s="2">
        <v>2.9</v>
      </c>
      <c r="H421" s="2">
        <v>1013</v>
      </c>
      <c r="I421" s="2">
        <v>830</v>
      </c>
      <c r="J421" s="2">
        <v>0</v>
      </c>
      <c r="K421" s="2">
        <v>0</v>
      </c>
      <c r="L421" s="2">
        <v>0</v>
      </c>
      <c r="M421" s="2">
        <v>0</v>
      </c>
      <c r="N421">
        <v>5</v>
      </c>
      <c r="O421">
        <v>292.8</v>
      </c>
      <c r="P421">
        <v>16.600000000000001</v>
      </c>
      <c r="Q421">
        <v>16.7</v>
      </c>
      <c r="R421" s="5">
        <v>0.28611111111111098</v>
      </c>
      <c r="T421" s="13">
        <f t="shared" si="9"/>
        <v>16.7</v>
      </c>
      <c r="U421" s="13">
        <f t="shared" si="11"/>
        <v>-4.1000000000000014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15.5</v>
      </c>
      <c r="AN421" s="2">
        <v>78</v>
      </c>
      <c r="AO421" s="2">
        <v>11.7</v>
      </c>
      <c r="AP421" s="2">
        <v>15.5</v>
      </c>
      <c r="AQ421" s="2">
        <v>4.7</v>
      </c>
      <c r="AR421" s="2">
        <v>4.7</v>
      </c>
      <c r="AS421" s="2">
        <v>1024</v>
      </c>
      <c r="AT421" s="2">
        <v>2050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287.8</v>
      </c>
      <c r="BA421">
        <v>14.7</v>
      </c>
      <c r="BB421">
        <v>16</v>
      </c>
      <c r="BC421" s="5">
        <v>0.28611111111111098</v>
      </c>
    </row>
    <row r="422" spans="2:55">
      <c r="B422" s="2">
        <v>17.7</v>
      </c>
      <c r="C422" s="2">
        <v>85</v>
      </c>
      <c r="D422" s="2">
        <v>15.1</v>
      </c>
      <c r="E422" s="2">
        <v>17.7</v>
      </c>
      <c r="F422" s="2">
        <v>1.8</v>
      </c>
      <c r="G422" s="2">
        <v>2.2000000000000002</v>
      </c>
      <c r="H422" s="2">
        <v>1012.9</v>
      </c>
      <c r="I422" s="2">
        <v>880</v>
      </c>
      <c r="J422" s="2">
        <v>0</v>
      </c>
      <c r="K422" s="2">
        <v>0</v>
      </c>
      <c r="L422" s="2">
        <v>0</v>
      </c>
      <c r="M422" s="2">
        <v>0</v>
      </c>
      <c r="N422">
        <v>5</v>
      </c>
      <c r="O422">
        <v>292.8</v>
      </c>
      <c r="P422">
        <v>16.600000000000001</v>
      </c>
      <c r="Q422">
        <v>16.7</v>
      </c>
      <c r="R422" s="5">
        <v>0.28680555555555598</v>
      </c>
      <c r="T422" s="13">
        <f t="shared" si="9"/>
        <v>16.7</v>
      </c>
      <c r="U422" s="13">
        <f t="shared" si="11"/>
        <v>-4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15.5</v>
      </c>
      <c r="AN422" s="2">
        <v>78</v>
      </c>
      <c r="AO422" s="2">
        <v>11.7</v>
      </c>
      <c r="AP422" s="2">
        <v>15.5</v>
      </c>
      <c r="AQ422" s="2">
        <v>4.3</v>
      </c>
      <c r="AR422" s="2">
        <v>5</v>
      </c>
      <c r="AS422" s="2">
        <v>1024.2</v>
      </c>
      <c r="AT422" s="2">
        <v>2120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287.8</v>
      </c>
      <c r="BA422">
        <v>14.8</v>
      </c>
      <c r="BB422">
        <v>16.100000000000001</v>
      </c>
      <c r="BC422" s="5">
        <v>0.28680555555555598</v>
      </c>
    </row>
    <row r="423" spans="2:55">
      <c r="B423" s="2">
        <v>17.7</v>
      </c>
      <c r="C423" s="2">
        <v>85</v>
      </c>
      <c r="D423" s="2">
        <v>15.1</v>
      </c>
      <c r="E423" s="2">
        <v>17.7</v>
      </c>
      <c r="F423" s="2">
        <v>3.6</v>
      </c>
      <c r="G423" s="2">
        <v>3.6</v>
      </c>
      <c r="H423" s="2">
        <v>1013</v>
      </c>
      <c r="I423" s="2">
        <v>930</v>
      </c>
      <c r="J423" s="2">
        <v>0</v>
      </c>
      <c r="K423" s="2">
        <v>0</v>
      </c>
      <c r="L423" s="2">
        <v>0</v>
      </c>
      <c r="M423" s="2">
        <v>0</v>
      </c>
      <c r="N423">
        <v>5</v>
      </c>
      <c r="O423">
        <v>292.8</v>
      </c>
      <c r="P423">
        <v>16.7</v>
      </c>
      <c r="Q423">
        <v>16.7</v>
      </c>
      <c r="R423" s="5">
        <v>0.28749999999999998</v>
      </c>
      <c r="T423" s="13">
        <f t="shared" si="9"/>
        <v>16.7</v>
      </c>
      <c r="U423" s="13">
        <f t="shared" si="11"/>
        <v>-4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15.5</v>
      </c>
      <c r="AN423" s="2">
        <v>78</v>
      </c>
      <c r="AO423" s="2">
        <v>11.7</v>
      </c>
      <c r="AP423" s="2">
        <v>15.5</v>
      </c>
      <c r="AQ423" s="2">
        <v>2.2000000000000002</v>
      </c>
      <c r="AR423" s="2">
        <v>4.7</v>
      </c>
      <c r="AS423" s="2">
        <v>1024.2</v>
      </c>
      <c r="AT423" s="2">
        <v>2190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287.8</v>
      </c>
      <c r="BA423">
        <v>14.8</v>
      </c>
      <c r="BB423">
        <v>16.100000000000001</v>
      </c>
      <c r="BC423" s="5">
        <v>0.28749999999999998</v>
      </c>
    </row>
    <row r="424" spans="2:55">
      <c r="B424" s="2">
        <v>17.7</v>
      </c>
      <c r="C424" s="2">
        <v>85</v>
      </c>
      <c r="D424" s="2">
        <v>15.1</v>
      </c>
      <c r="E424" s="2">
        <v>17.7</v>
      </c>
      <c r="F424" s="2">
        <v>0</v>
      </c>
      <c r="G424" s="2">
        <v>1.8</v>
      </c>
      <c r="H424" s="2">
        <v>1013.1</v>
      </c>
      <c r="I424" s="2">
        <v>980</v>
      </c>
      <c r="J424" s="2">
        <v>0</v>
      </c>
      <c r="K424" s="2">
        <v>0</v>
      </c>
      <c r="L424" s="2">
        <v>0</v>
      </c>
      <c r="M424" s="2">
        <v>0</v>
      </c>
      <c r="N424">
        <v>5</v>
      </c>
      <c r="O424">
        <v>292.8</v>
      </c>
      <c r="P424">
        <v>16.7</v>
      </c>
      <c r="Q424">
        <v>16.7</v>
      </c>
      <c r="R424" s="5">
        <v>0.28819444444444398</v>
      </c>
      <c r="T424" s="13">
        <f t="shared" si="9"/>
        <v>16.7</v>
      </c>
      <c r="U424" s="13">
        <f t="shared" si="11"/>
        <v>-4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15.5</v>
      </c>
      <c r="AN424" s="2">
        <v>78</v>
      </c>
      <c r="AO424" s="2">
        <v>11.7</v>
      </c>
      <c r="AP424" s="2">
        <v>15.5</v>
      </c>
      <c r="AQ424" s="2">
        <v>2.5</v>
      </c>
      <c r="AR424" s="2">
        <v>3.6</v>
      </c>
      <c r="AS424" s="2">
        <v>1023.8</v>
      </c>
      <c r="AT424" s="2">
        <v>2280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287.8</v>
      </c>
      <c r="BA424">
        <v>14.8</v>
      </c>
      <c r="BB424">
        <v>16.100000000000001</v>
      </c>
      <c r="BC424" s="5">
        <v>0.28819444444444398</v>
      </c>
    </row>
    <row r="425" spans="2:55">
      <c r="B425" s="2">
        <v>17.7</v>
      </c>
      <c r="C425" s="2">
        <v>85</v>
      </c>
      <c r="D425" s="2">
        <v>15.1</v>
      </c>
      <c r="E425" s="2">
        <v>17.7</v>
      </c>
      <c r="F425" s="2">
        <v>0</v>
      </c>
      <c r="G425" s="2">
        <v>2.5</v>
      </c>
      <c r="H425" s="2">
        <v>1012.9</v>
      </c>
      <c r="I425" s="2">
        <v>1030</v>
      </c>
      <c r="J425" s="2">
        <v>0</v>
      </c>
      <c r="K425" s="2">
        <v>0</v>
      </c>
      <c r="L425" s="2">
        <v>0</v>
      </c>
      <c r="M425" s="2">
        <v>0</v>
      </c>
      <c r="N425">
        <v>5</v>
      </c>
      <c r="O425">
        <v>292.8</v>
      </c>
      <c r="P425">
        <v>16.7</v>
      </c>
      <c r="Q425">
        <v>16.8</v>
      </c>
      <c r="R425" s="5">
        <v>0.28888888888888897</v>
      </c>
      <c r="T425" s="13">
        <f t="shared" si="9"/>
        <v>16.8</v>
      </c>
      <c r="U425" s="13">
        <f t="shared" si="11"/>
        <v>-3.8999999999999986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15.5</v>
      </c>
      <c r="AN425" s="2">
        <v>78</v>
      </c>
      <c r="AO425" s="2">
        <v>11.7</v>
      </c>
      <c r="AP425" s="2">
        <v>15.5</v>
      </c>
      <c r="AQ425" s="2">
        <v>0</v>
      </c>
      <c r="AR425" s="2">
        <v>4.3</v>
      </c>
      <c r="AS425" s="2">
        <v>1023.8</v>
      </c>
      <c r="AT425" s="2">
        <v>2360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287.8</v>
      </c>
      <c r="BA425">
        <v>14.8</v>
      </c>
      <c r="BB425">
        <v>16.100000000000001</v>
      </c>
      <c r="BC425" s="5">
        <v>0.28888888888888897</v>
      </c>
    </row>
    <row r="426" spans="2:55">
      <c r="B426" s="2">
        <v>17.7</v>
      </c>
      <c r="C426" s="2">
        <v>85</v>
      </c>
      <c r="D426" s="2">
        <v>15.1</v>
      </c>
      <c r="E426" s="2">
        <v>17.7</v>
      </c>
      <c r="F426" s="2">
        <v>4.3</v>
      </c>
      <c r="G426" s="2">
        <v>5</v>
      </c>
      <c r="H426" s="2">
        <v>1013.1</v>
      </c>
      <c r="I426" s="2">
        <v>1080</v>
      </c>
      <c r="J426" s="2">
        <v>0</v>
      </c>
      <c r="K426" s="2">
        <v>0</v>
      </c>
      <c r="L426" s="2">
        <v>0</v>
      </c>
      <c r="M426" s="2">
        <v>0</v>
      </c>
      <c r="N426">
        <v>5</v>
      </c>
      <c r="O426">
        <v>292.8</v>
      </c>
      <c r="P426">
        <v>16.7</v>
      </c>
      <c r="Q426">
        <v>16.8</v>
      </c>
      <c r="R426" s="5">
        <v>0.28958333333333303</v>
      </c>
      <c r="T426" s="13">
        <f t="shared" si="9"/>
        <v>16.8</v>
      </c>
      <c r="U426" s="13">
        <f t="shared" si="11"/>
        <v>-3.8999999999999986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15.6</v>
      </c>
      <c r="AN426" s="2">
        <v>78</v>
      </c>
      <c r="AO426" s="2">
        <v>11.8</v>
      </c>
      <c r="AP426" s="2">
        <v>15.6</v>
      </c>
      <c r="AQ426" s="2">
        <v>0</v>
      </c>
      <c r="AR426" s="2">
        <v>4</v>
      </c>
      <c r="AS426" s="2">
        <v>1024.2</v>
      </c>
      <c r="AT426" s="2">
        <v>2440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287.8</v>
      </c>
      <c r="BA426">
        <v>14.8</v>
      </c>
      <c r="BB426">
        <v>16.100000000000001</v>
      </c>
      <c r="BC426" s="5">
        <v>0.28958333333333303</v>
      </c>
    </row>
    <row r="427" spans="2:55">
      <c r="B427" s="2">
        <v>17.7</v>
      </c>
      <c r="C427" s="2">
        <v>85</v>
      </c>
      <c r="D427" s="2">
        <v>15.1</v>
      </c>
      <c r="E427" s="2">
        <v>17.7</v>
      </c>
      <c r="F427" s="2">
        <v>4.3</v>
      </c>
      <c r="G427" s="2">
        <v>10.4</v>
      </c>
      <c r="H427" s="2">
        <v>1012.9</v>
      </c>
      <c r="I427" s="2">
        <v>1150</v>
      </c>
      <c r="J427" s="2">
        <v>0</v>
      </c>
      <c r="K427" s="2">
        <v>0</v>
      </c>
      <c r="L427" s="2">
        <v>0</v>
      </c>
      <c r="M427" s="2">
        <v>0</v>
      </c>
      <c r="N427">
        <v>5</v>
      </c>
      <c r="O427">
        <v>292.8</v>
      </c>
      <c r="P427">
        <v>16.7</v>
      </c>
      <c r="Q427">
        <v>16.8</v>
      </c>
      <c r="R427" s="5">
        <v>0.29027777777777802</v>
      </c>
      <c r="T427" s="13">
        <f t="shared" si="9"/>
        <v>16.8</v>
      </c>
      <c r="U427" s="13">
        <f t="shared" si="11"/>
        <v>-3.8999999999999986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15.5</v>
      </c>
      <c r="AN427" s="2">
        <v>78</v>
      </c>
      <c r="AO427" s="2">
        <v>11.7</v>
      </c>
      <c r="AP427" s="2">
        <v>15.5</v>
      </c>
      <c r="AQ427" s="2">
        <v>5.8</v>
      </c>
      <c r="AR427" s="2">
        <v>6.5</v>
      </c>
      <c r="AS427" s="2">
        <v>1024</v>
      </c>
      <c r="AT427" s="2">
        <v>2510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287.8</v>
      </c>
      <c r="BA427">
        <v>14.8</v>
      </c>
      <c r="BB427">
        <v>16.100000000000001</v>
      </c>
      <c r="BC427" s="5">
        <v>0.29027777777777802</v>
      </c>
    </row>
    <row r="428" spans="2:55">
      <c r="B428" s="2">
        <v>17.7</v>
      </c>
      <c r="C428" s="2">
        <v>85</v>
      </c>
      <c r="D428" s="2">
        <v>15.1</v>
      </c>
      <c r="E428" s="2">
        <v>17.7</v>
      </c>
      <c r="F428" s="2">
        <v>8.3000000000000007</v>
      </c>
      <c r="G428" s="2">
        <v>8.3000000000000007</v>
      </c>
      <c r="H428" s="2">
        <v>1013</v>
      </c>
      <c r="I428" s="2">
        <v>1210</v>
      </c>
      <c r="J428" s="2">
        <v>0</v>
      </c>
      <c r="K428" s="2">
        <v>0</v>
      </c>
      <c r="L428" s="2">
        <v>0</v>
      </c>
      <c r="M428" s="2">
        <v>0</v>
      </c>
      <c r="N428">
        <v>5</v>
      </c>
      <c r="O428">
        <v>292.8</v>
      </c>
      <c r="P428">
        <v>16.7</v>
      </c>
      <c r="Q428">
        <v>16.8</v>
      </c>
      <c r="R428" s="5">
        <v>0.29097222222222202</v>
      </c>
      <c r="T428" s="13">
        <f t="shared" si="9"/>
        <v>16.8</v>
      </c>
      <c r="U428" s="13">
        <f t="shared" si="11"/>
        <v>-3.8999999999999986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15.6</v>
      </c>
      <c r="AN428" s="2">
        <v>78</v>
      </c>
      <c r="AO428" s="2">
        <v>11.8</v>
      </c>
      <c r="AP428" s="2">
        <v>15.6</v>
      </c>
      <c r="AQ428" s="2">
        <v>0</v>
      </c>
      <c r="AR428" s="2">
        <v>2.9</v>
      </c>
      <c r="AS428" s="2">
        <v>1024.0999999999999</v>
      </c>
      <c r="AT428" s="2">
        <v>2580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287.8</v>
      </c>
      <c r="BA428">
        <v>14.8</v>
      </c>
      <c r="BB428">
        <v>16.100000000000001</v>
      </c>
      <c r="BC428" s="5">
        <v>0.29097222222222202</v>
      </c>
    </row>
    <row r="429" spans="2:55">
      <c r="B429" s="2">
        <v>17.8</v>
      </c>
      <c r="C429" s="2">
        <v>84</v>
      </c>
      <c r="D429" s="2">
        <v>15.1</v>
      </c>
      <c r="E429" s="2">
        <v>17.8</v>
      </c>
      <c r="F429" s="2">
        <v>2.5</v>
      </c>
      <c r="G429" s="2">
        <v>3.6</v>
      </c>
      <c r="H429" s="2">
        <v>1012.8</v>
      </c>
      <c r="I429" s="2">
        <v>1280</v>
      </c>
      <c r="J429" s="2">
        <v>0</v>
      </c>
      <c r="K429" s="2">
        <v>0</v>
      </c>
      <c r="L429" s="2">
        <v>0</v>
      </c>
      <c r="M429" s="2">
        <v>0</v>
      </c>
      <c r="N429">
        <v>5</v>
      </c>
      <c r="O429">
        <v>292.8</v>
      </c>
      <c r="P429">
        <v>16.7</v>
      </c>
      <c r="Q429">
        <v>16.899999999999999</v>
      </c>
      <c r="R429" s="5">
        <v>0.29166666666666702</v>
      </c>
      <c r="T429" s="13">
        <f t="shared" si="9"/>
        <v>16.899999999999999</v>
      </c>
      <c r="U429" s="13">
        <f t="shared" si="11"/>
        <v>-3.9000000000000021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15.6</v>
      </c>
      <c r="AN429" s="2">
        <v>78</v>
      </c>
      <c r="AO429" s="2">
        <v>11.8</v>
      </c>
      <c r="AP429" s="2">
        <v>15.6</v>
      </c>
      <c r="AQ429" s="2">
        <v>2.5</v>
      </c>
      <c r="AR429" s="2">
        <v>2.5</v>
      </c>
      <c r="AS429" s="2">
        <v>1024.0999999999999</v>
      </c>
      <c r="AT429" s="2">
        <v>2640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287.8</v>
      </c>
      <c r="BA429">
        <v>14.9</v>
      </c>
      <c r="BB429">
        <v>16.2</v>
      </c>
      <c r="BC429" s="5">
        <v>0.29166666666666702</v>
      </c>
    </row>
    <row r="430" spans="2:55">
      <c r="B430" s="2">
        <v>17.8</v>
      </c>
      <c r="C430" s="2">
        <v>84</v>
      </c>
      <c r="D430" s="2">
        <v>15.1</v>
      </c>
      <c r="E430" s="2">
        <v>17.8</v>
      </c>
      <c r="F430" s="2">
        <v>2.2000000000000002</v>
      </c>
      <c r="G430" s="2">
        <v>4</v>
      </c>
      <c r="H430" s="2">
        <v>1013.1</v>
      </c>
      <c r="I430" s="2">
        <v>1340</v>
      </c>
      <c r="J430" s="2">
        <v>0</v>
      </c>
      <c r="K430" s="2">
        <v>0</v>
      </c>
      <c r="L430" s="2">
        <v>0</v>
      </c>
      <c r="M430" s="2">
        <v>0</v>
      </c>
      <c r="N430">
        <v>5</v>
      </c>
      <c r="O430">
        <v>292.8</v>
      </c>
      <c r="P430">
        <v>16.7</v>
      </c>
      <c r="Q430">
        <v>16.899999999999999</v>
      </c>
      <c r="R430" s="5">
        <v>0.29236111111111102</v>
      </c>
      <c r="T430" s="13">
        <f t="shared" si="9"/>
        <v>16.899999999999999</v>
      </c>
      <c r="U430" s="13">
        <f t="shared" si="11"/>
        <v>-3.9000000000000021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15.6</v>
      </c>
      <c r="AN430" s="2">
        <v>78</v>
      </c>
      <c r="AO430" s="2">
        <v>11.8</v>
      </c>
      <c r="AP430" s="2">
        <v>15.6</v>
      </c>
      <c r="AQ430" s="2">
        <v>0</v>
      </c>
      <c r="AR430" s="2">
        <v>2.5</v>
      </c>
      <c r="AS430" s="2">
        <v>1023.8</v>
      </c>
      <c r="AT430" s="2">
        <v>2700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287.8</v>
      </c>
      <c r="BA430">
        <v>14.9</v>
      </c>
      <c r="BB430">
        <v>16.100000000000001</v>
      </c>
      <c r="BC430" s="5">
        <v>0.29236111111111102</v>
      </c>
    </row>
    <row r="431" spans="2:55">
      <c r="B431" s="2">
        <v>17.8</v>
      </c>
      <c r="C431" s="2">
        <v>84</v>
      </c>
      <c r="D431" s="2">
        <v>15.1</v>
      </c>
      <c r="E431" s="2">
        <v>17.8</v>
      </c>
      <c r="F431" s="2">
        <v>2.2000000000000002</v>
      </c>
      <c r="G431" s="2">
        <v>3.2</v>
      </c>
      <c r="H431" s="2">
        <v>1012.9</v>
      </c>
      <c r="I431" s="2">
        <v>1400</v>
      </c>
      <c r="J431" s="2">
        <v>0</v>
      </c>
      <c r="K431" s="2">
        <v>0</v>
      </c>
      <c r="L431" s="2">
        <v>0</v>
      </c>
      <c r="M431" s="2">
        <v>0</v>
      </c>
      <c r="N431">
        <v>5</v>
      </c>
      <c r="O431">
        <v>292.8</v>
      </c>
      <c r="P431">
        <v>16.7</v>
      </c>
      <c r="Q431">
        <v>17</v>
      </c>
      <c r="R431" s="5">
        <v>0.29305555555555601</v>
      </c>
      <c r="T431" s="13">
        <f t="shared" si="9"/>
        <v>17</v>
      </c>
      <c r="U431" s="13">
        <f t="shared" si="11"/>
        <v>-3.8000000000000007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15.6</v>
      </c>
      <c r="AN431" s="2">
        <v>78</v>
      </c>
      <c r="AO431" s="2">
        <v>11.8</v>
      </c>
      <c r="AP431" s="2">
        <v>15.6</v>
      </c>
      <c r="AQ431" s="2">
        <v>2.2000000000000002</v>
      </c>
      <c r="AR431" s="2">
        <v>2.2000000000000002</v>
      </c>
      <c r="AS431" s="2">
        <v>1024</v>
      </c>
      <c r="AT431" s="2">
        <v>2760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287.8</v>
      </c>
      <c r="BA431">
        <v>14.9</v>
      </c>
      <c r="BB431">
        <v>16.2</v>
      </c>
      <c r="BC431" s="5">
        <v>0.29305555555555601</v>
      </c>
    </row>
    <row r="432" spans="2:55">
      <c r="B432" s="2">
        <v>17.7</v>
      </c>
      <c r="C432" s="2">
        <v>84</v>
      </c>
      <c r="D432" s="2">
        <v>15</v>
      </c>
      <c r="E432" s="2">
        <v>17.7</v>
      </c>
      <c r="F432" s="2">
        <v>2.2000000000000002</v>
      </c>
      <c r="G432" s="2">
        <v>2.5</v>
      </c>
      <c r="H432" s="2">
        <v>1013</v>
      </c>
      <c r="I432" s="2">
        <v>1460</v>
      </c>
      <c r="J432" s="2">
        <v>0</v>
      </c>
      <c r="K432" s="2">
        <v>0</v>
      </c>
      <c r="L432" s="2">
        <v>0</v>
      </c>
      <c r="M432" s="2">
        <v>0</v>
      </c>
      <c r="N432">
        <v>5</v>
      </c>
      <c r="O432">
        <v>292.8</v>
      </c>
      <c r="P432">
        <v>16.7</v>
      </c>
      <c r="Q432">
        <v>17</v>
      </c>
      <c r="R432" s="5">
        <v>0.29375000000000001</v>
      </c>
      <c r="T432" s="13">
        <f t="shared" si="9"/>
        <v>17</v>
      </c>
      <c r="U432" s="13">
        <f t="shared" si="11"/>
        <v>-3.6999999999999993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15.6</v>
      </c>
      <c r="AN432" s="2">
        <v>78</v>
      </c>
      <c r="AO432" s="2">
        <v>11.8</v>
      </c>
      <c r="AP432" s="2">
        <v>15.6</v>
      </c>
      <c r="AQ432" s="2">
        <v>2.5</v>
      </c>
      <c r="AR432" s="2">
        <v>2.9</v>
      </c>
      <c r="AS432" s="2">
        <v>1024.0999999999999</v>
      </c>
      <c r="AT432" s="2">
        <v>2830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287.8</v>
      </c>
      <c r="BA432">
        <v>14.9</v>
      </c>
      <c r="BB432">
        <v>16.2</v>
      </c>
      <c r="BC432" s="5">
        <v>0.29375000000000001</v>
      </c>
    </row>
    <row r="433" spans="2:55">
      <c r="B433" s="2">
        <v>17.7</v>
      </c>
      <c r="C433" s="2">
        <v>84</v>
      </c>
      <c r="D433" s="2">
        <v>15</v>
      </c>
      <c r="E433" s="2">
        <v>17.7</v>
      </c>
      <c r="F433" s="2">
        <v>2.2000000000000002</v>
      </c>
      <c r="G433" s="2">
        <v>2.2000000000000002</v>
      </c>
      <c r="H433" s="2">
        <v>1013.3</v>
      </c>
      <c r="I433" s="2">
        <v>1520</v>
      </c>
      <c r="J433" s="2">
        <v>0</v>
      </c>
      <c r="K433" s="2">
        <v>0</v>
      </c>
      <c r="L433" s="2">
        <v>0</v>
      </c>
      <c r="M433" s="2">
        <v>0</v>
      </c>
      <c r="N433">
        <v>5</v>
      </c>
      <c r="O433">
        <v>292.8</v>
      </c>
      <c r="P433">
        <v>16.8</v>
      </c>
      <c r="Q433">
        <v>17</v>
      </c>
      <c r="R433" s="5">
        <v>0.29444444444444401</v>
      </c>
      <c r="T433" s="13">
        <f t="shared" si="9"/>
        <v>17</v>
      </c>
      <c r="U433" s="13">
        <f t="shared" si="11"/>
        <v>-3.6999999999999993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15.6</v>
      </c>
      <c r="AN433" s="2">
        <v>78</v>
      </c>
      <c r="AO433" s="2">
        <v>11.8</v>
      </c>
      <c r="AP433" s="2">
        <v>15.6</v>
      </c>
      <c r="AQ433" s="2">
        <v>2.5</v>
      </c>
      <c r="AR433" s="2">
        <v>2.5</v>
      </c>
      <c r="AS433" s="2">
        <v>1024.0999999999999</v>
      </c>
      <c r="AT433" s="2">
        <v>2890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287.8</v>
      </c>
      <c r="BA433">
        <v>14.9</v>
      </c>
      <c r="BB433">
        <v>16.2</v>
      </c>
      <c r="BC433" s="5">
        <v>0.29444444444444401</v>
      </c>
    </row>
    <row r="434" spans="2:55">
      <c r="B434" s="2">
        <v>17.7</v>
      </c>
      <c r="C434" s="2">
        <v>84</v>
      </c>
      <c r="D434" s="2">
        <v>15</v>
      </c>
      <c r="E434" s="2">
        <v>17.7</v>
      </c>
      <c r="F434" s="2">
        <v>2.5</v>
      </c>
      <c r="G434" s="2">
        <v>5.4</v>
      </c>
      <c r="H434" s="2">
        <v>1013.2</v>
      </c>
      <c r="I434" s="2">
        <v>1580</v>
      </c>
      <c r="J434" s="2">
        <v>0</v>
      </c>
      <c r="K434" s="2">
        <v>0</v>
      </c>
      <c r="L434" s="2">
        <v>0</v>
      </c>
      <c r="M434" s="2">
        <v>0</v>
      </c>
      <c r="N434">
        <v>5</v>
      </c>
      <c r="O434">
        <v>292.8</v>
      </c>
      <c r="P434">
        <v>16.8</v>
      </c>
      <c r="Q434">
        <v>17</v>
      </c>
      <c r="R434" s="5">
        <v>0.29513888888888901</v>
      </c>
      <c r="T434" s="13">
        <f t="shared" si="9"/>
        <v>17</v>
      </c>
      <c r="U434" s="13">
        <f t="shared" si="11"/>
        <v>-3.6999999999999993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15.6</v>
      </c>
      <c r="AN434" s="2">
        <v>78</v>
      </c>
      <c r="AO434" s="2">
        <v>11.8</v>
      </c>
      <c r="AP434" s="2">
        <v>15.6</v>
      </c>
      <c r="AQ434" s="2">
        <v>2.2000000000000002</v>
      </c>
      <c r="AR434" s="2">
        <v>2.5</v>
      </c>
      <c r="AS434" s="2">
        <v>1024.0999999999999</v>
      </c>
      <c r="AT434" s="2">
        <v>3010</v>
      </c>
      <c r="AU434" s="2">
        <v>0</v>
      </c>
      <c r="AV434" s="600">
        <v>0</v>
      </c>
      <c r="AW434" s="600">
        <v>0</v>
      </c>
      <c r="AX434" s="600">
        <v>0</v>
      </c>
      <c r="AY434" s="599">
        <v>0</v>
      </c>
      <c r="AZ434" s="599">
        <v>287.8</v>
      </c>
      <c r="BA434">
        <v>15</v>
      </c>
      <c r="BB434">
        <v>16.2</v>
      </c>
      <c r="BC434" s="5">
        <v>0.29513888888888901</v>
      </c>
    </row>
    <row r="435" spans="2:55">
      <c r="B435" s="2">
        <v>17.8</v>
      </c>
      <c r="C435" s="2">
        <v>84</v>
      </c>
      <c r="D435" s="2">
        <v>15.1</v>
      </c>
      <c r="E435" s="2">
        <v>17.8</v>
      </c>
      <c r="F435" s="2">
        <v>2.9</v>
      </c>
      <c r="G435" s="2">
        <v>5</v>
      </c>
      <c r="H435" s="2">
        <v>1012.9</v>
      </c>
      <c r="I435" s="2">
        <v>1640</v>
      </c>
      <c r="J435" s="2">
        <v>0</v>
      </c>
      <c r="K435" s="2">
        <v>0</v>
      </c>
      <c r="L435" s="2">
        <v>0</v>
      </c>
      <c r="M435" s="2">
        <v>0</v>
      </c>
      <c r="N435">
        <v>5</v>
      </c>
      <c r="O435">
        <v>292.8</v>
      </c>
      <c r="P435">
        <v>16.8</v>
      </c>
      <c r="Q435">
        <v>17.100000000000001</v>
      </c>
      <c r="R435" s="5">
        <v>0.295833333333333</v>
      </c>
      <c r="T435" s="13">
        <f t="shared" si="9"/>
        <v>17.100000000000001</v>
      </c>
      <c r="U435" s="13">
        <f t="shared" si="11"/>
        <v>-3.6999999999999993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15.7</v>
      </c>
      <c r="AN435" s="2">
        <v>78</v>
      </c>
      <c r="AO435" s="2">
        <v>11.9</v>
      </c>
      <c r="AP435" s="2">
        <v>15.7</v>
      </c>
      <c r="AQ435" s="2">
        <v>0</v>
      </c>
      <c r="AR435" s="2">
        <v>1.8</v>
      </c>
      <c r="AS435" s="2">
        <v>1024.2</v>
      </c>
      <c r="AT435" s="2">
        <v>3120</v>
      </c>
      <c r="AU435" s="2">
        <v>0</v>
      </c>
      <c r="AV435" s="600">
        <v>0</v>
      </c>
      <c r="AW435" s="600">
        <v>0</v>
      </c>
      <c r="AX435" s="600">
        <v>0</v>
      </c>
      <c r="AY435" s="599">
        <v>0</v>
      </c>
      <c r="AZ435" s="599">
        <v>287.8</v>
      </c>
      <c r="BA435">
        <v>15</v>
      </c>
      <c r="BB435">
        <v>16.3</v>
      </c>
      <c r="BC435" s="5">
        <v>0.295833333333333</v>
      </c>
    </row>
    <row r="436" spans="2:55">
      <c r="B436" s="2">
        <v>17.7</v>
      </c>
      <c r="C436" s="2">
        <v>84</v>
      </c>
      <c r="D436" s="2">
        <v>15</v>
      </c>
      <c r="E436" s="2">
        <v>17.7</v>
      </c>
      <c r="F436" s="2">
        <v>5</v>
      </c>
      <c r="G436" s="2">
        <v>6.5</v>
      </c>
      <c r="H436" s="2">
        <v>1013.1</v>
      </c>
      <c r="I436" s="2">
        <v>1700</v>
      </c>
      <c r="J436" s="2">
        <v>0</v>
      </c>
      <c r="K436" s="2">
        <v>0</v>
      </c>
      <c r="L436" s="2">
        <v>0</v>
      </c>
      <c r="M436" s="2">
        <v>0</v>
      </c>
      <c r="N436">
        <v>5</v>
      </c>
      <c r="O436">
        <v>292.8</v>
      </c>
      <c r="P436">
        <v>16.8</v>
      </c>
      <c r="Q436">
        <v>17.100000000000001</v>
      </c>
      <c r="R436" s="5">
        <v>0.296527777777778</v>
      </c>
      <c r="T436" s="13">
        <f t="shared" si="9"/>
        <v>17.100000000000001</v>
      </c>
      <c r="U436" s="13">
        <f t="shared" si="11"/>
        <v>-3.5999999999999979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15.7</v>
      </c>
      <c r="AN436" s="2">
        <v>78</v>
      </c>
      <c r="AO436" s="2">
        <v>11.9</v>
      </c>
      <c r="AP436" s="2">
        <v>15.7</v>
      </c>
      <c r="AQ436" s="2">
        <v>1.8</v>
      </c>
      <c r="AR436" s="2">
        <v>2.2000000000000002</v>
      </c>
      <c r="AS436" s="2">
        <v>1024.2</v>
      </c>
      <c r="AT436" s="2">
        <v>3170</v>
      </c>
      <c r="AU436" s="2">
        <v>0</v>
      </c>
      <c r="AV436" s="600">
        <v>0</v>
      </c>
      <c r="AW436" s="600">
        <v>0</v>
      </c>
      <c r="AX436" s="600">
        <v>0</v>
      </c>
      <c r="AY436" s="599">
        <v>0</v>
      </c>
      <c r="AZ436" s="599">
        <v>287.8</v>
      </c>
      <c r="BA436">
        <v>15.1</v>
      </c>
      <c r="BB436">
        <v>16.399999999999999</v>
      </c>
      <c r="BC436" s="5">
        <v>0.296527777777778</v>
      </c>
    </row>
    <row r="437" spans="2:55">
      <c r="B437" s="2">
        <v>17.8</v>
      </c>
      <c r="C437" s="2">
        <v>84</v>
      </c>
      <c r="D437" s="2">
        <v>15.1</v>
      </c>
      <c r="E437" s="2">
        <v>17.8</v>
      </c>
      <c r="F437" s="2">
        <v>4.3</v>
      </c>
      <c r="G437" s="2">
        <v>4.7</v>
      </c>
      <c r="H437" s="2">
        <v>1013</v>
      </c>
      <c r="I437" s="2">
        <v>1770</v>
      </c>
      <c r="J437" s="2">
        <v>0</v>
      </c>
      <c r="K437" s="2">
        <v>0</v>
      </c>
      <c r="L437" s="2">
        <v>0</v>
      </c>
      <c r="M437" s="2">
        <v>0</v>
      </c>
      <c r="N437">
        <v>5</v>
      </c>
      <c r="O437">
        <v>292.8</v>
      </c>
      <c r="P437">
        <v>16.8</v>
      </c>
      <c r="Q437">
        <v>17.100000000000001</v>
      </c>
      <c r="R437" s="5">
        <v>0.297222222222222</v>
      </c>
      <c r="T437" s="13">
        <f t="shared" si="9"/>
        <v>17.100000000000001</v>
      </c>
      <c r="U437" s="13">
        <f t="shared" si="11"/>
        <v>-3.6999999999999993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15.7</v>
      </c>
      <c r="AN437" s="2">
        <v>78</v>
      </c>
      <c r="AO437" s="2">
        <v>11.9</v>
      </c>
      <c r="AP437" s="2">
        <v>15.7</v>
      </c>
      <c r="AQ437" s="2">
        <v>1.8</v>
      </c>
      <c r="AR437" s="2">
        <v>4.3</v>
      </c>
      <c r="AS437" s="2">
        <v>1024.0999999999999</v>
      </c>
      <c r="AT437" s="2">
        <v>3190</v>
      </c>
      <c r="AU437" s="2">
        <v>0</v>
      </c>
      <c r="AV437" s="600">
        <v>0</v>
      </c>
      <c r="AW437" s="600">
        <v>0</v>
      </c>
      <c r="AX437" s="600">
        <v>0</v>
      </c>
      <c r="AY437" s="599">
        <v>0</v>
      </c>
      <c r="AZ437" s="599">
        <v>287.8</v>
      </c>
      <c r="BA437">
        <v>15.1</v>
      </c>
      <c r="BB437">
        <v>16.399999999999999</v>
      </c>
      <c r="BC437" s="5">
        <v>0.297222222222222</v>
      </c>
    </row>
    <row r="438" spans="2:55">
      <c r="B438" s="2">
        <v>17.8</v>
      </c>
      <c r="C438" s="2">
        <v>84</v>
      </c>
      <c r="D438" s="2">
        <v>15.1</v>
      </c>
      <c r="E438" s="2">
        <v>17.8</v>
      </c>
      <c r="F438" s="2">
        <v>1.8</v>
      </c>
      <c r="G438" s="2">
        <v>4</v>
      </c>
      <c r="H438" s="2">
        <v>1013</v>
      </c>
      <c r="I438" s="2">
        <v>1830</v>
      </c>
      <c r="J438" s="2">
        <v>0</v>
      </c>
      <c r="K438" s="2">
        <v>0</v>
      </c>
      <c r="L438" s="2">
        <v>0</v>
      </c>
      <c r="M438" s="2">
        <v>0</v>
      </c>
      <c r="N438">
        <v>5</v>
      </c>
      <c r="O438">
        <v>292.8</v>
      </c>
      <c r="P438">
        <v>16.899999999999999</v>
      </c>
      <c r="Q438">
        <v>17.100000000000001</v>
      </c>
      <c r="R438" s="5">
        <v>0.297916666666667</v>
      </c>
      <c r="T438" s="13">
        <f t="shared" si="9"/>
        <v>17.100000000000001</v>
      </c>
      <c r="U438" s="13">
        <f t="shared" si="11"/>
        <v>-3.6999999999999993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15.8</v>
      </c>
      <c r="AN438" s="2">
        <v>77</v>
      </c>
      <c r="AO438" s="2">
        <v>11.8</v>
      </c>
      <c r="AP438" s="2">
        <v>15.8</v>
      </c>
      <c r="AQ438" s="2">
        <v>2.5</v>
      </c>
      <c r="AR438" s="2">
        <v>2.5</v>
      </c>
      <c r="AS438" s="2">
        <v>1024.3</v>
      </c>
      <c r="AT438" s="2">
        <v>3220</v>
      </c>
      <c r="AU438" s="2">
        <v>0</v>
      </c>
      <c r="AV438" s="600">
        <v>0</v>
      </c>
      <c r="AW438" s="600">
        <v>0</v>
      </c>
      <c r="AX438" s="600">
        <v>0</v>
      </c>
      <c r="AY438" s="599">
        <v>0</v>
      </c>
      <c r="AZ438" s="599">
        <v>287.8</v>
      </c>
      <c r="BA438">
        <v>15.2</v>
      </c>
      <c r="BB438">
        <v>16.5</v>
      </c>
      <c r="BC438" s="5">
        <v>0.297916666666667</v>
      </c>
    </row>
    <row r="439" spans="2:55">
      <c r="B439" s="2">
        <v>17.8</v>
      </c>
      <c r="C439" s="2">
        <v>84</v>
      </c>
      <c r="D439" s="2">
        <v>15.1</v>
      </c>
      <c r="E439" s="2">
        <v>17.8</v>
      </c>
      <c r="F439" s="2">
        <v>4.3</v>
      </c>
      <c r="G439" s="2">
        <v>5</v>
      </c>
      <c r="H439" s="2">
        <v>1013.2</v>
      </c>
      <c r="I439" s="2">
        <v>1890</v>
      </c>
      <c r="J439" s="2">
        <v>0</v>
      </c>
      <c r="K439" s="2">
        <v>0</v>
      </c>
      <c r="L439" s="2">
        <v>0</v>
      </c>
      <c r="M439" s="2">
        <v>0</v>
      </c>
      <c r="N439">
        <v>5</v>
      </c>
      <c r="O439">
        <v>292.8</v>
      </c>
      <c r="P439">
        <v>16.8</v>
      </c>
      <c r="Q439">
        <v>17.2</v>
      </c>
      <c r="R439" s="5">
        <v>0.29861111111111099</v>
      </c>
      <c r="T439" s="13">
        <f t="shared" si="9"/>
        <v>17.2</v>
      </c>
      <c r="U439" s="13">
        <f t="shared" si="11"/>
        <v>-3.6000000000000014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15.8</v>
      </c>
      <c r="AN439" s="2">
        <v>77</v>
      </c>
      <c r="AO439" s="2">
        <v>11.8</v>
      </c>
      <c r="AP439" s="2">
        <v>15.8</v>
      </c>
      <c r="AQ439" s="2">
        <v>0</v>
      </c>
      <c r="AR439" s="2">
        <v>2.5</v>
      </c>
      <c r="AS439" s="2">
        <v>1024.3</v>
      </c>
      <c r="AT439" s="2">
        <v>3270</v>
      </c>
      <c r="AU439" s="2">
        <v>0</v>
      </c>
      <c r="AV439" s="600">
        <v>0</v>
      </c>
      <c r="AW439" s="600">
        <v>0</v>
      </c>
      <c r="AX439" s="600">
        <v>0</v>
      </c>
      <c r="AY439" s="599">
        <v>0</v>
      </c>
      <c r="AZ439" s="599">
        <v>287.8</v>
      </c>
      <c r="BA439">
        <v>15.2</v>
      </c>
      <c r="BB439">
        <v>16.5</v>
      </c>
      <c r="BC439" s="5">
        <v>0.29861111111111099</v>
      </c>
    </row>
    <row r="440" spans="2:55">
      <c r="B440" s="2">
        <v>17.8</v>
      </c>
      <c r="C440" s="2">
        <v>84</v>
      </c>
      <c r="D440" s="2">
        <v>15.1</v>
      </c>
      <c r="E440" s="2">
        <v>17.8</v>
      </c>
      <c r="F440" s="2">
        <v>7.2</v>
      </c>
      <c r="G440" s="2">
        <v>7.6</v>
      </c>
      <c r="H440" s="2">
        <v>1012.8</v>
      </c>
      <c r="I440" s="2">
        <v>1960</v>
      </c>
      <c r="J440" s="2">
        <v>0</v>
      </c>
      <c r="K440" s="2">
        <v>0</v>
      </c>
      <c r="L440" s="2">
        <v>0</v>
      </c>
      <c r="M440" s="2">
        <v>0</v>
      </c>
      <c r="N440">
        <v>5</v>
      </c>
      <c r="O440">
        <v>292.8</v>
      </c>
      <c r="P440">
        <v>16.899999999999999</v>
      </c>
      <c r="Q440">
        <v>17.2</v>
      </c>
      <c r="R440" s="5">
        <v>0.29930555555555599</v>
      </c>
      <c r="T440" s="13">
        <f t="shared" si="9"/>
        <v>17.2</v>
      </c>
      <c r="U440" s="13">
        <f t="shared" si="11"/>
        <v>-3.6000000000000014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15.8</v>
      </c>
      <c r="AN440" s="2">
        <v>77</v>
      </c>
      <c r="AO440" s="2">
        <v>11.8</v>
      </c>
      <c r="AP440" s="2">
        <v>15.8</v>
      </c>
      <c r="AQ440" s="2">
        <v>0</v>
      </c>
      <c r="AR440" s="2">
        <v>2.5</v>
      </c>
      <c r="AS440" s="2">
        <v>1024.2</v>
      </c>
      <c r="AT440" s="2">
        <v>3330</v>
      </c>
      <c r="AU440" s="2">
        <v>0</v>
      </c>
      <c r="AV440" s="600">
        <v>0</v>
      </c>
      <c r="AW440" s="600">
        <v>0</v>
      </c>
      <c r="AX440" s="600">
        <v>0</v>
      </c>
      <c r="AY440" s="599">
        <v>0</v>
      </c>
      <c r="AZ440" s="599">
        <v>287.8</v>
      </c>
      <c r="BA440">
        <v>15.3</v>
      </c>
      <c r="BB440">
        <v>16.600000000000001</v>
      </c>
      <c r="BC440" s="5">
        <v>0.29930555555555599</v>
      </c>
    </row>
    <row r="441" spans="2:55">
      <c r="B441" s="2">
        <v>17.8</v>
      </c>
      <c r="C441" s="2">
        <v>84</v>
      </c>
      <c r="D441" s="2">
        <v>15.1</v>
      </c>
      <c r="E441" s="2">
        <v>17.8</v>
      </c>
      <c r="F441" s="2">
        <v>2.9</v>
      </c>
      <c r="G441" s="2">
        <v>5.4</v>
      </c>
      <c r="H441" s="2">
        <v>1013.4</v>
      </c>
      <c r="I441" s="2">
        <v>2020</v>
      </c>
      <c r="J441" s="2">
        <v>0</v>
      </c>
      <c r="K441" s="2">
        <v>0</v>
      </c>
      <c r="L441" s="2">
        <v>0</v>
      </c>
      <c r="M441" s="2">
        <v>0</v>
      </c>
      <c r="N441">
        <v>5</v>
      </c>
      <c r="O441">
        <v>292.8</v>
      </c>
      <c r="P441">
        <v>16.899999999999999</v>
      </c>
      <c r="Q441">
        <v>17.3</v>
      </c>
      <c r="R441" s="5">
        <v>0.3</v>
      </c>
      <c r="T441" s="13">
        <f t="shared" si="9"/>
        <v>17.3</v>
      </c>
      <c r="U441" s="13">
        <f t="shared" si="11"/>
        <v>-3.5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15.8</v>
      </c>
      <c r="AN441" s="2">
        <v>77</v>
      </c>
      <c r="AO441" s="2">
        <v>11.8</v>
      </c>
      <c r="AP441" s="2">
        <v>15.8</v>
      </c>
      <c r="AQ441" s="2">
        <v>5.4</v>
      </c>
      <c r="AR441" s="2">
        <v>5.4</v>
      </c>
      <c r="AS441" s="2">
        <v>1024.0999999999999</v>
      </c>
      <c r="AT441" s="2">
        <v>3390</v>
      </c>
      <c r="AU441" s="2">
        <v>0</v>
      </c>
      <c r="AV441" s="600">
        <v>0</v>
      </c>
      <c r="AW441" s="600">
        <v>0</v>
      </c>
      <c r="AX441" s="600">
        <v>0</v>
      </c>
      <c r="AY441" s="599">
        <v>0</v>
      </c>
      <c r="AZ441" s="599">
        <v>287.8</v>
      </c>
      <c r="BA441">
        <v>15.3</v>
      </c>
      <c r="BB441">
        <v>16.600000000000001</v>
      </c>
      <c r="BC441" s="5">
        <v>0.3</v>
      </c>
    </row>
    <row r="442" spans="2:55">
      <c r="B442" s="2">
        <v>17.8</v>
      </c>
      <c r="C442" s="2">
        <v>84</v>
      </c>
      <c r="D442" s="2">
        <v>15.1</v>
      </c>
      <c r="E442" s="2">
        <v>17.8</v>
      </c>
      <c r="F442" s="2">
        <v>2.5</v>
      </c>
      <c r="G442" s="2">
        <v>5.8</v>
      </c>
      <c r="H442" s="2">
        <v>1013.1</v>
      </c>
      <c r="I442" s="2">
        <v>2080</v>
      </c>
      <c r="J442" s="2">
        <v>0</v>
      </c>
      <c r="K442" s="2">
        <v>0</v>
      </c>
      <c r="L442" s="2">
        <v>0</v>
      </c>
      <c r="M442" s="2">
        <v>0</v>
      </c>
      <c r="N442">
        <v>5</v>
      </c>
      <c r="O442">
        <v>292.8</v>
      </c>
      <c r="P442">
        <v>16.899999999999999</v>
      </c>
      <c r="Q442">
        <v>17.3</v>
      </c>
      <c r="R442" s="5">
        <v>0.30069444444444399</v>
      </c>
      <c r="T442" s="13">
        <f t="shared" si="9"/>
        <v>17.3</v>
      </c>
      <c r="U442" s="13">
        <f t="shared" si="11"/>
        <v>-3.5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15.8</v>
      </c>
      <c r="AN442" s="2">
        <v>77</v>
      </c>
      <c r="AO442" s="2">
        <v>11.8</v>
      </c>
      <c r="AP442" s="2">
        <v>15.8</v>
      </c>
      <c r="AQ442" s="2">
        <v>3.2</v>
      </c>
      <c r="AR442" s="2">
        <v>5</v>
      </c>
      <c r="AS442" s="2">
        <v>1024.0999999999999</v>
      </c>
      <c r="AT442" s="2">
        <v>3470</v>
      </c>
      <c r="AU442" s="2">
        <v>0</v>
      </c>
      <c r="AV442" s="600">
        <v>0</v>
      </c>
      <c r="AW442" s="600">
        <v>0</v>
      </c>
      <c r="AX442" s="600">
        <v>0</v>
      </c>
      <c r="AY442" s="599">
        <v>0</v>
      </c>
      <c r="AZ442" s="599">
        <v>287.8</v>
      </c>
      <c r="BA442">
        <v>15.4</v>
      </c>
      <c r="BB442">
        <v>16.600000000000001</v>
      </c>
      <c r="BC442" s="5">
        <v>0.30069444444444399</v>
      </c>
    </row>
    <row r="443" spans="2:55">
      <c r="B443" s="2">
        <v>17.899999999999999</v>
      </c>
      <c r="C443" s="2">
        <v>84</v>
      </c>
      <c r="D443" s="2">
        <v>15.2</v>
      </c>
      <c r="E443" s="2">
        <v>17.899999999999999</v>
      </c>
      <c r="F443" s="2">
        <v>7.6</v>
      </c>
      <c r="G443" s="2">
        <v>7.6</v>
      </c>
      <c r="H443" s="2">
        <v>1013</v>
      </c>
      <c r="I443" s="2">
        <v>2150</v>
      </c>
      <c r="J443" s="2">
        <v>0</v>
      </c>
      <c r="K443" s="2">
        <v>0</v>
      </c>
      <c r="L443" s="2">
        <v>0</v>
      </c>
      <c r="M443" s="2">
        <v>0</v>
      </c>
      <c r="N443">
        <v>5</v>
      </c>
      <c r="O443">
        <v>292.8</v>
      </c>
      <c r="P443">
        <v>16.899999999999999</v>
      </c>
      <c r="Q443">
        <v>17.3</v>
      </c>
      <c r="R443" s="5">
        <v>0.30138888888888898</v>
      </c>
      <c r="T443" s="13">
        <f t="shared" si="9"/>
        <v>17.3</v>
      </c>
      <c r="U443" s="13">
        <f t="shared" si="11"/>
        <v>-3.5999999999999979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15.9</v>
      </c>
      <c r="AN443" s="2">
        <v>77</v>
      </c>
      <c r="AO443" s="2">
        <v>11.9</v>
      </c>
      <c r="AP443" s="2">
        <v>15.9</v>
      </c>
      <c r="AQ443" s="2">
        <v>0</v>
      </c>
      <c r="AR443" s="2">
        <v>2.2000000000000002</v>
      </c>
      <c r="AS443" s="2">
        <v>1024</v>
      </c>
      <c r="AT443" s="2">
        <v>3580</v>
      </c>
      <c r="AU443" s="2">
        <v>0</v>
      </c>
      <c r="AV443" s="600">
        <v>0</v>
      </c>
      <c r="AW443" s="600">
        <v>0</v>
      </c>
      <c r="AX443" s="600">
        <v>0</v>
      </c>
      <c r="AY443" s="599">
        <v>0</v>
      </c>
      <c r="AZ443" s="599">
        <v>287.8</v>
      </c>
      <c r="BA443">
        <v>15.4</v>
      </c>
      <c r="BB443">
        <v>16.7</v>
      </c>
      <c r="BC443" s="5">
        <v>0.30138888888888898</v>
      </c>
    </row>
    <row r="444" spans="2:55">
      <c r="B444" s="2">
        <v>17.899999999999999</v>
      </c>
      <c r="C444" s="2">
        <v>84</v>
      </c>
      <c r="D444" s="2">
        <v>15.2</v>
      </c>
      <c r="E444" s="2">
        <v>17.899999999999999</v>
      </c>
      <c r="F444" s="2">
        <v>2.2000000000000002</v>
      </c>
      <c r="G444" s="2">
        <v>3.6</v>
      </c>
      <c r="H444" s="2">
        <v>1013.1</v>
      </c>
      <c r="I444" s="2">
        <v>2210</v>
      </c>
      <c r="J444" s="2">
        <v>0</v>
      </c>
      <c r="K444" s="2">
        <v>0</v>
      </c>
      <c r="L444" s="2">
        <v>0</v>
      </c>
      <c r="M444" s="2">
        <v>0</v>
      </c>
      <c r="N444">
        <v>5</v>
      </c>
      <c r="O444">
        <v>292.8</v>
      </c>
      <c r="P444">
        <v>17</v>
      </c>
      <c r="Q444">
        <v>17.3</v>
      </c>
      <c r="R444" s="5">
        <v>0.30208333333333298</v>
      </c>
      <c r="T444" s="13">
        <f t="shared" si="9"/>
        <v>17.3</v>
      </c>
      <c r="U444" s="13">
        <f t="shared" si="11"/>
        <v>-3.5999999999999979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15.9</v>
      </c>
      <c r="AN444" s="2">
        <v>77</v>
      </c>
      <c r="AO444" s="2">
        <v>11.9</v>
      </c>
      <c r="AP444" s="2">
        <v>15.9</v>
      </c>
      <c r="AQ444" s="2">
        <v>3.2</v>
      </c>
      <c r="AR444" s="2">
        <v>3.6</v>
      </c>
      <c r="AS444" s="2">
        <v>1024.3</v>
      </c>
      <c r="AT444" s="2">
        <v>3690</v>
      </c>
      <c r="AU444" s="2">
        <v>0</v>
      </c>
      <c r="AV444" s="600">
        <v>0</v>
      </c>
      <c r="AW444" s="600">
        <v>0</v>
      </c>
      <c r="AX444" s="600">
        <v>0</v>
      </c>
      <c r="AY444" s="599">
        <v>0</v>
      </c>
      <c r="AZ444" s="599">
        <v>287.8</v>
      </c>
      <c r="BA444">
        <v>15.5</v>
      </c>
      <c r="BB444">
        <v>16.8</v>
      </c>
      <c r="BC444" s="5">
        <v>0.30208333333333298</v>
      </c>
    </row>
    <row r="445" spans="2:55">
      <c r="B445" s="2">
        <v>17.899999999999999</v>
      </c>
      <c r="C445" s="2">
        <v>84</v>
      </c>
      <c r="D445" s="2">
        <v>15.2</v>
      </c>
      <c r="E445" s="2">
        <v>17.899999999999999</v>
      </c>
      <c r="F445" s="2">
        <v>4</v>
      </c>
      <c r="G445" s="2">
        <v>4.3</v>
      </c>
      <c r="H445" s="2">
        <v>1013.2</v>
      </c>
      <c r="I445" s="2">
        <v>2270</v>
      </c>
      <c r="J445" s="2">
        <v>0</v>
      </c>
      <c r="K445" s="2">
        <v>0</v>
      </c>
      <c r="L445" s="2">
        <v>0</v>
      </c>
      <c r="M445" s="2">
        <v>0</v>
      </c>
      <c r="N445">
        <v>5</v>
      </c>
      <c r="O445">
        <v>292.8</v>
      </c>
      <c r="P445">
        <v>17</v>
      </c>
      <c r="Q445">
        <v>17.399999999999999</v>
      </c>
      <c r="R445" s="5">
        <v>0.30277777777777798</v>
      </c>
      <c r="T445" s="13">
        <f t="shared" si="9"/>
        <v>17.399999999999999</v>
      </c>
      <c r="U445" s="13">
        <f t="shared" si="11"/>
        <v>-3.5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15.9</v>
      </c>
      <c r="AN445" s="2">
        <v>77</v>
      </c>
      <c r="AO445" s="2">
        <v>11.9</v>
      </c>
      <c r="AP445" s="2">
        <v>15.9</v>
      </c>
      <c r="AQ445" s="2">
        <v>2.5</v>
      </c>
      <c r="AR445" s="2">
        <v>3.2</v>
      </c>
      <c r="AS445" s="2">
        <v>1024.5</v>
      </c>
      <c r="AT445" s="2">
        <v>3820</v>
      </c>
      <c r="AU445" s="2">
        <v>0</v>
      </c>
      <c r="AV445" s="600">
        <v>0</v>
      </c>
      <c r="AW445" s="600">
        <v>0</v>
      </c>
      <c r="AX445" s="600">
        <v>0</v>
      </c>
      <c r="AY445" s="599">
        <v>0</v>
      </c>
      <c r="AZ445" s="599">
        <v>287.8</v>
      </c>
      <c r="BA445">
        <v>15.5</v>
      </c>
      <c r="BB445">
        <v>16.899999999999999</v>
      </c>
      <c r="BC445" s="5">
        <v>0.30277777777777798</v>
      </c>
    </row>
    <row r="446" spans="2:55">
      <c r="B446" s="2">
        <v>17.899999999999999</v>
      </c>
      <c r="C446" s="2">
        <v>84</v>
      </c>
      <c r="D446" s="2">
        <v>15.2</v>
      </c>
      <c r="E446" s="2">
        <v>17.899999999999999</v>
      </c>
      <c r="F446" s="2">
        <v>2.5</v>
      </c>
      <c r="G446" s="2">
        <v>2.9</v>
      </c>
      <c r="H446" s="2">
        <v>1013.1</v>
      </c>
      <c r="I446" s="2">
        <v>2320</v>
      </c>
      <c r="J446" s="2">
        <v>0</v>
      </c>
      <c r="K446" s="2">
        <v>0</v>
      </c>
      <c r="L446" s="2">
        <v>0</v>
      </c>
      <c r="M446" s="2">
        <v>0</v>
      </c>
      <c r="N446">
        <v>5</v>
      </c>
      <c r="O446">
        <v>292.8</v>
      </c>
      <c r="P446">
        <v>17</v>
      </c>
      <c r="Q446">
        <v>17.399999999999999</v>
      </c>
      <c r="R446" s="5">
        <v>0.30347222222222198</v>
      </c>
      <c r="T446" s="13">
        <f t="shared" si="9"/>
        <v>17.399999999999999</v>
      </c>
      <c r="U446" s="13">
        <f t="shared" si="11"/>
        <v>-3.5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15.9</v>
      </c>
      <c r="AN446" s="2">
        <v>77</v>
      </c>
      <c r="AO446" s="2">
        <v>11.9</v>
      </c>
      <c r="AP446" s="2">
        <v>15.9</v>
      </c>
      <c r="AQ446" s="2">
        <v>4.3</v>
      </c>
      <c r="AR446" s="2">
        <v>4.7</v>
      </c>
      <c r="AS446" s="2">
        <v>1024.3</v>
      </c>
      <c r="AT446" s="2">
        <v>3970</v>
      </c>
      <c r="AU446" s="2">
        <v>0</v>
      </c>
      <c r="AV446" s="600">
        <v>0</v>
      </c>
      <c r="AW446" s="600">
        <v>0</v>
      </c>
      <c r="AX446" s="600">
        <v>0</v>
      </c>
      <c r="AY446" s="599">
        <v>0</v>
      </c>
      <c r="AZ446" s="599">
        <v>287.8</v>
      </c>
      <c r="BA446">
        <v>15.6</v>
      </c>
      <c r="BB446">
        <v>16.899999999999999</v>
      </c>
      <c r="BC446" s="5">
        <v>0.30347222222222198</v>
      </c>
    </row>
    <row r="447" spans="2:55">
      <c r="B447" s="2">
        <v>17.899999999999999</v>
      </c>
      <c r="C447" s="2">
        <v>84</v>
      </c>
      <c r="D447" s="2">
        <v>15.2</v>
      </c>
      <c r="E447" s="2">
        <v>17.899999999999999</v>
      </c>
      <c r="F447" s="2">
        <v>2.2000000000000002</v>
      </c>
      <c r="G447" s="2">
        <v>3.2</v>
      </c>
      <c r="H447" s="2">
        <v>1013.2</v>
      </c>
      <c r="I447" s="2">
        <v>2370</v>
      </c>
      <c r="J447" s="2">
        <v>0</v>
      </c>
      <c r="K447" s="2">
        <v>0</v>
      </c>
      <c r="L447" s="2">
        <v>0</v>
      </c>
      <c r="M447" s="2">
        <v>0</v>
      </c>
      <c r="N447">
        <v>5</v>
      </c>
      <c r="O447">
        <v>292.8</v>
      </c>
      <c r="P447">
        <v>17</v>
      </c>
      <c r="Q447">
        <v>17.399999999999999</v>
      </c>
      <c r="R447" s="5">
        <v>0.30416666666666697</v>
      </c>
      <c r="T447" s="13">
        <f t="shared" si="9"/>
        <v>17.399999999999999</v>
      </c>
      <c r="U447" s="13">
        <f t="shared" si="11"/>
        <v>-3.5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15.9</v>
      </c>
      <c r="AN447" s="2">
        <v>77</v>
      </c>
      <c r="AO447" s="2">
        <v>11.9</v>
      </c>
      <c r="AP447" s="2">
        <v>15.9</v>
      </c>
      <c r="AQ447" s="2">
        <v>1.8</v>
      </c>
      <c r="AR447" s="2">
        <v>4.3</v>
      </c>
      <c r="AS447" s="2">
        <v>1024.3</v>
      </c>
      <c r="AT447" s="2">
        <v>4100</v>
      </c>
      <c r="AU447" s="2">
        <v>0</v>
      </c>
      <c r="AV447" s="600">
        <v>0</v>
      </c>
      <c r="AW447" s="600">
        <v>0</v>
      </c>
      <c r="AX447" s="600">
        <v>0</v>
      </c>
      <c r="AY447" s="599">
        <v>0</v>
      </c>
      <c r="AZ447" s="599">
        <v>287.8</v>
      </c>
      <c r="BA447">
        <v>15.6</v>
      </c>
      <c r="BB447">
        <v>17</v>
      </c>
      <c r="BC447" s="5">
        <v>0.30416666666666697</v>
      </c>
    </row>
    <row r="448" spans="2:55">
      <c r="B448" s="2">
        <v>17.899999999999999</v>
      </c>
      <c r="C448" s="2">
        <v>84</v>
      </c>
      <c r="D448" s="2">
        <v>15.2</v>
      </c>
      <c r="E448" s="2">
        <v>17.899999999999999</v>
      </c>
      <c r="F448" s="2">
        <v>2.2000000000000002</v>
      </c>
      <c r="G448" s="2">
        <v>2.9</v>
      </c>
      <c r="H448" s="2">
        <v>1013.2</v>
      </c>
      <c r="I448" s="2">
        <v>2430</v>
      </c>
      <c r="J448" s="2">
        <v>0</v>
      </c>
      <c r="K448" s="2">
        <v>0</v>
      </c>
      <c r="L448" s="2">
        <v>0</v>
      </c>
      <c r="M448" s="2">
        <v>0</v>
      </c>
      <c r="N448">
        <v>5</v>
      </c>
      <c r="O448">
        <v>292.8</v>
      </c>
      <c r="P448">
        <v>17</v>
      </c>
      <c r="Q448">
        <v>17.5</v>
      </c>
      <c r="R448" s="5">
        <v>0.30486111111111103</v>
      </c>
      <c r="T448" s="13">
        <f t="shared" si="9"/>
        <v>17.5</v>
      </c>
      <c r="U448" s="13">
        <f t="shared" si="11"/>
        <v>-3.3999999999999986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15.9</v>
      </c>
      <c r="AN448" s="2">
        <v>77</v>
      </c>
      <c r="AO448" s="2">
        <v>11.9</v>
      </c>
      <c r="AP448" s="2">
        <v>15.9</v>
      </c>
      <c r="AQ448" s="2">
        <v>5.4</v>
      </c>
      <c r="AR448" s="2">
        <v>5.8</v>
      </c>
      <c r="AS448" s="2">
        <v>1024.2</v>
      </c>
      <c r="AT448" s="2">
        <v>4210</v>
      </c>
      <c r="AU448" s="2">
        <v>0</v>
      </c>
      <c r="AV448" s="600">
        <v>0</v>
      </c>
      <c r="AW448" s="600">
        <v>0</v>
      </c>
      <c r="AX448" s="600">
        <v>0</v>
      </c>
      <c r="AY448" s="599">
        <v>0</v>
      </c>
      <c r="AZ448" s="599">
        <v>287.8</v>
      </c>
      <c r="BA448">
        <v>15.7</v>
      </c>
      <c r="BB448">
        <v>17.100000000000001</v>
      </c>
      <c r="BC448" s="5">
        <v>0.30486111111111103</v>
      </c>
    </row>
    <row r="449" spans="2:55">
      <c r="B449" s="2">
        <v>17.899999999999999</v>
      </c>
      <c r="C449" s="2">
        <v>84</v>
      </c>
      <c r="D449" s="2">
        <v>15.2</v>
      </c>
      <c r="E449" s="2">
        <v>17.899999999999999</v>
      </c>
      <c r="F449" s="2">
        <v>0</v>
      </c>
      <c r="G449" s="2">
        <v>2.2000000000000002</v>
      </c>
      <c r="H449" s="2">
        <v>1013</v>
      </c>
      <c r="I449" s="2">
        <v>2470</v>
      </c>
      <c r="J449" s="2">
        <v>0</v>
      </c>
      <c r="K449" s="2">
        <v>0</v>
      </c>
      <c r="L449" s="2">
        <v>0</v>
      </c>
      <c r="M449" s="2">
        <v>0</v>
      </c>
      <c r="N449">
        <v>5</v>
      </c>
      <c r="O449">
        <v>292.8</v>
      </c>
      <c r="P449">
        <v>17.100000000000001</v>
      </c>
      <c r="Q449">
        <v>17.5</v>
      </c>
      <c r="R449" s="5">
        <v>0.30555555555555602</v>
      </c>
      <c r="T449" s="13">
        <f t="shared" si="9"/>
        <v>17.5</v>
      </c>
      <c r="U449" s="13">
        <f t="shared" si="11"/>
        <v>-3.3999999999999986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16</v>
      </c>
      <c r="AN449" s="2">
        <v>77</v>
      </c>
      <c r="AO449" s="2">
        <v>12</v>
      </c>
      <c r="AP449" s="2">
        <v>16</v>
      </c>
      <c r="AQ449" s="2">
        <v>1.8</v>
      </c>
      <c r="AR449" s="2">
        <v>2.9</v>
      </c>
      <c r="AS449" s="2">
        <v>1024.4000000000001</v>
      </c>
      <c r="AT449" s="2">
        <v>4280</v>
      </c>
      <c r="AU449" s="2">
        <v>0</v>
      </c>
      <c r="AV449" s="600">
        <v>0</v>
      </c>
      <c r="AW449" s="600">
        <v>0</v>
      </c>
      <c r="AX449" s="600">
        <v>0</v>
      </c>
      <c r="AY449" s="599">
        <v>0</v>
      </c>
      <c r="AZ449" s="599">
        <v>287.8</v>
      </c>
      <c r="BA449">
        <v>15.7</v>
      </c>
      <c r="BB449">
        <v>17.100000000000001</v>
      </c>
      <c r="BC449" s="5">
        <v>0.30555555555555602</v>
      </c>
    </row>
    <row r="450" spans="2:55">
      <c r="B450" s="2">
        <v>17.899999999999999</v>
      </c>
      <c r="C450" s="2">
        <v>84</v>
      </c>
      <c r="D450" s="2">
        <v>15.2</v>
      </c>
      <c r="E450" s="2">
        <v>17.899999999999999</v>
      </c>
      <c r="F450" s="2">
        <v>1.8</v>
      </c>
      <c r="G450" s="2">
        <v>1.8</v>
      </c>
      <c r="H450" s="2">
        <v>1013</v>
      </c>
      <c r="I450" s="2">
        <v>2540</v>
      </c>
      <c r="J450" s="2">
        <v>0</v>
      </c>
      <c r="K450" s="2">
        <v>0</v>
      </c>
      <c r="L450" s="2">
        <v>0</v>
      </c>
      <c r="M450" s="2">
        <v>0</v>
      </c>
      <c r="N450">
        <v>5</v>
      </c>
      <c r="O450">
        <v>292.8</v>
      </c>
      <c r="P450">
        <v>17.100000000000001</v>
      </c>
      <c r="Q450">
        <v>17.600000000000001</v>
      </c>
      <c r="R450" s="5">
        <v>0.30625000000000002</v>
      </c>
      <c r="T450" s="13">
        <f t="shared" si="9"/>
        <v>17.600000000000001</v>
      </c>
      <c r="U450" s="13">
        <f t="shared" si="11"/>
        <v>-3.2999999999999972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16</v>
      </c>
      <c r="AN450" s="2">
        <v>77</v>
      </c>
      <c r="AO450" s="2">
        <v>12</v>
      </c>
      <c r="AP450" s="2">
        <v>16</v>
      </c>
      <c r="AQ450" s="2">
        <v>0</v>
      </c>
      <c r="AR450" s="2">
        <v>0</v>
      </c>
      <c r="AS450" s="2">
        <v>1024.3</v>
      </c>
      <c r="AT450" s="2">
        <v>4320</v>
      </c>
      <c r="AU450" s="2">
        <v>0</v>
      </c>
      <c r="AV450" s="600">
        <v>0</v>
      </c>
      <c r="AW450" s="600">
        <v>0</v>
      </c>
      <c r="AX450" s="600">
        <v>0</v>
      </c>
      <c r="AY450" s="599">
        <v>0</v>
      </c>
      <c r="AZ450" s="599">
        <v>287.8</v>
      </c>
      <c r="BA450">
        <v>15.7</v>
      </c>
      <c r="BB450">
        <v>17.2</v>
      </c>
      <c r="BC450" s="5">
        <v>0.30625000000000002</v>
      </c>
    </row>
    <row r="451" spans="2:55">
      <c r="B451" s="2">
        <v>17.899999999999999</v>
      </c>
      <c r="C451" s="2">
        <v>84</v>
      </c>
      <c r="D451" s="2">
        <v>15.2</v>
      </c>
      <c r="E451" s="2">
        <v>17.899999999999999</v>
      </c>
      <c r="F451" s="2">
        <v>5.4</v>
      </c>
      <c r="G451" s="2">
        <v>5.4</v>
      </c>
      <c r="H451" s="2">
        <v>1013</v>
      </c>
      <c r="I451" s="2">
        <v>2590</v>
      </c>
      <c r="J451" s="2">
        <v>0</v>
      </c>
      <c r="K451" s="2">
        <v>0</v>
      </c>
      <c r="L451" s="2">
        <v>0</v>
      </c>
      <c r="M451" s="2">
        <v>0</v>
      </c>
      <c r="N451">
        <v>5</v>
      </c>
      <c r="O451">
        <v>292.8</v>
      </c>
      <c r="P451">
        <v>17.100000000000001</v>
      </c>
      <c r="Q451">
        <v>17.600000000000001</v>
      </c>
      <c r="R451" s="5">
        <v>0.30694444444444402</v>
      </c>
      <c r="T451" s="13">
        <f t="shared" si="9"/>
        <v>17.600000000000001</v>
      </c>
      <c r="U451" s="13">
        <f t="shared" si="11"/>
        <v>-3.2999999999999972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16</v>
      </c>
      <c r="AN451" s="2">
        <v>77</v>
      </c>
      <c r="AO451" s="2">
        <v>12</v>
      </c>
      <c r="AP451" s="2">
        <v>16</v>
      </c>
      <c r="AQ451" s="2">
        <v>6.8</v>
      </c>
      <c r="AR451" s="2">
        <v>6.8</v>
      </c>
      <c r="AS451" s="2">
        <v>1024.5</v>
      </c>
      <c r="AT451" s="2">
        <v>4330</v>
      </c>
      <c r="AU451" s="2">
        <v>0</v>
      </c>
      <c r="AV451" s="600">
        <v>0</v>
      </c>
      <c r="AW451" s="600">
        <v>0</v>
      </c>
      <c r="AX451" s="600">
        <v>0</v>
      </c>
      <c r="AY451" s="599">
        <v>0</v>
      </c>
      <c r="AZ451" s="599">
        <v>287.8</v>
      </c>
      <c r="BA451">
        <v>15.8</v>
      </c>
      <c r="BB451">
        <v>17.3</v>
      </c>
      <c r="BC451" s="5">
        <v>0.30694444444444402</v>
      </c>
    </row>
    <row r="452" spans="2:55">
      <c r="B452" s="2">
        <v>17.899999999999999</v>
      </c>
      <c r="C452" s="2">
        <v>84</v>
      </c>
      <c r="D452" s="2">
        <v>15.2</v>
      </c>
      <c r="E452" s="2">
        <v>17.899999999999999</v>
      </c>
      <c r="F452" s="2">
        <v>2.2000000000000002</v>
      </c>
      <c r="G452" s="2">
        <v>2.2000000000000002</v>
      </c>
      <c r="H452" s="2">
        <v>1012.9</v>
      </c>
      <c r="I452" s="2">
        <v>2650</v>
      </c>
      <c r="J452" s="2">
        <v>0</v>
      </c>
      <c r="K452" s="2">
        <v>0</v>
      </c>
      <c r="L452" s="2">
        <v>0</v>
      </c>
      <c r="M452" s="2">
        <v>0</v>
      </c>
      <c r="N452">
        <v>5</v>
      </c>
      <c r="O452">
        <v>292.8</v>
      </c>
      <c r="P452">
        <v>17.100000000000001</v>
      </c>
      <c r="Q452">
        <v>17.600000000000001</v>
      </c>
      <c r="R452" s="5">
        <v>0.30763888888888902</v>
      </c>
      <c r="T452" s="13">
        <f t="shared" si="9"/>
        <v>17.600000000000001</v>
      </c>
      <c r="U452" s="13">
        <f t="shared" si="11"/>
        <v>-3.2999999999999972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16</v>
      </c>
      <c r="AN452" s="2">
        <v>77</v>
      </c>
      <c r="AO452" s="2">
        <v>12</v>
      </c>
      <c r="AP452" s="2">
        <v>16</v>
      </c>
      <c r="AQ452" s="2">
        <v>2.9</v>
      </c>
      <c r="AR452" s="2">
        <v>5.4</v>
      </c>
      <c r="AS452" s="2">
        <v>1024.3</v>
      </c>
      <c r="AT452" s="2">
        <v>4310</v>
      </c>
      <c r="AU452" s="2">
        <v>0</v>
      </c>
      <c r="AV452" s="600">
        <v>0</v>
      </c>
      <c r="AW452" s="600">
        <v>0</v>
      </c>
      <c r="AX452" s="600">
        <v>0</v>
      </c>
      <c r="AY452" s="599">
        <v>0</v>
      </c>
      <c r="AZ452" s="599">
        <v>287.8</v>
      </c>
      <c r="BA452">
        <v>15.8</v>
      </c>
      <c r="BB452">
        <v>17.399999999999999</v>
      </c>
      <c r="BC452" s="5">
        <v>0.30763888888888902</v>
      </c>
    </row>
    <row r="453" spans="2:55">
      <c r="B453" s="2">
        <v>17.899999999999999</v>
      </c>
      <c r="C453" s="2">
        <v>84</v>
      </c>
      <c r="D453" s="2">
        <v>15.2</v>
      </c>
      <c r="E453" s="2">
        <v>17.899999999999999</v>
      </c>
      <c r="F453" s="2">
        <v>0</v>
      </c>
      <c r="G453" s="2">
        <v>2.2000000000000002</v>
      </c>
      <c r="H453" s="2">
        <v>1013</v>
      </c>
      <c r="I453" s="2">
        <v>2700</v>
      </c>
      <c r="J453" s="2">
        <v>0</v>
      </c>
      <c r="K453" s="2">
        <v>0</v>
      </c>
      <c r="L453" s="2">
        <v>0</v>
      </c>
      <c r="M453" s="2">
        <v>0</v>
      </c>
      <c r="N453">
        <v>5</v>
      </c>
      <c r="O453">
        <v>292.8</v>
      </c>
      <c r="P453">
        <v>17.100000000000001</v>
      </c>
      <c r="Q453">
        <v>17.7</v>
      </c>
      <c r="R453" s="5">
        <v>0.30833333333333302</v>
      </c>
      <c r="T453" s="13">
        <f t="shared" si="9"/>
        <v>17.7</v>
      </c>
      <c r="U453" s="13">
        <f t="shared" si="11"/>
        <v>-3.1999999999999993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16</v>
      </c>
      <c r="AN453" s="2">
        <v>77</v>
      </c>
      <c r="AO453" s="2">
        <v>12</v>
      </c>
      <c r="AP453" s="2">
        <v>16</v>
      </c>
      <c r="AQ453" s="2">
        <v>4</v>
      </c>
      <c r="AR453" s="2">
        <v>4.7</v>
      </c>
      <c r="AS453" s="2">
        <v>1024.3</v>
      </c>
      <c r="AT453" s="2">
        <v>4290</v>
      </c>
      <c r="AU453" s="2">
        <v>0</v>
      </c>
      <c r="AV453" s="600">
        <v>0</v>
      </c>
      <c r="AW453" s="600">
        <v>0</v>
      </c>
      <c r="AX453" s="600">
        <v>0</v>
      </c>
      <c r="AY453" s="599">
        <v>0</v>
      </c>
      <c r="AZ453" s="599">
        <v>287.8</v>
      </c>
      <c r="BA453">
        <v>15.9</v>
      </c>
      <c r="BB453">
        <v>17.600000000000001</v>
      </c>
      <c r="BC453" s="5">
        <v>0.30833333333333302</v>
      </c>
    </row>
    <row r="454" spans="2:55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/>
      <c r="O454"/>
      <c r="P454"/>
      <c r="Q454"/>
      <c r="R454" s="5"/>
      <c r="T454" s="13">
        <f t="shared" si="9"/>
        <v>0</v>
      </c>
      <c r="U454" s="13">
        <f t="shared" si="11"/>
        <v>-3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16.100000000000001</v>
      </c>
      <c r="AN454" s="2">
        <v>77</v>
      </c>
      <c r="AO454" s="2">
        <v>12.1</v>
      </c>
      <c r="AP454" s="2">
        <v>16.100000000000001</v>
      </c>
      <c r="AQ454" s="2">
        <v>2.5</v>
      </c>
      <c r="AR454" s="2">
        <v>3.2</v>
      </c>
      <c r="AS454" s="2">
        <v>1024.3</v>
      </c>
      <c r="AT454" s="2">
        <v>4250</v>
      </c>
      <c r="AU454" s="2">
        <v>0</v>
      </c>
      <c r="AV454" s="600">
        <v>0</v>
      </c>
      <c r="AW454" s="600">
        <v>0</v>
      </c>
      <c r="AX454" s="600">
        <v>0</v>
      </c>
      <c r="AY454" s="599">
        <v>0</v>
      </c>
      <c r="AZ454" s="599">
        <v>287.8</v>
      </c>
      <c r="BA454">
        <v>16</v>
      </c>
      <c r="BB454">
        <v>17.8</v>
      </c>
      <c r="BC454" s="5">
        <v>0.30902777777777801</v>
      </c>
    </row>
    <row r="455" spans="2:55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/>
      <c r="O455"/>
      <c r="P455"/>
      <c r="Q455"/>
      <c r="R455" s="5"/>
      <c r="T455" s="13">
        <f t="shared" si="9"/>
        <v>0</v>
      </c>
      <c r="U455" s="13">
        <f t="shared" si="11"/>
        <v>-3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16.100000000000001</v>
      </c>
      <c r="AN455" s="2">
        <v>77</v>
      </c>
      <c r="AO455" s="2">
        <v>12.1</v>
      </c>
      <c r="AP455" s="2">
        <v>16.100000000000001</v>
      </c>
      <c r="AQ455" s="2">
        <v>0</v>
      </c>
      <c r="AR455" s="2">
        <v>2.9</v>
      </c>
      <c r="AS455" s="2">
        <v>1024.4000000000001</v>
      </c>
      <c r="AT455" s="2">
        <v>4230</v>
      </c>
      <c r="AU455" s="2">
        <v>0</v>
      </c>
      <c r="AV455" s="600">
        <v>0</v>
      </c>
      <c r="AW455" s="600">
        <v>0</v>
      </c>
      <c r="AX455" s="600">
        <v>0</v>
      </c>
      <c r="AY455" s="599">
        <v>0</v>
      </c>
      <c r="AZ455" s="599">
        <v>287.8</v>
      </c>
      <c r="BA455">
        <v>16.100000000000001</v>
      </c>
      <c r="BB455">
        <v>18.100000000000001</v>
      </c>
      <c r="BC455" s="5">
        <v>0.30972222222222201</v>
      </c>
    </row>
    <row r="456" spans="2:55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/>
      <c r="O456"/>
      <c r="P456"/>
      <c r="Q456"/>
      <c r="R456" s="5"/>
      <c r="T456" s="13">
        <f t="shared" si="9"/>
        <v>0</v>
      </c>
      <c r="U456" s="13">
        <f t="shared" si="11"/>
        <v>-3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16.100000000000001</v>
      </c>
      <c r="AN456" s="2">
        <v>77</v>
      </c>
      <c r="AO456" s="2">
        <v>12.1</v>
      </c>
      <c r="AP456" s="2">
        <v>16.100000000000001</v>
      </c>
      <c r="AQ456" s="2">
        <v>2.9</v>
      </c>
      <c r="AR456" s="2">
        <v>4.3</v>
      </c>
      <c r="AS456" s="2">
        <v>1024.2</v>
      </c>
      <c r="AT456" s="2">
        <v>4230</v>
      </c>
      <c r="AU456" s="2">
        <v>0</v>
      </c>
      <c r="AV456" s="600">
        <v>0</v>
      </c>
      <c r="AW456" s="600">
        <v>0</v>
      </c>
      <c r="AX456" s="600">
        <v>0</v>
      </c>
      <c r="AY456" s="599">
        <v>0</v>
      </c>
      <c r="AZ456" s="599">
        <v>287.8</v>
      </c>
      <c r="BA456">
        <v>16.2</v>
      </c>
      <c r="BB456">
        <v>18.5</v>
      </c>
      <c r="BC456" s="5">
        <v>0.31041666666666701</v>
      </c>
    </row>
    <row r="457" spans="2:5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/>
      <c r="O457"/>
      <c r="P457"/>
      <c r="Q457"/>
      <c r="R457" s="5"/>
      <c r="T457" s="13">
        <f t="shared" si="9"/>
        <v>0</v>
      </c>
      <c r="U457" s="13">
        <f t="shared" si="11"/>
        <v>-3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16.100000000000001</v>
      </c>
      <c r="AN457" s="2">
        <v>77</v>
      </c>
      <c r="AO457" s="2">
        <v>12.1</v>
      </c>
      <c r="AP457" s="2">
        <v>16.100000000000001</v>
      </c>
      <c r="AQ457" s="2">
        <v>2.9</v>
      </c>
      <c r="AR457" s="2">
        <v>6.5</v>
      </c>
      <c r="AS457" s="2">
        <v>1024.2</v>
      </c>
      <c r="AT457" s="2">
        <v>4260</v>
      </c>
      <c r="AU457" s="2">
        <v>0</v>
      </c>
      <c r="AV457" s="600">
        <v>0</v>
      </c>
      <c r="AW457" s="600">
        <v>0</v>
      </c>
      <c r="AX457" s="600">
        <v>0</v>
      </c>
      <c r="AY457" s="599">
        <v>0</v>
      </c>
      <c r="AZ457" s="599">
        <v>287.8</v>
      </c>
      <c r="BA457">
        <v>16.2</v>
      </c>
      <c r="BB457">
        <v>18.8</v>
      </c>
      <c r="BC457" s="5">
        <v>0.31111111111111101</v>
      </c>
    </row>
    <row r="458" spans="2:5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/>
      <c r="O458"/>
      <c r="P458"/>
      <c r="Q458"/>
      <c r="R458" s="5"/>
      <c r="T458" s="13">
        <f t="shared" si="9"/>
        <v>0</v>
      </c>
      <c r="U458" s="13">
        <f t="shared" si="11"/>
        <v>-3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16.100000000000001</v>
      </c>
      <c r="AN458" s="2">
        <v>77</v>
      </c>
      <c r="AO458" s="2">
        <v>12.1</v>
      </c>
      <c r="AP458" s="2">
        <v>16.100000000000001</v>
      </c>
      <c r="AQ458" s="2">
        <v>4.3</v>
      </c>
      <c r="AR458" s="2">
        <v>4.3</v>
      </c>
      <c r="AS458" s="2">
        <v>1024.2</v>
      </c>
      <c r="AT458" s="2">
        <v>4300</v>
      </c>
      <c r="AU458" s="2">
        <v>0</v>
      </c>
      <c r="AV458" s="600">
        <v>0</v>
      </c>
      <c r="AW458" s="600">
        <v>0</v>
      </c>
      <c r="AX458" s="600">
        <v>0</v>
      </c>
      <c r="AY458" s="599">
        <v>0</v>
      </c>
      <c r="AZ458" s="599">
        <v>287.8</v>
      </c>
      <c r="BA458">
        <v>16.3</v>
      </c>
      <c r="BB458">
        <v>19.2</v>
      </c>
      <c r="BC458" s="5">
        <v>0.311805555555556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9"/>
        <v>0</v>
      </c>
      <c r="U459" s="13">
        <f t="shared" si="11"/>
        <v>-3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16.2</v>
      </c>
      <c r="AN459" s="2">
        <v>76</v>
      </c>
      <c r="AO459" s="2">
        <v>12</v>
      </c>
      <c r="AP459" s="2">
        <v>16.2</v>
      </c>
      <c r="AQ459" s="2">
        <v>3.6</v>
      </c>
      <c r="AR459" s="2">
        <v>3.6</v>
      </c>
      <c r="AS459" s="2">
        <v>1024.2</v>
      </c>
      <c r="AT459" s="2">
        <v>4380</v>
      </c>
      <c r="AU459" s="2">
        <v>0</v>
      </c>
      <c r="AV459" s="600">
        <v>0</v>
      </c>
      <c r="AW459" s="600">
        <v>0</v>
      </c>
      <c r="AX459" s="600">
        <v>0</v>
      </c>
      <c r="AY459" s="599">
        <v>0</v>
      </c>
      <c r="AZ459" s="599">
        <v>287.8</v>
      </c>
      <c r="BA459">
        <v>16.3</v>
      </c>
      <c r="BB459">
        <v>19.5</v>
      </c>
      <c r="BC459" s="5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 t="shared" si="9"/>
        <v>0</v>
      </c>
      <c r="U460" s="13">
        <f t="shared" si="11"/>
        <v>-3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16.2</v>
      </c>
      <c r="AN460" s="2">
        <v>76</v>
      </c>
      <c r="AO460" s="2">
        <v>12</v>
      </c>
      <c r="AP460" s="2">
        <v>16.2</v>
      </c>
      <c r="AQ460" s="2">
        <v>4</v>
      </c>
      <c r="AR460" s="2">
        <v>4.3</v>
      </c>
      <c r="AS460" s="2">
        <v>1024.0999999999999</v>
      </c>
      <c r="AT460" s="2">
        <v>4480</v>
      </c>
      <c r="AU460" s="2">
        <v>0</v>
      </c>
      <c r="AV460" s="600">
        <v>0</v>
      </c>
      <c r="AW460" s="600">
        <v>0</v>
      </c>
      <c r="AX460" s="600">
        <v>0</v>
      </c>
      <c r="AY460" s="599">
        <v>0</v>
      </c>
      <c r="AZ460" s="599">
        <v>287.8</v>
      </c>
      <c r="BA460">
        <v>16.3</v>
      </c>
      <c r="BB460">
        <v>19.8</v>
      </c>
      <c r="BC460" s="5">
        <v>0.313194444444444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 t="shared" si="9"/>
        <v>0</v>
      </c>
      <c r="U461" s="13">
        <f t="shared" si="11"/>
        <v>-3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16.2</v>
      </c>
      <c r="AN461" s="2">
        <v>76</v>
      </c>
      <c r="AO461" s="2">
        <v>12</v>
      </c>
      <c r="AP461" s="2">
        <v>16.2</v>
      </c>
      <c r="AQ461" s="2">
        <v>5</v>
      </c>
      <c r="AR461" s="2">
        <v>9</v>
      </c>
      <c r="AS461" s="2">
        <v>1024.3</v>
      </c>
      <c r="AT461" s="2">
        <v>4570</v>
      </c>
      <c r="AU461" s="2">
        <v>0</v>
      </c>
      <c r="AV461" s="600">
        <v>0</v>
      </c>
      <c r="AW461" s="600">
        <v>0</v>
      </c>
      <c r="AX461" s="600">
        <v>0</v>
      </c>
      <c r="AY461" s="599">
        <v>0</v>
      </c>
      <c r="AZ461" s="599">
        <v>287.8</v>
      </c>
      <c r="BA461">
        <v>16.399999999999999</v>
      </c>
      <c r="BB461">
        <v>20.100000000000001</v>
      </c>
      <c r="BC461" s="5">
        <v>0.31388888888888899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9"/>
        <v>0</v>
      </c>
      <c r="U462" s="13">
        <f t="shared" si="11"/>
        <v>-3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16.2</v>
      </c>
      <c r="AN462" s="2">
        <v>76</v>
      </c>
      <c r="AO462" s="2">
        <v>12</v>
      </c>
      <c r="AP462" s="2">
        <v>16.2</v>
      </c>
      <c r="AQ462" s="2">
        <v>1.8</v>
      </c>
      <c r="AR462" s="2">
        <v>2.5</v>
      </c>
      <c r="AS462" s="2">
        <v>1024.5</v>
      </c>
      <c r="AT462" s="2">
        <v>4630</v>
      </c>
      <c r="AU462" s="2">
        <v>0</v>
      </c>
      <c r="AV462" s="600">
        <v>0</v>
      </c>
      <c r="AW462" s="600">
        <v>0</v>
      </c>
      <c r="AX462" s="600">
        <v>0</v>
      </c>
      <c r="AY462" s="599">
        <v>0</v>
      </c>
      <c r="AZ462" s="599">
        <v>287.8</v>
      </c>
      <c r="BA462">
        <v>16.399999999999999</v>
      </c>
      <c r="BB462">
        <v>20.6</v>
      </c>
      <c r="BC462" s="5">
        <v>0.31458333333333299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3">MAX(P463,Q463)</f>
        <v>0</v>
      </c>
      <c r="U463" s="13">
        <f t="shared" si="11"/>
        <v>-3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16.2</v>
      </c>
      <c r="AN463" s="2">
        <v>76</v>
      </c>
      <c r="AO463" s="2">
        <v>12</v>
      </c>
      <c r="AP463" s="2">
        <v>16.2</v>
      </c>
      <c r="AQ463" s="2">
        <v>1.8</v>
      </c>
      <c r="AR463" s="2">
        <v>3.2</v>
      </c>
      <c r="AS463" s="2">
        <v>1024.5</v>
      </c>
      <c r="AT463" s="2">
        <v>4660</v>
      </c>
      <c r="AU463" s="2">
        <v>0</v>
      </c>
      <c r="AV463" s="600">
        <v>0</v>
      </c>
      <c r="AW463" s="600">
        <v>0</v>
      </c>
      <c r="AX463" s="600">
        <v>0</v>
      </c>
      <c r="AY463" s="599">
        <v>0</v>
      </c>
      <c r="AZ463" s="599">
        <v>287.8</v>
      </c>
      <c r="BA463">
        <v>16.399999999999999</v>
      </c>
      <c r="BB463">
        <v>21</v>
      </c>
      <c r="BC463" s="5">
        <v>0.31527777777777799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3"/>
        <v>0</v>
      </c>
      <c r="U464" s="13">
        <f t="shared" ref="U464:U527" si="14">(T464-B464)-3</f>
        <v>-3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16.3</v>
      </c>
      <c r="AN464" s="2">
        <v>76</v>
      </c>
      <c r="AO464" s="2">
        <v>12.1</v>
      </c>
      <c r="AP464" s="2">
        <v>16.3</v>
      </c>
      <c r="AQ464" s="2">
        <v>2.2000000000000002</v>
      </c>
      <c r="AR464" s="2">
        <v>2.9</v>
      </c>
      <c r="AS464" s="2">
        <v>1024.3</v>
      </c>
      <c r="AT464" s="2">
        <v>4680</v>
      </c>
      <c r="AU464" s="2">
        <v>0</v>
      </c>
      <c r="AV464" s="600">
        <v>0</v>
      </c>
      <c r="AW464" s="600">
        <v>0</v>
      </c>
      <c r="AX464" s="600">
        <v>0</v>
      </c>
      <c r="AY464" s="599">
        <v>0</v>
      </c>
      <c r="AZ464" s="599">
        <v>287.8</v>
      </c>
      <c r="BA464">
        <v>16.399999999999999</v>
      </c>
      <c r="BB464">
        <v>21.5</v>
      </c>
      <c r="BC464" s="5">
        <v>0.31597222222222199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3"/>
        <v>0</v>
      </c>
      <c r="U465" s="13">
        <f t="shared" si="14"/>
        <v>-3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16.3</v>
      </c>
      <c r="AN465" s="2">
        <v>76</v>
      </c>
      <c r="AO465" s="2">
        <v>12.1</v>
      </c>
      <c r="AP465" s="2">
        <v>16.3</v>
      </c>
      <c r="AQ465" s="2">
        <v>1.8</v>
      </c>
      <c r="AR465" s="2">
        <v>2.5</v>
      </c>
      <c r="AS465" s="2">
        <v>1024.3</v>
      </c>
      <c r="AT465" s="2">
        <v>4680</v>
      </c>
      <c r="AU465" s="2">
        <v>0</v>
      </c>
      <c r="AV465" s="600">
        <v>0</v>
      </c>
      <c r="AW465" s="600">
        <v>0</v>
      </c>
      <c r="AX465" s="600">
        <v>0</v>
      </c>
      <c r="AY465" s="599">
        <v>0</v>
      </c>
      <c r="AZ465" s="599">
        <v>287.8</v>
      </c>
      <c r="BA465">
        <v>16.5</v>
      </c>
      <c r="BB465">
        <v>22.1</v>
      </c>
      <c r="BC465" s="5">
        <v>0.31666666666666698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3"/>
        <v>0</v>
      </c>
      <c r="U466" s="13">
        <f t="shared" si="14"/>
        <v>-3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16.3</v>
      </c>
      <c r="AN466" s="2">
        <v>76</v>
      </c>
      <c r="AO466" s="2">
        <v>12.1</v>
      </c>
      <c r="AP466" s="2">
        <v>16.3</v>
      </c>
      <c r="AQ466" s="2">
        <v>1.8</v>
      </c>
      <c r="AR466" s="2">
        <v>4.3</v>
      </c>
      <c r="AS466" s="2">
        <v>1024.2</v>
      </c>
      <c r="AT466" s="2">
        <v>4680</v>
      </c>
      <c r="AU466" s="2">
        <v>0</v>
      </c>
      <c r="AV466" s="600">
        <v>0</v>
      </c>
      <c r="AW466" s="600">
        <v>0</v>
      </c>
      <c r="AX466" s="600">
        <v>0</v>
      </c>
      <c r="AY466" s="599">
        <v>0</v>
      </c>
      <c r="AZ466" s="599">
        <v>287.8</v>
      </c>
      <c r="BA466">
        <v>16.5</v>
      </c>
      <c r="BB466">
        <v>22.6</v>
      </c>
      <c r="BC466" s="5">
        <v>0.31736111111111098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3"/>
        <v>0</v>
      </c>
      <c r="U467" s="13">
        <f t="shared" si="14"/>
        <v>-3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16.3</v>
      </c>
      <c r="AN467" s="2">
        <v>76</v>
      </c>
      <c r="AO467" s="2">
        <v>12.1</v>
      </c>
      <c r="AP467" s="2">
        <v>16.3</v>
      </c>
      <c r="AQ467" s="2">
        <v>0</v>
      </c>
      <c r="AR467" s="2">
        <v>0</v>
      </c>
      <c r="AS467" s="2">
        <v>1024.4000000000001</v>
      </c>
      <c r="AT467" s="2">
        <v>4700</v>
      </c>
      <c r="AU467" s="2">
        <v>0</v>
      </c>
      <c r="AV467" s="600">
        <v>0</v>
      </c>
      <c r="AW467" s="600">
        <v>0</v>
      </c>
      <c r="AX467" s="600">
        <v>0</v>
      </c>
      <c r="AY467" s="599">
        <v>0</v>
      </c>
      <c r="AZ467" s="599">
        <v>287.8</v>
      </c>
      <c r="BA467">
        <v>16.5</v>
      </c>
      <c r="BB467">
        <v>23.1</v>
      </c>
      <c r="BC467" s="5">
        <v>0.31805555555555598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3"/>
        <v>0</v>
      </c>
      <c r="U468" s="13">
        <f t="shared" si="14"/>
        <v>-3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16.3</v>
      </c>
      <c r="AN468" s="2">
        <v>76</v>
      </c>
      <c r="AO468" s="2">
        <v>12.1</v>
      </c>
      <c r="AP468" s="2">
        <v>16.3</v>
      </c>
      <c r="AQ468" s="2">
        <v>0</v>
      </c>
      <c r="AR468" s="2">
        <v>4</v>
      </c>
      <c r="AS468" s="2">
        <v>1024.3</v>
      </c>
      <c r="AT468" s="2">
        <v>4750</v>
      </c>
      <c r="AU468" s="2">
        <v>0</v>
      </c>
      <c r="AV468" s="600">
        <v>0</v>
      </c>
      <c r="AW468" s="600">
        <v>0</v>
      </c>
      <c r="AX468" s="600">
        <v>0</v>
      </c>
      <c r="AY468" s="599">
        <v>0</v>
      </c>
      <c r="AZ468" s="599">
        <v>287.8</v>
      </c>
      <c r="BA468">
        <v>16.600000000000001</v>
      </c>
      <c r="BB468">
        <v>23.7</v>
      </c>
      <c r="BC468" s="5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3"/>
        <v>0</v>
      </c>
      <c r="U469" s="13">
        <f t="shared" si="14"/>
        <v>-3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16.399999999999999</v>
      </c>
      <c r="AN469" s="2">
        <v>76</v>
      </c>
      <c r="AO469" s="2">
        <v>12.2</v>
      </c>
      <c r="AP469" s="2">
        <v>16.399999999999999</v>
      </c>
      <c r="AQ469" s="2">
        <v>4</v>
      </c>
      <c r="AR469" s="2">
        <v>4</v>
      </c>
      <c r="AS469" s="2">
        <v>1024.4000000000001</v>
      </c>
      <c r="AT469" s="2">
        <v>4820</v>
      </c>
      <c r="AU469" s="2">
        <v>0</v>
      </c>
      <c r="AV469" s="600">
        <v>0</v>
      </c>
      <c r="AW469" s="600">
        <v>0</v>
      </c>
      <c r="AX469" s="600">
        <v>0</v>
      </c>
      <c r="AY469" s="599">
        <v>0</v>
      </c>
      <c r="AZ469" s="599">
        <v>287.8</v>
      </c>
      <c r="BA469">
        <v>16.600000000000001</v>
      </c>
      <c r="BB469">
        <v>24.2</v>
      </c>
      <c r="BC469" s="5">
        <v>0.31944444444444398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3"/>
        <v>0</v>
      </c>
      <c r="U470" s="13">
        <f t="shared" si="14"/>
        <v>-3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16.399999999999999</v>
      </c>
      <c r="AN470" s="2">
        <v>76</v>
      </c>
      <c r="AO470" s="2">
        <v>12.2</v>
      </c>
      <c r="AP470" s="2">
        <v>16.399999999999999</v>
      </c>
      <c r="AQ470" s="2">
        <v>0</v>
      </c>
      <c r="AR470" s="2">
        <v>2.9</v>
      </c>
      <c r="AS470" s="2">
        <v>1024.3</v>
      </c>
      <c r="AT470" s="2">
        <v>4900</v>
      </c>
      <c r="AU470" s="2">
        <v>0</v>
      </c>
      <c r="AV470" s="600">
        <v>0</v>
      </c>
      <c r="AW470" s="600">
        <v>0</v>
      </c>
      <c r="AX470" s="600">
        <v>0</v>
      </c>
      <c r="AY470" s="599">
        <v>0</v>
      </c>
      <c r="AZ470" s="599">
        <v>287.8</v>
      </c>
      <c r="BA470">
        <v>16.600000000000001</v>
      </c>
      <c r="BB470">
        <v>24.6</v>
      </c>
      <c r="BC470" s="5">
        <v>0.32013888888888897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3"/>
        <v>0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16.399999999999999</v>
      </c>
      <c r="AN471" s="2">
        <v>76</v>
      </c>
      <c r="AO471" s="2">
        <v>12.2</v>
      </c>
      <c r="AP471" s="2">
        <v>16.399999999999999</v>
      </c>
      <c r="AQ471" s="2">
        <v>2.5</v>
      </c>
      <c r="AR471" s="2">
        <v>2.5</v>
      </c>
      <c r="AS471" s="2">
        <v>1024.5</v>
      </c>
      <c r="AT471" s="2">
        <v>4970</v>
      </c>
      <c r="AU471" s="2">
        <v>0</v>
      </c>
      <c r="AV471" s="600">
        <v>0</v>
      </c>
      <c r="AW471" s="600">
        <v>0</v>
      </c>
      <c r="AX471" s="600">
        <v>0</v>
      </c>
      <c r="AY471" s="599">
        <v>0</v>
      </c>
      <c r="AZ471" s="599">
        <v>287.8</v>
      </c>
      <c r="BA471">
        <v>16.600000000000001</v>
      </c>
      <c r="BB471">
        <v>25</v>
      </c>
      <c r="BC471" s="5">
        <v>0.32083333333333303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3"/>
        <v>0</v>
      </c>
      <c r="U472" s="13">
        <f t="shared" si="14"/>
        <v>-3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16.399999999999999</v>
      </c>
      <c r="AN472" s="2">
        <v>76</v>
      </c>
      <c r="AO472" s="2">
        <v>12.2</v>
      </c>
      <c r="AP472" s="2">
        <v>16.399999999999999</v>
      </c>
      <c r="AQ472" s="2">
        <v>3.2</v>
      </c>
      <c r="AR472" s="2">
        <v>3.6</v>
      </c>
      <c r="AS472" s="2">
        <v>1024.4000000000001</v>
      </c>
      <c r="AT472" s="2">
        <v>5040</v>
      </c>
      <c r="AU472" s="2">
        <v>0</v>
      </c>
      <c r="AV472" s="600">
        <v>0</v>
      </c>
      <c r="AW472" s="600">
        <v>0</v>
      </c>
      <c r="AX472" s="600">
        <v>0</v>
      </c>
      <c r="AY472" s="599">
        <v>0</v>
      </c>
      <c r="AZ472" s="599">
        <v>287.8</v>
      </c>
      <c r="BA472">
        <v>16.600000000000001</v>
      </c>
      <c r="BB472">
        <v>25</v>
      </c>
      <c r="BC472" s="5">
        <v>0.32152777777777802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3"/>
        <v>0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16.399999999999999</v>
      </c>
      <c r="AN473" s="2">
        <v>76</v>
      </c>
      <c r="AO473" s="2">
        <v>12.2</v>
      </c>
      <c r="AP473" s="2">
        <v>16.399999999999999</v>
      </c>
      <c r="AQ473" s="2">
        <v>6.5</v>
      </c>
      <c r="AR473" s="2">
        <v>6.8</v>
      </c>
      <c r="AS473" s="2">
        <v>1024.3</v>
      </c>
      <c r="AT473" s="2">
        <v>5080</v>
      </c>
      <c r="AU473" s="2">
        <v>0</v>
      </c>
      <c r="AV473" s="600">
        <v>0</v>
      </c>
      <c r="AW473" s="600">
        <v>0</v>
      </c>
      <c r="AX473" s="600">
        <v>0</v>
      </c>
      <c r="AY473" s="599">
        <v>0</v>
      </c>
      <c r="AZ473" s="599">
        <v>287.8</v>
      </c>
      <c r="BA473">
        <v>16.7</v>
      </c>
      <c r="BB473">
        <v>25.3</v>
      </c>
      <c r="BC473" s="5">
        <v>0.32222222222222202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3"/>
        <v>0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16.399999999999999</v>
      </c>
      <c r="AN474" s="2">
        <v>76</v>
      </c>
      <c r="AO474" s="2">
        <v>12.2</v>
      </c>
      <c r="AP474" s="2">
        <v>16.399999999999999</v>
      </c>
      <c r="AQ474" s="2">
        <v>3.2</v>
      </c>
      <c r="AR474" s="2">
        <v>4.7</v>
      </c>
      <c r="AS474" s="2">
        <v>1024.4000000000001</v>
      </c>
      <c r="AT474" s="2">
        <v>5100</v>
      </c>
      <c r="AU474" s="2">
        <v>0</v>
      </c>
      <c r="AV474" s="600">
        <v>0</v>
      </c>
      <c r="AW474" s="600">
        <v>0</v>
      </c>
      <c r="AX474" s="600">
        <v>0</v>
      </c>
      <c r="AY474" s="599">
        <v>0</v>
      </c>
      <c r="AZ474" s="599">
        <v>287.8</v>
      </c>
      <c r="BA474">
        <v>16.7</v>
      </c>
      <c r="BB474">
        <v>25.7</v>
      </c>
      <c r="BC474" s="5">
        <v>0.32291666666666702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3"/>
        <v>0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16.399999999999999</v>
      </c>
      <c r="AN475" s="2">
        <v>76</v>
      </c>
      <c r="AO475" s="2">
        <v>12.2</v>
      </c>
      <c r="AP475" s="2">
        <v>16.399999999999999</v>
      </c>
      <c r="AQ475" s="2">
        <v>0</v>
      </c>
      <c r="AR475" s="2">
        <v>3.6</v>
      </c>
      <c r="AS475" s="2">
        <v>1024.2</v>
      </c>
      <c r="AT475" s="2">
        <v>5080</v>
      </c>
      <c r="AU475" s="2">
        <v>0</v>
      </c>
      <c r="AV475" s="600">
        <v>0</v>
      </c>
      <c r="AW475" s="600">
        <v>0</v>
      </c>
      <c r="AX475" s="600">
        <v>0</v>
      </c>
      <c r="AY475" s="599">
        <v>0</v>
      </c>
      <c r="AZ475" s="599">
        <v>287.8</v>
      </c>
      <c r="BA475">
        <v>16.7</v>
      </c>
      <c r="BB475">
        <v>26</v>
      </c>
      <c r="BC475" s="5">
        <v>0.32361111111111102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3"/>
        <v>0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16.5</v>
      </c>
      <c r="AN476" s="2">
        <v>76</v>
      </c>
      <c r="AO476" s="2">
        <v>12.2</v>
      </c>
      <c r="AP476" s="2">
        <v>16.5</v>
      </c>
      <c r="AQ476" s="2">
        <v>2.2000000000000002</v>
      </c>
      <c r="AR476" s="2">
        <v>2.5</v>
      </c>
      <c r="AS476" s="2">
        <v>1024.5</v>
      </c>
      <c r="AT476" s="2">
        <v>5080</v>
      </c>
      <c r="AU476" s="2">
        <v>0</v>
      </c>
      <c r="AV476" s="600">
        <v>0</v>
      </c>
      <c r="AW476" s="600">
        <v>0</v>
      </c>
      <c r="AX476" s="600">
        <v>0</v>
      </c>
      <c r="AY476" s="599">
        <v>0</v>
      </c>
      <c r="AZ476" s="599">
        <v>287.8</v>
      </c>
      <c r="BA476">
        <v>16.8</v>
      </c>
      <c r="BB476">
        <v>26.2</v>
      </c>
      <c r="BC476" s="5">
        <v>0.32430555555555601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3"/>
        <v>0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16.5</v>
      </c>
      <c r="AN477" s="2">
        <v>76</v>
      </c>
      <c r="AO477" s="2">
        <v>12.2</v>
      </c>
      <c r="AP477" s="2">
        <v>16.5</v>
      </c>
      <c r="AQ477" s="2">
        <v>2.5</v>
      </c>
      <c r="AR477" s="2">
        <v>3.2</v>
      </c>
      <c r="AS477" s="2">
        <v>1024.5999999999999</v>
      </c>
      <c r="AT477" s="2">
        <v>5030</v>
      </c>
      <c r="AU477" s="2">
        <v>0</v>
      </c>
      <c r="AV477" s="600">
        <v>0</v>
      </c>
      <c r="AW477" s="600">
        <v>0</v>
      </c>
      <c r="AX477" s="600">
        <v>0</v>
      </c>
      <c r="AY477" s="599">
        <v>0</v>
      </c>
      <c r="AZ477" s="599">
        <v>287.8</v>
      </c>
      <c r="BA477">
        <v>16.8</v>
      </c>
      <c r="BB477">
        <v>26.5</v>
      </c>
      <c r="BC477" s="5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3"/>
        <v>0</v>
      </c>
      <c r="U478" s="13">
        <f t="shared" si="14"/>
        <v>-3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16.600000000000001</v>
      </c>
      <c r="AN478" s="2">
        <v>76</v>
      </c>
      <c r="AO478" s="2">
        <v>12.3</v>
      </c>
      <c r="AP478" s="2">
        <v>16.600000000000001</v>
      </c>
      <c r="AQ478" s="2">
        <v>0</v>
      </c>
      <c r="AR478" s="2">
        <v>2.2000000000000002</v>
      </c>
      <c r="AS478" s="2">
        <v>1024.4000000000001</v>
      </c>
      <c r="AT478" s="2">
        <v>4950</v>
      </c>
      <c r="AU478" s="2">
        <v>0</v>
      </c>
      <c r="AV478" s="600">
        <v>0</v>
      </c>
      <c r="AW478" s="600">
        <v>0</v>
      </c>
      <c r="AX478" s="600">
        <v>0</v>
      </c>
      <c r="AY478" s="599">
        <v>0</v>
      </c>
      <c r="AZ478" s="599">
        <v>287.8</v>
      </c>
      <c r="BA478">
        <v>16.8</v>
      </c>
      <c r="BB478">
        <v>26.7</v>
      </c>
      <c r="BC478" s="5">
        <v>0.32569444444444401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3"/>
        <v>0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16.600000000000001</v>
      </c>
      <c r="AN479" s="2">
        <v>76</v>
      </c>
      <c r="AO479" s="2">
        <v>12.3</v>
      </c>
      <c r="AP479" s="2">
        <v>16.600000000000001</v>
      </c>
      <c r="AQ479" s="2">
        <v>2.2000000000000002</v>
      </c>
      <c r="AR479" s="2">
        <v>3.6</v>
      </c>
      <c r="AS479" s="2">
        <v>1024.3</v>
      </c>
      <c r="AT479" s="2">
        <v>4970</v>
      </c>
      <c r="AU479" s="2">
        <v>0</v>
      </c>
      <c r="AV479" s="600">
        <v>0</v>
      </c>
      <c r="AW479" s="600">
        <v>0</v>
      </c>
      <c r="AX479" s="600">
        <v>0</v>
      </c>
      <c r="AY479" s="599">
        <v>0</v>
      </c>
      <c r="AZ479" s="599">
        <v>287.8</v>
      </c>
      <c r="BA479">
        <v>16.8</v>
      </c>
      <c r="BB479">
        <v>27</v>
      </c>
      <c r="BC479" s="5">
        <v>0.32638888888888901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3"/>
        <v>0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16.600000000000001</v>
      </c>
      <c r="AN480" s="2">
        <v>75</v>
      </c>
      <c r="AO480" s="2">
        <v>12.2</v>
      </c>
      <c r="AP480" s="2">
        <v>16.600000000000001</v>
      </c>
      <c r="AQ480" s="2">
        <v>2.2000000000000002</v>
      </c>
      <c r="AR480" s="2">
        <v>2.9</v>
      </c>
      <c r="AS480" s="2">
        <v>1024.5</v>
      </c>
      <c r="AT480" s="2">
        <v>4960</v>
      </c>
      <c r="AU480" s="2">
        <v>0</v>
      </c>
      <c r="AV480" s="600">
        <v>0</v>
      </c>
      <c r="AW480" s="600">
        <v>0</v>
      </c>
      <c r="AX480" s="600">
        <v>0</v>
      </c>
      <c r="AY480" s="599">
        <v>0</v>
      </c>
      <c r="AZ480" s="599">
        <v>287.8</v>
      </c>
      <c r="BA480">
        <v>16.8</v>
      </c>
      <c r="BB480">
        <v>27.2</v>
      </c>
      <c r="BC480" s="5">
        <v>0.327083333333333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3"/>
        <v>0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16.600000000000001</v>
      </c>
      <c r="AN481" s="2">
        <v>75</v>
      </c>
      <c r="AO481" s="2">
        <v>12.2</v>
      </c>
      <c r="AP481" s="2">
        <v>16.600000000000001</v>
      </c>
      <c r="AQ481" s="2">
        <v>4.7</v>
      </c>
      <c r="AR481" s="2">
        <v>5</v>
      </c>
      <c r="AS481" s="2">
        <v>1024.2</v>
      </c>
      <c r="AT481" s="2">
        <v>4900</v>
      </c>
      <c r="AU481" s="2">
        <v>0</v>
      </c>
      <c r="AV481" s="600">
        <v>0</v>
      </c>
      <c r="AW481" s="600">
        <v>0</v>
      </c>
      <c r="AX481" s="600">
        <v>0</v>
      </c>
      <c r="AY481" s="599">
        <v>0</v>
      </c>
      <c r="AZ481" s="599">
        <v>287.8</v>
      </c>
      <c r="BA481">
        <v>16.899999999999999</v>
      </c>
      <c r="BB481">
        <v>27.4</v>
      </c>
      <c r="BC481" s="5">
        <v>0.327777777777778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3"/>
        <v>0</v>
      </c>
      <c r="U482" s="13">
        <f t="shared" si="14"/>
        <v>-3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16.600000000000001</v>
      </c>
      <c r="AN482" s="2">
        <v>75</v>
      </c>
      <c r="AO482" s="2">
        <v>12.2</v>
      </c>
      <c r="AP482" s="2">
        <v>16.600000000000001</v>
      </c>
      <c r="AQ482" s="2">
        <v>2.9</v>
      </c>
      <c r="AR482" s="2">
        <v>3.6</v>
      </c>
      <c r="AS482" s="2">
        <v>1024.2</v>
      </c>
      <c r="AT482" s="2">
        <v>4860</v>
      </c>
      <c r="AU482" s="2">
        <v>0</v>
      </c>
      <c r="AV482" s="600">
        <v>0</v>
      </c>
      <c r="AW482" s="600">
        <v>0</v>
      </c>
      <c r="AX482" s="600">
        <v>0</v>
      </c>
      <c r="AY482" s="599">
        <v>0</v>
      </c>
      <c r="AZ482" s="599">
        <v>287.8</v>
      </c>
      <c r="BA482">
        <v>16.899999999999999</v>
      </c>
      <c r="BB482">
        <v>27.6</v>
      </c>
      <c r="BC482" s="5">
        <v>0.328472222222222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3"/>
        <v>0</v>
      </c>
      <c r="U483" s="13">
        <f t="shared" si="14"/>
        <v>-3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16.7</v>
      </c>
      <c r="AN483" s="2">
        <v>75</v>
      </c>
      <c r="AO483" s="2">
        <v>12.3</v>
      </c>
      <c r="AP483" s="2">
        <v>16.7</v>
      </c>
      <c r="AQ483" s="2">
        <v>2.9</v>
      </c>
      <c r="AR483" s="2">
        <v>3.2</v>
      </c>
      <c r="AS483" s="2">
        <v>1024.3</v>
      </c>
      <c r="AT483" s="2">
        <v>4850</v>
      </c>
      <c r="AU483" s="2">
        <v>0</v>
      </c>
      <c r="AV483" s="600">
        <v>0</v>
      </c>
      <c r="AW483" s="600">
        <v>0</v>
      </c>
      <c r="AX483" s="600">
        <v>0</v>
      </c>
      <c r="AY483" s="599">
        <v>0</v>
      </c>
      <c r="AZ483" s="599">
        <v>287.8</v>
      </c>
      <c r="BA483">
        <v>16.899999999999999</v>
      </c>
      <c r="BB483">
        <v>27.9</v>
      </c>
      <c r="BC483" s="5">
        <v>0.329166666666667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3"/>
        <v>0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16.7</v>
      </c>
      <c r="AN484" s="2">
        <v>75</v>
      </c>
      <c r="AO484" s="2">
        <v>12.3</v>
      </c>
      <c r="AP484" s="2">
        <v>16.7</v>
      </c>
      <c r="AQ484" s="2">
        <v>1.8</v>
      </c>
      <c r="AR484" s="2">
        <v>2.5</v>
      </c>
      <c r="AS484" s="2">
        <v>1024.3</v>
      </c>
      <c r="AT484" s="2">
        <v>4860</v>
      </c>
      <c r="AU484" s="2">
        <v>0</v>
      </c>
      <c r="AV484" s="600">
        <v>0</v>
      </c>
      <c r="AW484" s="600">
        <v>0</v>
      </c>
      <c r="AX484" s="600">
        <v>0</v>
      </c>
      <c r="AY484" s="599">
        <v>0</v>
      </c>
      <c r="AZ484" s="599">
        <v>287.8</v>
      </c>
      <c r="BA484">
        <v>16.899999999999999</v>
      </c>
      <c r="BB484">
        <v>28.2</v>
      </c>
      <c r="BC484" s="5">
        <v>0.32986111111111099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3"/>
        <v>0</v>
      </c>
      <c r="U485" s="13">
        <f t="shared" si="14"/>
        <v>-3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16.8</v>
      </c>
      <c r="AN485" s="2">
        <v>75</v>
      </c>
      <c r="AO485" s="2">
        <v>12.4</v>
      </c>
      <c r="AP485" s="2">
        <v>16.8</v>
      </c>
      <c r="AQ485" s="2">
        <v>2.2000000000000002</v>
      </c>
      <c r="AR485" s="2">
        <v>2.5</v>
      </c>
      <c r="AS485" s="2">
        <v>1024.3</v>
      </c>
      <c r="AT485" s="2">
        <v>4860</v>
      </c>
      <c r="AU485" s="2">
        <v>0</v>
      </c>
      <c r="AV485" s="600">
        <v>0</v>
      </c>
      <c r="AW485" s="600">
        <v>0</v>
      </c>
      <c r="AX485" s="600">
        <v>0</v>
      </c>
      <c r="AY485" s="599">
        <v>0</v>
      </c>
      <c r="AZ485" s="599">
        <v>287.8</v>
      </c>
      <c r="BA485">
        <v>17</v>
      </c>
      <c r="BB485">
        <v>28.5</v>
      </c>
      <c r="BC485" s="5">
        <v>0.33055555555555599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3"/>
        <v>0</v>
      </c>
      <c r="U486" s="13">
        <f t="shared" si="14"/>
        <v>-3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16.8</v>
      </c>
      <c r="AN486" s="2">
        <v>75</v>
      </c>
      <c r="AO486" s="2">
        <v>12.4</v>
      </c>
      <c r="AP486" s="2">
        <v>16.8</v>
      </c>
      <c r="AQ486" s="2">
        <v>6.8</v>
      </c>
      <c r="AR486" s="2">
        <v>6.8</v>
      </c>
      <c r="AS486" s="2">
        <v>1024.4000000000001</v>
      </c>
      <c r="AT486" s="2">
        <v>4870</v>
      </c>
      <c r="AU486" s="2">
        <v>0</v>
      </c>
      <c r="AV486" s="600">
        <v>0</v>
      </c>
      <c r="AW486" s="600">
        <v>0</v>
      </c>
      <c r="AX486" s="600">
        <v>0</v>
      </c>
      <c r="AY486" s="599">
        <v>0</v>
      </c>
      <c r="AZ486" s="599">
        <v>287.8</v>
      </c>
      <c r="BA486">
        <v>17</v>
      </c>
      <c r="BB486">
        <v>28.9</v>
      </c>
      <c r="BC486" s="5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3"/>
        <v>0</v>
      </c>
      <c r="U487" s="13">
        <f t="shared" si="14"/>
        <v>-3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16.7</v>
      </c>
      <c r="AN487" s="2">
        <v>75</v>
      </c>
      <c r="AO487" s="2">
        <v>12.3</v>
      </c>
      <c r="AP487" s="2">
        <v>16.7</v>
      </c>
      <c r="AQ487" s="2">
        <v>2.5</v>
      </c>
      <c r="AR487" s="2">
        <v>5.8</v>
      </c>
      <c r="AS487" s="2">
        <v>1024.2</v>
      </c>
      <c r="AT487" s="2">
        <v>4870</v>
      </c>
      <c r="AU487" s="2">
        <v>0</v>
      </c>
      <c r="AV487" s="600">
        <v>0</v>
      </c>
      <c r="AW487" s="600">
        <v>0</v>
      </c>
      <c r="AX487" s="600">
        <v>0</v>
      </c>
      <c r="AY487" s="599">
        <v>0</v>
      </c>
      <c r="AZ487" s="599">
        <v>287.8</v>
      </c>
      <c r="BA487">
        <v>17</v>
      </c>
      <c r="BB487">
        <v>29.2</v>
      </c>
      <c r="BC487" s="5">
        <v>0.33194444444444399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3"/>
        <v>0</v>
      </c>
      <c r="U488" s="13">
        <f t="shared" si="14"/>
        <v>-3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16.8</v>
      </c>
      <c r="AN488" s="2">
        <v>75</v>
      </c>
      <c r="AO488" s="2">
        <v>12.4</v>
      </c>
      <c r="AP488" s="2">
        <v>16.8</v>
      </c>
      <c r="AQ488" s="2">
        <v>4.7</v>
      </c>
      <c r="AR488" s="2">
        <v>5</v>
      </c>
      <c r="AS488" s="2">
        <v>1024.5</v>
      </c>
      <c r="AT488" s="2">
        <v>4860</v>
      </c>
      <c r="AU488" s="2">
        <v>0</v>
      </c>
      <c r="AV488" s="600">
        <v>0</v>
      </c>
      <c r="AW488" s="600">
        <v>0</v>
      </c>
      <c r="AX488" s="600">
        <v>0</v>
      </c>
      <c r="AY488" s="599">
        <v>0</v>
      </c>
      <c r="AZ488" s="599">
        <v>287.8</v>
      </c>
      <c r="BA488">
        <v>17</v>
      </c>
      <c r="BB488">
        <v>29.5</v>
      </c>
      <c r="BC488" s="5">
        <v>0.33263888888888898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3"/>
        <v>0</v>
      </c>
      <c r="U489" s="13">
        <f t="shared" si="14"/>
        <v>-3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16.8</v>
      </c>
      <c r="AN489" s="2">
        <v>75</v>
      </c>
      <c r="AO489" s="2">
        <v>12.4</v>
      </c>
      <c r="AP489" s="2">
        <v>16.8</v>
      </c>
      <c r="AQ489" s="2">
        <v>7.6</v>
      </c>
      <c r="AR489" s="2">
        <v>7.9</v>
      </c>
      <c r="AS489" s="2">
        <v>1024.4000000000001</v>
      </c>
      <c r="AT489" s="2">
        <v>4870</v>
      </c>
      <c r="AU489" s="2">
        <v>0</v>
      </c>
      <c r="AV489" s="600">
        <v>0</v>
      </c>
      <c r="AW489" s="600">
        <v>0</v>
      </c>
      <c r="AX489" s="600">
        <v>0</v>
      </c>
      <c r="AY489" s="599">
        <v>0</v>
      </c>
      <c r="AZ489" s="599">
        <v>287.8</v>
      </c>
      <c r="BA489">
        <v>17</v>
      </c>
      <c r="BB489">
        <v>29.8</v>
      </c>
      <c r="BC489" s="5">
        <v>0.33333333333333298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3"/>
        <v>0</v>
      </c>
      <c r="U490" s="13">
        <f t="shared" si="14"/>
        <v>-3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16.8</v>
      </c>
      <c r="AN490" s="2">
        <v>75</v>
      </c>
      <c r="AO490" s="2">
        <v>12.4</v>
      </c>
      <c r="AP490" s="2">
        <v>16.8</v>
      </c>
      <c r="AQ490" s="2">
        <v>5</v>
      </c>
      <c r="AR490" s="2">
        <v>6.8</v>
      </c>
      <c r="AS490" s="2">
        <v>1024.3</v>
      </c>
      <c r="AT490" s="2">
        <v>4880</v>
      </c>
      <c r="AU490" s="2">
        <v>0</v>
      </c>
      <c r="AV490" s="600">
        <v>0</v>
      </c>
      <c r="AW490" s="600">
        <v>0</v>
      </c>
      <c r="AX490" s="600">
        <v>0</v>
      </c>
      <c r="AY490" s="599">
        <v>0</v>
      </c>
      <c r="AZ490" s="599">
        <v>287.8</v>
      </c>
      <c r="BA490">
        <v>17.100000000000001</v>
      </c>
      <c r="BB490">
        <v>30</v>
      </c>
      <c r="BC490" s="5">
        <v>0.33402777777777798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3"/>
        <v>0</v>
      </c>
      <c r="U491" s="13">
        <f t="shared" si="14"/>
        <v>-3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16.8</v>
      </c>
      <c r="AN491" s="2">
        <v>75</v>
      </c>
      <c r="AO491" s="2">
        <v>12.4</v>
      </c>
      <c r="AP491" s="2">
        <v>16.8</v>
      </c>
      <c r="AQ491" s="2">
        <v>0</v>
      </c>
      <c r="AR491" s="2">
        <v>3.2</v>
      </c>
      <c r="AS491" s="2">
        <v>1024.4000000000001</v>
      </c>
      <c r="AT491" s="2">
        <v>4900</v>
      </c>
      <c r="AU491" s="2">
        <v>0</v>
      </c>
      <c r="AV491" s="600">
        <v>0</v>
      </c>
      <c r="AW491" s="600">
        <v>0</v>
      </c>
      <c r="AX491" s="600">
        <v>0</v>
      </c>
      <c r="AY491" s="599">
        <v>0</v>
      </c>
      <c r="AZ491" s="599">
        <v>287.8</v>
      </c>
      <c r="BA491">
        <v>17.100000000000001</v>
      </c>
      <c r="BB491">
        <v>30.3</v>
      </c>
      <c r="BC491" s="5">
        <v>0.33472222222222198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3"/>
        <v>0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16.8</v>
      </c>
      <c r="AN492" s="2">
        <v>75</v>
      </c>
      <c r="AO492" s="2">
        <v>12.4</v>
      </c>
      <c r="AP492" s="2">
        <v>16.8</v>
      </c>
      <c r="AQ492" s="2">
        <v>2.2000000000000002</v>
      </c>
      <c r="AR492" s="2">
        <v>2.9</v>
      </c>
      <c r="AS492" s="2">
        <v>1024.3</v>
      </c>
      <c r="AT492" s="2">
        <v>4880</v>
      </c>
      <c r="AU492" s="2">
        <v>0</v>
      </c>
      <c r="AV492" s="600">
        <v>0</v>
      </c>
      <c r="AW492" s="600">
        <v>0</v>
      </c>
      <c r="AX492" s="600">
        <v>0</v>
      </c>
      <c r="AY492" s="599">
        <v>0</v>
      </c>
      <c r="AZ492" s="599">
        <v>287.8</v>
      </c>
      <c r="BA492">
        <v>17.100000000000001</v>
      </c>
      <c r="BB492">
        <v>30.5</v>
      </c>
      <c r="BC492" s="5">
        <v>0.33541666666666697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3"/>
        <v>0</v>
      </c>
      <c r="U493" s="13">
        <f t="shared" si="14"/>
        <v>-3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16.899999999999999</v>
      </c>
      <c r="AN493" s="2">
        <v>75</v>
      </c>
      <c r="AO493" s="2">
        <v>12.5</v>
      </c>
      <c r="AP493" s="2">
        <v>16.899999999999999</v>
      </c>
      <c r="AQ493" s="2">
        <v>6.1</v>
      </c>
      <c r="AR493" s="2">
        <v>7.9</v>
      </c>
      <c r="AS493" s="2">
        <v>1024.3</v>
      </c>
      <c r="AT493" s="2">
        <v>4880</v>
      </c>
      <c r="AU493" s="2">
        <v>0</v>
      </c>
      <c r="AV493" s="600">
        <v>0</v>
      </c>
      <c r="AW493" s="600">
        <v>0</v>
      </c>
      <c r="AX493" s="600">
        <v>0</v>
      </c>
      <c r="AY493" s="599">
        <v>0</v>
      </c>
      <c r="AZ493" s="599">
        <v>287.8</v>
      </c>
      <c r="BA493">
        <v>17.100000000000001</v>
      </c>
      <c r="BB493">
        <v>30.6</v>
      </c>
      <c r="BC493" s="5">
        <v>0.33611111111111103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3"/>
        <v>0</v>
      </c>
      <c r="U494" s="13">
        <f t="shared" si="14"/>
        <v>-3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16.899999999999999</v>
      </c>
      <c r="AN494" s="2">
        <v>75</v>
      </c>
      <c r="AO494" s="2">
        <v>12.5</v>
      </c>
      <c r="AP494" s="2">
        <v>16.899999999999999</v>
      </c>
      <c r="AQ494" s="2">
        <v>3.2</v>
      </c>
      <c r="AR494" s="2">
        <v>6.8</v>
      </c>
      <c r="AS494" s="2">
        <v>1024.3</v>
      </c>
      <c r="AT494" s="2">
        <v>4900</v>
      </c>
      <c r="AU494" s="2">
        <v>0</v>
      </c>
      <c r="AV494" s="600">
        <v>0</v>
      </c>
      <c r="AW494" s="600">
        <v>0</v>
      </c>
      <c r="AX494" s="600">
        <v>0</v>
      </c>
      <c r="AY494" s="599">
        <v>0</v>
      </c>
      <c r="AZ494" s="599">
        <v>287.8</v>
      </c>
      <c r="BA494">
        <v>17.2</v>
      </c>
      <c r="BB494">
        <v>30.7</v>
      </c>
      <c r="BC494" s="5">
        <v>0.33680555555555602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3"/>
        <v>0</v>
      </c>
      <c r="U495" s="13">
        <f t="shared" si="14"/>
        <v>-3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16.899999999999999</v>
      </c>
      <c r="AN495" s="2">
        <v>75</v>
      </c>
      <c r="AO495" s="2">
        <v>12.5</v>
      </c>
      <c r="AP495" s="2">
        <v>16.899999999999999</v>
      </c>
      <c r="AQ495" s="2">
        <v>6.1</v>
      </c>
      <c r="AR495" s="2">
        <v>8.3000000000000007</v>
      </c>
      <c r="AS495" s="2">
        <v>1024.5</v>
      </c>
      <c r="AT495" s="2">
        <v>4930</v>
      </c>
      <c r="AU495" s="2">
        <v>0</v>
      </c>
      <c r="AV495" s="600">
        <v>0</v>
      </c>
      <c r="AW495" s="600">
        <v>0</v>
      </c>
      <c r="AX495" s="600">
        <v>0</v>
      </c>
      <c r="AY495" s="599">
        <v>0</v>
      </c>
      <c r="AZ495" s="599">
        <v>287.8</v>
      </c>
      <c r="BA495">
        <v>17.2</v>
      </c>
      <c r="BB495">
        <v>30.7</v>
      </c>
      <c r="BC495" s="5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3"/>
        <v>0</v>
      </c>
      <c r="U496" s="13">
        <f t="shared" si="14"/>
        <v>-3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16.899999999999999</v>
      </c>
      <c r="AN496" s="2">
        <v>75</v>
      </c>
      <c r="AO496" s="2">
        <v>12.5</v>
      </c>
      <c r="AP496" s="2">
        <v>16.899999999999999</v>
      </c>
      <c r="AQ496" s="2">
        <v>4</v>
      </c>
      <c r="AR496" s="2">
        <v>5.8</v>
      </c>
      <c r="AS496" s="2">
        <v>1024.4000000000001</v>
      </c>
      <c r="AT496" s="2">
        <v>4950</v>
      </c>
      <c r="AU496" s="2">
        <v>0</v>
      </c>
      <c r="AV496" s="600">
        <v>0</v>
      </c>
      <c r="AW496" s="600">
        <v>0</v>
      </c>
      <c r="AX496" s="600">
        <v>0</v>
      </c>
      <c r="AY496" s="599">
        <v>0</v>
      </c>
      <c r="AZ496" s="599">
        <v>287.8</v>
      </c>
      <c r="BA496">
        <v>17.2</v>
      </c>
      <c r="BB496">
        <v>30.6</v>
      </c>
      <c r="BC496" s="5">
        <v>0.33819444444444402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3"/>
        <v>0</v>
      </c>
      <c r="U497" s="13">
        <f t="shared" si="14"/>
        <v>-3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16.899999999999999</v>
      </c>
      <c r="AN497" s="2">
        <v>75</v>
      </c>
      <c r="AO497" s="2">
        <v>12.5</v>
      </c>
      <c r="AP497" s="2">
        <v>16.899999999999999</v>
      </c>
      <c r="AQ497" s="2">
        <v>2.5</v>
      </c>
      <c r="AR497" s="2">
        <v>2.9</v>
      </c>
      <c r="AS497" s="2">
        <v>1024.4000000000001</v>
      </c>
      <c r="AT497" s="2">
        <v>4980</v>
      </c>
      <c r="AU497" s="2">
        <v>0</v>
      </c>
      <c r="AV497" s="600">
        <v>0</v>
      </c>
      <c r="AW497" s="600">
        <v>0</v>
      </c>
      <c r="AX497" s="600">
        <v>0</v>
      </c>
      <c r="AY497" s="599">
        <v>0</v>
      </c>
      <c r="AZ497" s="599">
        <v>287.8</v>
      </c>
      <c r="BA497">
        <v>17.2</v>
      </c>
      <c r="BB497">
        <v>30.5</v>
      </c>
      <c r="BC497" s="5">
        <v>0.33888888888888902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3"/>
        <v>0</v>
      </c>
      <c r="U498" s="13">
        <f t="shared" si="14"/>
        <v>-3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17</v>
      </c>
      <c r="AN498" s="2">
        <v>75</v>
      </c>
      <c r="AO498" s="2">
        <v>12.6</v>
      </c>
      <c r="AP498" s="2">
        <v>17</v>
      </c>
      <c r="AQ498" s="2">
        <v>4</v>
      </c>
      <c r="AR498" s="2">
        <v>7.6</v>
      </c>
      <c r="AS498" s="2">
        <v>1024.4000000000001</v>
      </c>
      <c r="AT498" s="2">
        <v>5020</v>
      </c>
      <c r="AU498" s="2">
        <v>0</v>
      </c>
      <c r="AV498" s="600">
        <v>0</v>
      </c>
      <c r="AW498" s="600">
        <v>0</v>
      </c>
      <c r="AX498" s="600">
        <v>0</v>
      </c>
      <c r="AY498" s="599">
        <v>0</v>
      </c>
      <c r="AZ498" s="599">
        <v>287.8</v>
      </c>
      <c r="BA498">
        <v>17.2</v>
      </c>
      <c r="BB498">
        <v>30.4</v>
      </c>
      <c r="BC498" s="5">
        <v>0.33958333333333302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3"/>
        <v>0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17</v>
      </c>
      <c r="AN499" s="2">
        <v>75</v>
      </c>
      <c r="AO499" s="2">
        <v>12.6</v>
      </c>
      <c r="AP499" s="2">
        <v>17</v>
      </c>
      <c r="AQ499" s="2">
        <v>2.9</v>
      </c>
      <c r="AR499" s="2">
        <v>2.9</v>
      </c>
      <c r="AS499" s="2">
        <v>1024.5</v>
      </c>
      <c r="AT499" s="2">
        <v>5050</v>
      </c>
      <c r="AU499" s="2">
        <v>0</v>
      </c>
      <c r="AV499" s="600">
        <v>0</v>
      </c>
      <c r="AW499" s="600">
        <v>0</v>
      </c>
      <c r="AX499" s="600">
        <v>0</v>
      </c>
      <c r="AY499" s="599">
        <v>0</v>
      </c>
      <c r="AZ499" s="599">
        <v>287.8</v>
      </c>
      <c r="BA499">
        <v>17.2</v>
      </c>
      <c r="BB499">
        <v>30.3</v>
      </c>
      <c r="BC499" s="5">
        <v>0.34027777777777801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3"/>
        <v>0</v>
      </c>
      <c r="U500" s="13">
        <f t="shared" si="14"/>
        <v>-3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17</v>
      </c>
      <c r="AN500" s="2">
        <v>75</v>
      </c>
      <c r="AO500" s="2">
        <v>12.6</v>
      </c>
      <c r="AP500" s="2">
        <v>17</v>
      </c>
      <c r="AQ500" s="2">
        <v>0</v>
      </c>
      <c r="AR500" s="2">
        <v>0</v>
      </c>
      <c r="AS500" s="2">
        <v>1024.5</v>
      </c>
      <c r="AT500" s="2">
        <v>5110</v>
      </c>
      <c r="AU500" s="2">
        <v>0</v>
      </c>
      <c r="AV500" s="600">
        <v>0</v>
      </c>
      <c r="AW500" s="600">
        <v>0</v>
      </c>
      <c r="AX500" s="600">
        <v>0</v>
      </c>
      <c r="AY500" s="599">
        <v>0</v>
      </c>
      <c r="AZ500" s="599">
        <v>287.8</v>
      </c>
      <c r="BA500">
        <v>17.3</v>
      </c>
      <c r="BB500">
        <v>30.3</v>
      </c>
      <c r="BC500" s="5">
        <v>0.34097222222222201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17</v>
      </c>
      <c r="AN501" s="2">
        <v>75</v>
      </c>
      <c r="AO501" s="2">
        <v>12.6</v>
      </c>
      <c r="AP501" s="2">
        <v>17</v>
      </c>
      <c r="AQ501" s="2">
        <v>2.2000000000000002</v>
      </c>
      <c r="AR501" s="2">
        <v>4.7</v>
      </c>
      <c r="AS501" s="2">
        <v>1024.5</v>
      </c>
      <c r="AT501" s="2">
        <v>5190</v>
      </c>
      <c r="AU501" s="2">
        <v>0</v>
      </c>
      <c r="AV501" s="600">
        <v>0</v>
      </c>
      <c r="AW501" s="600">
        <v>0</v>
      </c>
      <c r="AX501" s="600">
        <v>0</v>
      </c>
      <c r="AY501" s="599">
        <v>0</v>
      </c>
      <c r="AZ501" s="599">
        <v>287.8</v>
      </c>
      <c r="BA501">
        <v>17.3</v>
      </c>
      <c r="BB501">
        <v>30.3</v>
      </c>
      <c r="BC501" s="5">
        <v>0.34166666666666701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17.100000000000001</v>
      </c>
      <c r="AN502" s="2">
        <v>75</v>
      </c>
      <c r="AO502" s="2">
        <v>12.6</v>
      </c>
      <c r="AP502" s="2">
        <v>17.100000000000001</v>
      </c>
      <c r="AQ502" s="2">
        <v>3.6</v>
      </c>
      <c r="AR502" s="2">
        <v>5.8</v>
      </c>
      <c r="AS502" s="2">
        <v>1024.7</v>
      </c>
      <c r="AT502" s="2">
        <v>5260</v>
      </c>
      <c r="AU502" s="2">
        <v>0</v>
      </c>
      <c r="AV502" s="600">
        <v>0</v>
      </c>
      <c r="AW502" s="600">
        <v>0</v>
      </c>
      <c r="AX502" s="600">
        <v>0</v>
      </c>
      <c r="AY502" s="599">
        <v>0</v>
      </c>
      <c r="AZ502" s="599">
        <v>287.8</v>
      </c>
      <c r="BA502">
        <v>17.3</v>
      </c>
      <c r="BB502">
        <v>30.4</v>
      </c>
      <c r="BC502" s="5">
        <v>0.34236111111111101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17</v>
      </c>
      <c r="AN503" s="2">
        <v>75</v>
      </c>
      <c r="AO503" s="2">
        <v>12.6</v>
      </c>
      <c r="AP503" s="2">
        <v>17</v>
      </c>
      <c r="AQ503" s="2">
        <v>0</v>
      </c>
      <c r="AR503" s="2">
        <v>2.9</v>
      </c>
      <c r="AS503" s="2">
        <v>1024.5</v>
      </c>
      <c r="AT503" s="2">
        <v>5270</v>
      </c>
      <c r="AU503" s="2">
        <v>0</v>
      </c>
      <c r="AV503" s="600">
        <v>0</v>
      </c>
      <c r="AW503" s="600">
        <v>0</v>
      </c>
      <c r="AX503" s="600">
        <v>0</v>
      </c>
      <c r="AY503" s="599">
        <v>0</v>
      </c>
      <c r="AZ503" s="599">
        <v>287.8</v>
      </c>
      <c r="BA503">
        <v>17.3</v>
      </c>
      <c r="BB503">
        <v>30.4</v>
      </c>
      <c r="BC503" s="5">
        <v>0.343055555555556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17.100000000000001</v>
      </c>
      <c r="AN504" s="2">
        <v>75</v>
      </c>
      <c r="AO504" s="2">
        <v>12.6</v>
      </c>
      <c r="AP504" s="2">
        <v>17.100000000000001</v>
      </c>
      <c r="AQ504" s="2">
        <v>1.8</v>
      </c>
      <c r="AR504" s="2">
        <v>2.5</v>
      </c>
      <c r="AS504" s="2">
        <v>1024.4000000000001</v>
      </c>
      <c r="AT504" s="2">
        <v>5320</v>
      </c>
      <c r="AU504" s="2">
        <v>0</v>
      </c>
      <c r="AV504" s="600">
        <v>0</v>
      </c>
      <c r="AW504" s="600">
        <v>0</v>
      </c>
      <c r="AX504" s="600">
        <v>0</v>
      </c>
      <c r="AY504" s="599">
        <v>0</v>
      </c>
      <c r="AZ504" s="599">
        <v>287.8</v>
      </c>
      <c r="BA504">
        <v>17.3</v>
      </c>
      <c r="BB504">
        <v>30.6</v>
      </c>
      <c r="BC504" s="5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17.100000000000001</v>
      </c>
      <c r="AN505" s="2">
        <v>74</v>
      </c>
      <c r="AO505" s="2">
        <v>12.5</v>
      </c>
      <c r="AP505" s="2">
        <v>17.100000000000001</v>
      </c>
      <c r="AQ505" s="2">
        <v>2.2000000000000002</v>
      </c>
      <c r="AR505" s="2">
        <v>4.3</v>
      </c>
      <c r="AS505" s="2">
        <v>1024.5</v>
      </c>
      <c r="AT505" s="2">
        <v>5360</v>
      </c>
      <c r="AU505" s="2">
        <v>0</v>
      </c>
      <c r="AV505" s="600">
        <v>0</v>
      </c>
      <c r="AW505" s="600">
        <v>0</v>
      </c>
      <c r="AX505" s="600">
        <v>0</v>
      </c>
      <c r="AY505" s="599">
        <v>0</v>
      </c>
      <c r="AZ505" s="599">
        <v>287.8</v>
      </c>
      <c r="BA505">
        <v>17.399999999999999</v>
      </c>
      <c r="BB505">
        <v>30.7</v>
      </c>
      <c r="BC505" s="5">
        <v>0.344444444444444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17.100000000000001</v>
      </c>
      <c r="AN506" s="2">
        <v>74</v>
      </c>
      <c r="AO506" s="2">
        <v>12.5</v>
      </c>
      <c r="AP506" s="2">
        <v>17.100000000000001</v>
      </c>
      <c r="AQ506" s="2">
        <v>2.5</v>
      </c>
      <c r="AR506" s="2">
        <v>4</v>
      </c>
      <c r="AS506" s="2">
        <v>1024.5999999999999</v>
      </c>
      <c r="AT506" s="2">
        <v>5340</v>
      </c>
      <c r="AU506" s="2">
        <v>0</v>
      </c>
      <c r="AV506" s="600">
        <v>0</v>
      </c>
      <c r="AW506" s="600">
        <v>0</v>
      </c>
      <c r="AX506" s="600">
        <v>0</v>
      </c>
      <c r="AY506" s="599">
        <v>0</v>
      </c>
      <c r="AZ506" s="599">
        <v>287.8</v>
      </c>
      <c r="BA506">
        <v>17.399999999999999</v>
      </c>
      <c r="BB506">
        <v>30.9</v>
      </c>
      <c r="BC506" s="5">
        <v>0.34513888888888899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17.100000000000001</v>
      </c>
      <c r="AN507" s="2">
        <v>74</v>
      </c>
      <c r="AO507" s="2">
        <v>12.5</v>
      </c>
      <c r="AP507" s="2">
        <v>17.100000000000001</v>
      </c>
      <c r="AQ507" s="2">
        <v>0</v>
      </c>
      <c r="AR507" s="2">
        <v>4</v>
      </c>
      <c r="AS507" s="2">
        <v>1024.7</v>
      </c>
      <c r="AT507" s="2">
        <v>5300</v>
      </c>
      <c r="AU507" s="2">
        <v>0</v>
      </c>
      <c r="AV507" s="600">
        <v>0</v>
      </c>
      <c r="AW507" s="600">
        <v>0</v>
      </c>
      <c r="AX507" s="600">
        <v>0</v>
      </c>
      <c r="AY507" s="599">
        <v>0</v>
      </c>
      <c r="AZ507" s="599">
        <v>287.8</v>
      </c>
      <c r="BA507">
        <v>17.399999999999999</v>
      </c>
      <c r="BB507">
        <v>31</v>
      </c>
      <c r="BC507" s="5">
        <v>0.34583333333333299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4"/>
        <v>-3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17.2</v>
      </c>
      <c r="AN508" s="2">
        <v>74</v>
      </c>
      <c r="AO508" s="2">
        <v>12.6</v>
      </c>
      <c r="AP508" s="2">
        <v>17.2</v>
      </c>
      <c r="AQ508" s="2">
        <v>3.2</v>
      </c>
      <c r="AR508" s="2">
        <v>5</v>
      </c>
      <c r="AS508" s="2">
        <v>1024.5999999999999</v>
      </c>
      <c r="AT508" s="2">
        <v>5250</v>
      </c>
      <c r="AU508" s="2">
        <v>0</v>
      </c>
      <c r="AV508" s="600">
        <v>0</v>
      </c>
      <c r="AW508" s="600">
        <v>0</v>
      </c>
      <c r="AX508" s="600">
        <v>0</v>
      </c>
      <c r="AY508" s="599">
        <v>0</v>
      </c>
      <c r="AZ508" s="599">
        <v>287.8</v>
      </c>
      <c r="BA508">
        <v>17.5</v>
      </c>
      <c r="BB508">
        <v>31.1</v>
      </c>
      <c r="BC508" s="5">
        <v>0.34652777777777799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17.2</v>
      </c>
      <c r="AN509" s="2">
        <v>74</v>
      </c>
      <c r="AO509" s="2">
        <v>12.6</v>
      </c>
      <c r="AP509" s="2">
        <v>17.2</v>
      </c>
      <c r="AQ509" s="2">
        <v>1.8</v>
      </c>
      <c r="AR509" s="2">
        <v>1.8</v>
      </c>
      <c r="AS509" s="2">
        <v>1024.4000000000001</v>
      </c>
      <c r="AT509" s="2">
        <v>5300</v>
      </c>
      <c r="AU509" s="2">
        <v>0</v>
      </c>
      <c r="AV509" s="600">
        <v>0</v>
      </c>
      <c r="AW509" s="600">
        <v>0</v>
      </c>
      <c r="AX509" s="600">
        <v>0</v>
      </c>
      <c r="AY509" s="599">
        <v>0</v>
      </c>
      <c r="AZ509" s="599">
        <v>287.8</v>
      </c>
      <c r="BA509">
        <v>17.5</v>
      </c>
      <c r="BB509">
        <v>31.2</v>
      </c>
      <c r="BC509" s="5">
        <v>0.34722222222222199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17.3</v>
      </c>
      <c r="AN510" s="2">
        <v>74</v>
      </c>
      <c r="AO510" s="2">
        <v>12.7</v>
      </c>
      <c r="AP510" s="2">
        <v>17.3</v>
      </c>
      <c r="AQ510" s="2">
        <v>4</v>
      </c>
      <c r="AR510" s="2">
        <v>5</v>
      </c>
      <c r="AS510" s="2">
        <v>1024.5999999999999</v>
      </c>
      <c r="AT510" s="2">
        <v>5460</v>
      </c>
      <c r="AU510" s="2">
        <v>0</v>
      </c>
      <c r="AV510" s="600">
        <v>0</v>
      </c>
      <c r="AW510" s="600">
        <v>0</v>
      </c>
      <c r="AX510" s="600">
        <v>0</v>
      </c>
      <c r="AY510" s="599">
        <v>0</v>
      </c>
      <c r="AZ510" s="599">
        <v>287.8</v>
      </c>
      <c r="BA510">
        <v>17.5</v>
      </c>
      <c r="BB510">
        <v>31.3</v>
      </c>
      <c r="BC510" s="5">
        <v>0.34791666666666698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L511" s="597"/>
      <c r="AM511" s="2">
        <v>16.600000000000001</v>
      </c>
      <c r="AN511" s="2">
        <v>75</v>
      </c>
      <c r="AO511" s="2">
        <v>12.2</v>
      </c>
      <c r="AP511" s="2">
        <v>16.600000000000001</v>
      </c>
      <c r="AQ511" s="2">
        <v>2.9</v>
      </c>
      <c r="AR511" s="2">
        <v>3.6</v>
      </c>
      <c r="AS511" s="2">
        <v>1024.2</v>
      </c>
      <c r="AT511" s="2">
        <v>4860</v>
      </c>
      <c r="AU511" s="2">
        <v>0</v>
      </c>
      <c r="AV511" s="600">
        <v>0</v>
      </c>
      <c r="AW511" s="600">
        <v>0</v>
      </c>
      <c r="AX511" s="600">
        <v>0</v>
      </c>
      <c r="AY511" s="599">
        <v>0</v>
      </c>
      <c r="AZ511" s="599">
        <v>287.8</v>
      </c>
      <c r="BA511">
        <v>16.899999999999999</v>
      </c>
      <c r="BB511">
        <v>27.6</v>
      </c>
      <c r="BC511" s="5">
        <v>0.34861111111111098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16.7</v>
      </c>
      <c r="AN512" s="2">
        <v>75</v>
      </c>
      <c r="AO512" s="2">
        <v>12.3</v>
      </c>
      <c r="AP512" s="2">
        <v>16.7</v>
      </c>
      <c r="AQ512" s="2">
        <v>2.9</v>
      </c>
      <c r="AR512" s="2">
        <v>3.2</v>
      </c>
      <c r="AS512" s="2">
        <v>1024.3</v>
      </c>
      <c r="AT512" s="2">
        <v>4850</v>
      </c>
      <c r="AU512" s="2">
        <v>0</v>
      </c>
      <c r="AV512" s="600">
        <v>0</v>
      </c>
      <c r="AW512" s="600">
        <v>0</v>
      </c>
      <c r="AX512" s="600">
        <v>0</v>
      </c>
      <c r="AY512" s="599">
        <v>0</v>
      </c>
      <c r="AZ512" s="599">
        <v>287.8</v>
      </c>
      <c r="BA512">
        <v>16.899999999999999</v>
      </c>
      <c r="BB512">
        <v>27.9</v>
      </c>
      <c r="BC512" s="5">
        <v>0.34930555555555598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16.7</v>
      </c>
      <c r="AN513" s="2">
        <v>75</v>
      </c>
      <c r="AO513" s="2">
        <v>12.3</v>
      </c>
      <c r="AP513" s="2">
        <v>16.7</v>
      </c>
      <c r="AQ513" s="2">
        <v>1.8</v>
      </c>
      <c r="AR513" s="2">
        <v>2.5</v>
      </c>
      <c r="AS513" s="2">
        <v>1024.3</v>
      </c>
      <c r="AT513" s="2">
        <v>4860</v>
      </c>
      <c r="AU513" s="2">
        <v>0</v>
      </c>
      <c r="AV513" s="600">
        <v>0</v>
      </c>
      <c r="AW513" s="600">
        <v>0</v>
      </c>
      <c r="AX513" s="600">
        <v>0</v>
      </c>
      <c r="AY513" s="599">
        <v>0</v>
      </c>
      <c r="AZ513" s="599">
        <v>287.8</v>
      </c>
      <c r="BA513">
        <v>16.899999999999999</v>
      </c>
      <c r="BB513">
        <v>28.2</v>
      </c>
      <c r="BC513" s="5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16.8</v>
      </c>
      <c r="AN514" s="2">
        <v>75</v>
      </c>
      <c r="AO514" s="2">
        <v>12.4</v>
      </c>
      <c r="AP514" s="2">
        <v>16.8</v>
      </c>
      <c r="AQ514" s="2">
        <v>2.2000000000000002</v>
      </c>
      <c r="AR514" s="2">
        <v>2.5</v>
      </c>
      <c r="AS514" s="2">
        <v>1024.3</v>
      </c>
      <c r="AT514" s="2">
        <v>4860</v>
      </c>
      <c r="AU514" s="2">
        <v>0</v>
      </c>
      <c r="AV514" s="600">
        <v>0</v>
      </c>
      <c r="AW514" s="600">
        <v>0</v>
      </c>
      <c r="AX514" s="600">
        <v>0</v>
      </c>
      <c r="AY514" s="599">
        <v>0</v>
      </c>
      <c r="AZ514" s="599">
        <v>287.8</v>
      </c>
      <c r="BA514">
        <v>17</v>
      </c>
      <c r="BB514">
        <v>28.5</v>
      </c>
      <c r="BC514" s="5">
        <v>0.35069444444444398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-3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16.8</v>
      </c>
      <c r="AN515" s="2">
        <v>75</v>
      </c>
      <c r="AO515" s="2">
        <v>12.4</v>
      </c>
      <c r="AP515" s="2">
        <v>16.8</v>
      </c>
      <c r="AQ515" s="2">
        <v>6.8</v>
      </c>
      <c r="AR515" s="2">
        <v>6.8</v>
      </c>
      <c r="AS515" s="2">
        <v>1024.4000000000001</v>
      </c>
      <c r="AT515" s="2">
        <v>4870</v>
      </c>
      <c r="AU515" s="2">
        <v>0</v>
      </c>
      <c r="AV515" s="600">
        <v>0</v>
      </c>
      <c r="AW515" s="600">
        <v>0</v>
      </c>
      <c r="AX515" s="600">
        <v>0</v>
      </c>
      <c r="AY515" s="599">
        <v>0</v>
      </c>
      <c r="AZ515" s="599">
        <v>287.8</v>
      </c>
      <c r="BA515">
        <v>17</v>
      </c>
      <c r="BB515">
        <v>28.9</v>
      </c>
      <c r="BC515" s="5">
        <v>0.35138888888888897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16.7</v>
      </c>
      <c r="AN516" s="2">
        <v>75</v>
      </c>
      <c r="AO516" s="2">
        <v>12.3</v>
      </c>
      <c r="AP516" s="2">
        <v>16.7</v>
      </c>
      <c r="AQ516" s="2">
        <v>2.5</v>
      </c>
      <c r="AR516" s="2">
        <v>5.8</v>
      </c>
      <c r="AS516" s="2">
        <v>1024.2</v>
      </c>
      <c r="AT516" s="2">
        <v>4870</v>
      </c>
      <c r="AU516" s="2">
        <v>0</v>
      </c>
      <c r="AV516" s="600">
        <v>0</v>
      </c>
      <c r="AW516" s="600">
        <v>0</v>
      </c>
      <c r="AX516" s="600">
        <v>0</v>
      </c>
      <c r="AY516" s="599">
        <v>0</v>
      </c>
      <c r="AZ516" s="599">
        <v>287.8</v>
      </c>
      <c r="BA516">
        <v>17</v>
      </c>
      <c r="BB516">
        <v>29.2</v>
      </c>
      <c r="BC516" s="5">
        <v>0.35208333333333303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16.8</v>
      </c>
      <c r="AN517" s="2">
        <v>75</v>
      </c>
      <c r="AO517" s="2">
        <v>12.4</v>
      </c>
      <c r="AP517" s="2">
        <v>16.8</v>
      </c>
      <c r="AQ517" s="2">
        <v>4.7</v>
      </c>
      <c r="AR517" s="2">
        <v>5</v>
      </c>
      <c r="AS517" s="2">
        <v>1024.5</v>
      </c>
      <c r="AT517" s="2">
        <v>4860</v>
      </c>
      <c r="AU517" s="2">
        <v>0</v>
      </c>
      <c r="AV517" s="600">
        <v>0</v>
      </c>
      <c r="AW517" s="600">
        <v>0</v>
      </c>
      <c r="AX517" s="600">
        <v>0</v>
      </c>
      <c r="AY517" s="599">
        <v>0</v>
      </c>
      <c r="AZ517" s="599">
        <v>287.8</v>
      </c>
      <c r="BA517">
        <v>17</v>
      </c>
      <c r="BB517">
        <v>29.5</v>
      </c>
      <c r="BC517" s="5">
        <v>0.35277777777777802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16.8</v>
      </c>
      <c r="AN518" s="2">
        <v>75</v>
      </c>
      <c r="AO518" s="2">
        <v>12.4</v>
      </c>
      <c r="AP518" s="2">
        <v>16.8</v>
      </c>
      <c r="AQ518" s="2">
        <v>7.6</v>
      </c>
      <c r="AR518" s="2">
        <v>7.9</v>
      </c>
      <c r="AS518" s="2">
        <v>1024.4000000000001</v>
      </c>
      <c r="AT518" s="2">
        <v>4870</v>
      </c>
      <c r="AU518" s="2">
        <v>0</v>
      </c>
      <c r="AV518" s="600">
        <v>0</v>
      </c>
      <c r="AW518" s="600">
        <v>0</v>
      </c>
      <c r="AX518" s="600">
        <v>0</v>
      </c>
      <c r="AY518" s="599">
        <v>0</v>
      </c>
      <c r="AZ518" s="599">
        <v>287.8</v>
      </c>
      <c r="BA518">
        <v>17</v>
      </c>
      <c r="BB518">
        <v>29.8</v>
      </c>
      <c r="BC518" s="5">
        <v>0.35347222222222202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16.8</v>
      </c>
      <c r="AN519" s="2">
        <v>75</v>
      </c>
      <c r="AO519" s="2">
        <v>12.4</v>
      </c>
      <c r="AP519" s="2">
        <v>16.8</v>
      </c>
      <c r="AQ519" s="2">
        <v>5</v>
      </c>
      <c r="AR519" s="2">
        <v>6.8</v>
      </c>
      <c r="AS519" s="2">
        <v>1024.3</v>
      </c>
      <c r="AT519" s="2">
        <v>4880</v>
      </c>
      <c r="AU519" s="2">
        <v>0</v>
      </c>
      <c r="AV519" s="600">
        <v>0</v>
      </c>
      <c r="AW519" s="600">
        <v>0</v>
      </c>
      <c r="AX519" s="600">
        <v>0</v>
      </c>
      <c r="AY519" s="599">
        <v>0</v>
      </c>
      <c r="AZ519" s="599">
        <v>287.8</v>
      </c>
      <c r="BA519">
        <v>17.100000000000001</v>
      </c>
      <c r="BB519">
        <v>30</v>
      </c>
      <c r="BC519" s="5">
        <v>0.35416666666666702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16.8</v>
      </c>
      <c r="AN520" s="2">
        <v>75</v>
      </c>
      <c r="AO520" s="2">
        <v>12.4</v>
      </c>
      <c r="AP520" s="2">
        <v>16.8</v>
      </c>
      <c r="AQ520" s="2">
        <v>0</v>
      </c>
      <c r="AR520" s="2">
        <v>3.2</v>
      </c>
      <c r="AS520" s="2">
        <v>1024.4000000000001</v>
      </c>
      <c r="AT520" s="2">
        <v>4900</v>
      </c>
      <c r="AU520" s="2">
        <v>0</v>
      </c>
      <c r="AV520" s="600">
        <v>0</v>
      </c>
      <c r="AW520" s="600">
        <v>0</v>
      </c>
      <c r="AX520" s="600">
        <v>0</v>
      </c>
      <c r="AY520" s="599">
        <v>0</v>
      </c>
      <c r="AZ520" s="599">
        <v>287.8</v>
      </c>
      <c r="BA520">
        <v>17.100000000000001</v>
      </c>
      <c r="BB520">
        <v>30.3</v>
      </c>
      <c r="BC520" s="5">
        <v>0.35486111111111102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16.8</v>
      </c>
      <c r="AN521" s="2">
        <v>75</v>
      </c>
      <c r="AO521" s="2">
        <v>12.4</v>
      </c>
      <c r="AP521" s="2">
        <v>16.8</v>
      </c>
      <c r="AQ521" s="2">
        <v>2.2000000000000002</v>
      </c>
      <c r="AR521" s="2">
        <v>2.9</v>
      </c>
      <c r="AS521" s="2">
        <v>1024.3</v>
      </c>
      <c r="AT521" s="2">
        <v>4880</v>
      </c>
      <c r="AU521" s="2">
        <v>0</v>
      </c>
      <c r="AV521" s="600">
        <v>0</v>
      </c>
      <c r="AW521" s="600">
        <v>0</v>
      </c>
      <c r="AX521" s="600">
        <v>0</v>
      </c>
      <c r="AY521" s="599">
        <v>0</v>
      </c>
      <c r="AZ521" s="599">
        <v>287.8</v>
      </c>
      <c r="BA521">
        <v>17.100000000000001</v>
      </c>
      <c r="BB521">
        <v>30.5</v>
      </c>
      <c r="BC521" s="5">
        <v>0.35555555555555601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16.899999999999999</v>
      </c>
      <c r="AN522" s="2">
        <v>75</v>
      </c>
      <c r="AO522" s="2">
        <v>12.5</v>
      </c>
      <c r="AP522" s="2">
        <v>16.899999999999999</v>
      </c>
      <c r="AQ522" s="2">
        <v>6.1</v>
      </c>
      <c r="AR522" s="2">
        <v>7.9</v>
      </c>
      <c r="AS522" s="2">
        <v>1024.3</v>
      </c>
      <c r="AT522" s="2">
        <v>4880</v>
      </c>
      <c r="AU522" s="2">
        <v>0</v>
      </c>
      <c r="AV522" s="600">
        <v>0</v>
      </c>
      <c r="AW522" s="600">
        <v>0</v>
      </c>
      <c r="AX522" s="600">
        <v>0</v>
      </c>
      <c r="AY522" s="599">
        <v>0</v>
      </c>
      <c r="AZ522" s="599">
        <v>287.8</v>
      </c>
      <c r="BA522">
        <v>17.100000000000001</v>
      </c>
      <c r="BB522">
        <v>30.6</v>
      </c>
      <c r="BC522" s="5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16.899999999999999</v>
      </c>
      <c r="AN523" s="2">
        <v>75</v>
      </c>
      <c r="AO523" s="2">
        <v>12.5</v>
      </c>
      <c r="AP523" s="2">
        <v>16.899999999999999</v>
      </c>
      <c r="AQ523" s="2">
        <v>3.2</v>
      </c>
      <c r="AR523" s="2">
        <v>6.8</v>
      </c>
      <c r="AS523" s="2">
        <v>1024.3</v>
      </c>
      <c r="AT523" s="2">
        <v>4900</v>
      </c>
      <c r="AU523" s="2">
        <v>0</v>
      </c>
      <c r="AV523" s="600">
        <v>0</v>
      </c>
      <c r="AW523" s="600">
        <v>0</v>
      </c>
      <c r="AX523" s="600">
        <v>0</v>
      </c>
      <c r="AY523" s="599">
        <v>0</v>
      </c>
      <c r="AZ523" s="599">
        <v>287.8</v>
      </c>
      <c r="BA523">
        <v>17.2</v>
      </c>
      <c r="BB523">
        <v>30.7</v>
      </c>
      <c r="BC523" s="5">
        <v>0.35694444444444401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16.899999999999999</v>
      </c>
      <c r="AN524" s="2">
        <v>75</v>
      </c>
      <c r="AO524" s="2">
        <v>12.5</v>
      </c>
      <c r="AP524" s="2">
        <v>16.899999999999999</v>
      </c>
      <c r="AQ524" s="2">
        <v>6.1</v>
      </c>
      <c r="AR524" s="2">
        <v>8.3000000000000007</v>
      </c>
      <c r="AS524" s="2">
        <v>1024.5</v>
      </c>
      <c r="AT524" s="2">
        <v>4930</v>
      </c>
      <c r="AU524" s="2">
        <v>0</v>
      </c>
      <c r="AV524" s="600">
        <v>0</v>
      </c>
      <c r="AW524" s="600">
        <v>0</v>
      </c>
      <c r="AX524" s="600">
        <v>0</v>
      </c>
      <c r="AY524" s="599">
        <v>0</v>
      </c>
      <c r="AZ524" s="599">
        <v>287.8</v>
      </c>
      <c r="BA524">
        <v>17.2</v>
      </c>
      <c r="BB524">
        <v>30.7</v>
      </c>
      <c r="BC524" s="5">
        <v>0.35763888888888901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16.899999999999999</v>
      </c>
      <c r="AN525" s="2">
        <v>75</v>
      </c>
      <c r="AO525" s="2">
        <v>12.5</v>
      </c>
      <c r="AP525" s="2">
        <v>16.899999999999999</v>
      </c>
      <c r="AQ525" s="2">
        <v>4</v>
      </c>
      <c r="AR525" s="2">
        <v>5.8</v>
      </c>
      <c r="AS525" s="2">
        <v>1024.4000000000001</v>
      </c>
      <c r="AT525" s="2">
        <v>4950</v>
      </c>
      <c r="AU525" s="2">
        <v>0</v>
      </c>
      <c r="AV525" s="600">
        <v>0</v>
      </c>
      <c r="AW525" s="600">
        <v>0</v>
      </c>
      <c r="AX525" s="600">
        <v>0</v>
      </c>
      <c r="AY525" s="599">
        <v>0</v>
      </c>
      <c r="AZ525" s="599">
        <v>287.8</v>
      </c>
      <c r="BA525">
        <v>17.2</v>
      </c>
      <c r="BB525">
        <v>30.6</v>
      </c>
      <c r="BC525" s="5">
        <v>0.358333333333333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16.899999999999999</v>
      </c>
      <c r="AN526" s="2">
        <v>75</v>
      </c>
      <c r="AO526" s="2">
        <v>12.5</v>
      </c>
      <c r="AP526" s="2">
        <v>16.899999999999999</v>
      </c>
      <c r="AQ526" s="2">
        <v>2.5</v>
      </c>
      <c r="AR526" s="2">
        <v>2.9</v>
      </c>
      <c r="AS526" s="2">
        <v>1024.4000000000001</v>
      </c>
      <c r="AT526" s="2">
        <v>4980</v>
      </c>
      <c r="AU526" s="2">
        <v>0</v>
      </c>
      <c r="AV526" s="600">
        <v>0</v>
      </c>
      <c r="AW526" s="600">
        <v>0</v>
      </c>
      <c r="AX526" s="600">
        <v>0</v>
      </c>
      <c r="AY526" s="599">
        <v>0</v>
      </c>
      <c r="AZ526" s="599">
        <v>287.8</v>
      </c>
      <c r="BA526">
        <v>17.2</v>
      </c>
      <c r="BB526">
        <v>30.5</v>
      </c>
      <c r="BC526" s="5">
        <v>0.359027777777778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7">MAX(P527,Q527)</f>
        <v>0</v>
      </c>
      <c r="U527" s="13">
        <f t="shared" si="14"/>
        <v>-3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17</v>
      </c>
      <c r="AN527" s="2">
        <v>75</v>
      </c>
      <c r="AO527" s="2">
        <v>12.6</v>
      </c>
      <c r="AP527" s="2">
        <v>17</v>
      </c>
      <c r="AQ527" s="2">
        <v>4</v>
      </c>
      <c r="AR527" s="2">
        <v>7.6</v>
      </c>
      <c r="AS527" s="2">
        <v>1024.4000000000001</v>
      </c>
      <c r="AT527" s="2">
        <v>5020</v>
      </c>
      <c r="AU527" s="2">
        <v>0</v>
      </c>
      <c r="AV527" s="600">
        <v>0</v>
      </c>
      <c r="AW527" s="600">
        <v>0</v>
      </c>
      <c r="AX527" s="600">
        <v>0</v>
      </c>
      <c r="AY527" s="599">
        <v>0</v>
      </c>
      <c r="AZ527" s="599">
        <v>287.8</v>
      </c>
      <c r="BA527">
        <v>17.2</v>
      </c>
      <c r="BB527">
        <v>30.4</v>
      </c>
      <c r="BC527" s="5">
        <v>0.359722222222222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7"/>
        <v>0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17</v>
      </c>
      <c r="AN528" s="2">
        <v>75</v>
      </c>
      <c r="AO528" s="2">
        <v>12.6</v>
      </c>
      <c r="AP528" s="2">
        <v>17</v>
      </c>
      <c r="AQ528" s="2">
        <v>2.9</v>
      </c>
      <c r="AR528" s="2">
        <v>2.9</v>
      </c>
      <c r="AS528" s="2">
        <v>1024.5</v>
      </c>
      <c r="AT528" s="2">
        <v>5050</v>
      </c>
      <c r="AU528" s="2">
        <v>0</v>
      </c>
      <c r="AV528" s="600">
        <v>0</v>
      </c>
      <c r="AW528" s="600">
        <v>0</v>
      </c>
      <c r="AX528" s="600">
        <v>0</v>
      </c>
      <c r="AY528" s="599">
        <v>0</v>
      </c>
      <c r="AZ528" s="599">
        <v>287.8</v>
      </c>
      <c r="BA528">
        <v>17.2</v>
      </c>
      <c r="BB528">
        <v>30.3</v>
      </c>
      <c r="BC528" s="5">
        <v>0.360416666666667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7"/>
        <v>0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17</v>
      </c>
      <c r="AN529" s="2">
        <v>75</v>
      </c>
      <c r="AO529" s="2">
        <v>12.6</v>
      </c>
      <c r="AP529" s="2">
        <v>17</v>
      </c>
      <c r="AQ529" s="2">
        <v>0</v>
      </c>
      <c r="AR529" s="2">
        <v>0</v>
      </c>
      <c r="AS529" s="2">
        <v>1024.5</v>
      </c>
      <c r="AT529" s="2">
        <v>5110</v>
      </c>
      <c r="AU529" s="2">
        <v>0</v>
      </c>
      <c r="AV529" s="600">
        <v>0</v>
      </c>
      <c r="AW529" s="600">
        <v>0</v>
      </c>
      <c r="AX529" s="600">
        <v>0</v>
      </c>
      <c r="AY529" s="599">
        <v>0</v>
      </c>
      <c r="AZ529" s="599">
        <v>287.8</v>
      </c>
      <c r="BA529">
        <v>17.3</v>
      </c>
      <c r="BB529">
        <v>30.3</v>
      </c>
      <c r="BC529" s="5">
        <v>0.36111111111111099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7"/>
        <v>0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17</v>
      </c>
      <c r="AN530" s="2">
        <v>75</v>
      </c>
      <c r="AO530" s="2">
        <v>12.6</v>
      </c>
      <c r="AP530" s="2">
        <v>17</v>
      </c>
      <c r="AQ530" s="2">
        <v>2.2000000000000002</v>
      </c>
      <c r="AR530" s="2">
        <v>4.7</v>
      </c>
      <c r="AS530" s="2">
        <v>1024.5</v>
      </c>
      <c r="AT530" s="2">
        <v>5190</v>
      </c>
      <c r="AU530" s="2">
        <v>0</v>
      </c>
      <c r="AV530" s="600">
        <v>0</v>
      </c>
      <c r="AW530" s="600">
        <v>0</v>
      </c>
      <c r="AX530" s="600">
        <v>0</v>
      </c>
      <c r="AY530" s="599">
        <v>0</v>
      </c>
      <c r="AZ530" s="599">
        <v>287.8</v>
      </c>
      <c r="BA530">
        <v>17.3</v>
      </c>
      <c r="BB530">
        <v>30.3</v>
      </c>
      <c r="BC530" s="5">
        <v>0.36180555555555599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17.100000000000001</v>
      </c>
      <c r="AN531" s="2">
        <v>75</v>
      </c>
      <c r="AO531" s="2">
        <v>12.6</v>
      </c>
      <c r="AP531" s="2">
        <v>17.100000000000001</v>
      </c>
      <c r="AQ531" s="2">
        <v>3.6</v>
      </c>
      <c r="AR531" s="2">
        <v>5.8</v>
      </c>
      <c r="AS531" s="2">
        <v>1024.7</v>
      </c>
      <c r="AT531" s="2">
        <v>5260</v>
      </c>
      <c r="AU531" s="2">
        <v>0</v>
      </c>
      <c r="AV531" s="600">
        <v>0</v>
      </c>
      <c r="AW531" s="600">
        <v>0</v>
      </c>
      <c r="AX531" s="600">
        <v>0</v>
      </c>
      <c r="AY531" s="599">
        <v>0</v>
      </c>
      <c r="AZ531" s="599">
        <v>287.8</v>
      </c>
      <c r="BA531">
        <v>17.3</v>
      </c>
      <c r="BB531">
        <v>30.4</v>
      </c>
      <c r="BC531" s="5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17</v>
      </c>
      <c r="AN532" s="2">
        <v>75</v>
      </c>
      <c r="AO532" s="2">
        <v>12.6</v>
      </c>
      <c r="AP532" s="2">
        <v>17</v>
      </c>
      <c r="AQ532" s="2">
        <v>0</v>
      </c>
      <c r="AR532" s="2">
        <v>2.9</v>
      </c>
      <c r="AS532" s="2">
        <v>1024.5</v>
      </c>
      <c r="AT532" s="2">
        <v>5270</v>
      </c>
      <c r="AU532" s="2">
        <v>0</v>
      </c>
      <c r="AV532" s="600">
        <v>0</v>
      </c>
      <c r="AW532" s="600">
        <v>0</v>
      </c>
      <c r="AX532" s="600">
        <v>0</v>
      </c>
      <c r="AY532" s="599">
        <v>0</v>
      </c>
      <c r="AZ532" s="599">
        <v>287.8</v>
      </c>
      <c r="BA532">
        <v>17.3</v>
      </c>
      <c r="BB532">
        <v>30.4</v>
      </c>
      <c r="BC532" s="5">
        <v>0.36319444444444399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17.100000000000001</v>
      </c>
      <c r="AN533" s="2">
        <v>75</v>
      </c>
      <c r="AO533" s="2">
        <v>12.6</v>
      </c>
      <c r="AP533" s="2">
        <v>17.100000000000001</v>
      </c>
      <c r="AQ533" s="2">
        <v>1.8</v>
      </c>
      <c r="AR533" s="2">
        <v>2.5</v>
      </c>
      <c r="AS533" s="2">
        <v>1024.4000000000001</v>
      </c>
      <c r="AT533" s="2">
        <v>5320</v>
      </c>
      <c r="AU533" s="2">
        <v>0</v>
      </c>
      <c r="AV533" s="600">
        <v>0</v>
      </c>
      <c r="AW533" s="600">
        <v>0</v>
      </c>
      <c r="AX533" s="600">
        <v>0</v>
      </c>
      <c r="AY533" s="599">
        <v>0</v>
      </c>
      <c r="AZ533" s="599">
        <v>287.8</v>
      </c>
      <c r="BA533">
        <v>17.3</v>
      </c>
      <c r="BB533">
        <v>30.6</v>
      </c>
      <c r="BC533" s="5">
        <v>0.36388888888888898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17.100000000000001</v>
      </c>
      <c r="AN534" s="2">
        <v>74</v>
      </c>
      <c r="AO534" s="2">
        <v>12.5</v>
      </c>
      <c r="AP534" s="2">
        <v>17.100000000000001</v>
      </c>
      <c r="AQ534" s="2">
        <v>2.2000000000000002</v>
      </c>
      <c r="AR534" s="2">
        <v>4.3</v>
      </c>
      <c r="AS534" s="2">
        <v>1024.5</v>
      </c>
      <c r="AT534" s="2">
        <v>5360</v>
      </c>
      <c r="AU534" s="2">
        <v>0</v>
      </c>
      <c r="AV534" s="600">
        <v>0</v>
      </c>
      <c r="AW534" s="600">
        <v>0</v>
      </c>
      <c r="AX534" s="600">
        <v>0</v>
      </c>
      <c r="AY534" s="599">
        <v>0</v>
      </c>
      <c r="AZ534" s="599">
        <v>287.8</v>
      </c>
      <c r="BA534">
        <v>17.399999999999999</v>
      </c>
      <c r="BB534">
        <v>30.7</v>
      </c>
      <c r="BC534" s="5">
        <v>0.36458333333333298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17.100000000000001</v>
      </c>
      <c r="AN535" s="2">
        <v>74</v>
      </c>
      <c r="AO535" s="2">
        <v>12.5</v>
      </c>
      <c r="AP535" s="2">
        <v>17.100000000000001</v>
      </c>
      <c r="AQ535" s="2">
        <v>2.5</v>
      </c>
      <c r="AR535" s="2">
        <v>4</v>
      </c>
      <c r="AS535" s="2">
        <v>1024.5999999999999</v>
      </c>
      <c r="AT535" s="2">
        <v>5340</v>
      </c>
      <c r="AU535" s="2">
        <v>0</v>
      </c>
      <c r="AV535" s="600">
        <v>0</v>
      </c>
      <c r="AW535" s="600">
        <v>0</v>
      </c>
      <c r="AX535" s="600">
        <v>0</v>
      </c>
      <c r="AY535" s="599">
        <v>0</v>
      </c>
      <c r="AZ535" s="599">
        <v>287.8</v>
      </c>
      <c r="BA535">
        <v>17.399999999999999</v>
      </c>
      <c r="BB535">
        <v>30.9</v>
      </c>
      <c r="BC535" s="5">
        <v>0.36527777777777798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17.100000000000001</v>
      </c>
      <c r="AN536" s="2">
        <v>74</v>
      </c>
      <c r="AO536" s="2">
        <v>12.5</v>
      </c>
      <c r="AP536" s="2">
        <v>17.100000000000001</v>
      </c>
      <c r="AQ536" s="2">
        <v>0</v>
      </c>
      <c r="AR536" s="2">
        <v>4</v>
      </c>
      <c r="AS536" s="2">
        <v>1024.7</v>
      </c>
      <c r="AT536" s="2">
        <v>5300</v>
      </c>
      <c r="AU536" s="2">
        <v>0</v>
      </c>
      <c r="AV536" s="600">
        <v>0</v>
      </c>
      <c r="AW536" s="600">
        <v>0</v>
      </c>
      <c r="AX536" s="600">
        <v>0</v>
      </c>
      <c r="AY536" s="599">
        <v>0</v>
      </c>
      <c r="AZ536" s="599">
        <v>287.8</v>
      </c>
      <c r="BA536">
        <v>17.399999999999999</v>
      </c>
      <c r="BB536">
        <v>31</v>
      </c>
      <c r="BC536" s="5">
        <v>0.36597222222222198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17.2</v>
      </c>
      <c r="AN537" s="2">
        <v>74</v>
      </c>
      <c r="AO537" s="2">
        <v>12.6</v>
      </c>
      <c r="AP537" s="2">
        <v>17.2</v>
      </c>
      <c r="AQ537" s="2">
        <v>3.2</v>
      </c>
      <c r="AR537" s="2">
        <v>5</v>
      </c>
      <c r="AS537" s="2">
        <v>1024.5999999999999</v>
      </c>
      <c r="AT537" s="2">
        <v>5250</v>
      </c>
      <c r="AU537" s="2">
        <v>0</v>
      </c>
      <c r="AV537" s="600">
        <v>0</v>
      </c>
      <c r="AW537" s="600">
        <v>0</v>
      </c>
      <c r="AX537" s="600">
        <v>0</v>
      </c>
      <c r="AY537" s="599">
        <v>0</v>
      </c>
      <c r="AZ537" s="599">
        <v>287.8</v>
      </c>
      <c r="BA537">
        <v>17.5</v>
      </c>
      <c r="BB537">
        <v>31.1</v>
      </c>
      <c r="BC537" s="5">
        <v>0.36666666666666697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17.2</v>
      </c>
      <c r="AN538" s="2">
        <v>74</v>
      </c>
      <c r="AO538" s="2">
        <v>12.6</v>
      </c>
      <c r="AP538" s="2">
        <v>17.2</v>
      </c>
      <c r="AQ538" s="2">
        <v>1.8</v>
      </c>
      <c r="AR538" s="2">
        <v>1.8</v>
      </c>
      <c r="AS538" s="2">
        <v>1024.4000000000001</v>
      </c>
      <c r="AT538" s="2">
        <v>5300</v>
      </c>
      <c r="AU538" s="2">
        <v>0</v>
      </c>
      <c r="AV538" s="600">
        <v>0</v>
      </c>
      <c r="AW538" s="600">
        <v>0</v>
      </c>
      <c r="AX538" s="600">
        <v>0</v>
      </c>
      <c r="AY538" s="599">
        <v>0</v>
      </c>
      <c r="AZ538" s="599">
        <v>287.8</v>
      </c>
      <c r="BA538">
        <v>17.5</v>
      </c>
      <c r="BB538">
        <v>31.2</v>
      </c>
      <c r="BC538" s="5">
        <v>0.36736111111111103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17.3</v>
      </c>
      <c r="AN539" s="2">
        <v>74</v>
      </c>
      <c r="AO539" s="2">
        <v>12.7</v>
      </c>
      <c r="AP539" s="2">
        <v>17.3</v>
      </c>
      <c r="AQ539" s="2">
        <v>4</v>
      </c>
      <c r="AR539" s="2">
        <v>5</v>
      </c>
      <c r="AS539" s="2">
        <v>1024.5999999999999</v>
      </c>
      <c r="AT539" s="2">
        <v>5460</v>
      </c>
      <c r="AU539" s="2">
        <v>0</v>
      </c>
      <c r="AV539" s="600">
        <v>0</v>
      </c>
      <c r="AW539" s="600">
        <v>0</v>
      </c>
      <c r="AX539" s="600">
        <v>0</v>
      </c>
      <c r="AY539" s="599">
        <v>0</v>
      </c>
      <c r="AZ539" s="599">
        <v>287.8</v>
      </c>
      <c r="BA539">
        <v>17.5</v>
      </c>
      <c r="BB539">
        <v>31.3</v>
      </c>
      <c r="BC539" s="5">
        <v>0.36805555555555602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16.7</v>
      </c>
      <c r="AN540" s="2">
        <v>75</v>
      </c>
      <c r="AO540" s="2">
        <v>12.3</v>
      </c>
      <c r="AP540" s="2">
        <v>16.7</v>
      </c>
      <c r="AQ540" s="2">
        <v>2.9</v>
      </c>
      <c r="AR540" s="2">
        <v>3.2</v>
      </c>
      <c r="AS540" s="2">
        <v>1024.3</v>
      </c>
      <c r="AT540" s="2">
        <v>4850</v>
      </c>
      <c r="AU540" s="2">
        <v>0</v>
      </c>
      <c r="AV540" s="600">
        <v>0</v>
      </c>
      <c r="AW540" s="600">
        <v>0</v>
      </c>
      <c r="AX540" s="600">
        <v>0</v>
      </c>
      <c r="AY540" s="599">
        <v>0</v>
      </c>
      <c r="AZ540" s="599">
        <v>287.8</v>
      </c>
      <c r="BA540">
        <v>16.899999999999999</v>
      </c>
      <c r="BB540">
        <v>27.9</v>
      </c>
      <c r="BC540" s="5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16.7</v>
      </c>
      <c r="AN541" s="2">
        <v>75</v>
      </c>
      <c r="AO541" s="2">
        <v>12.3</v>
      </c>
      <c r="AP541" s="2">
        <v>16.7</v>
      </c>
      <c r="AQ541" s="2">
        <v>1.8</v>
      </c>
      <c r="AR541" s="2">
        <v>2.5</v>
      </c>
      <c r="AS541" s="2">
        <v>1024.3</v>
      </c>
      <c r="AT541" s="2">
        <v>4860</v>
      </c>
      <c r="AU541" s="2">
        <v>0</v>
      </c>
      <c r="AV541" s="600">
        <v>0</v>
      </c>
      <c r="AW541" s="600">
        <v>0</v>
      </c>
      <c r="AX541" s="600">
        <v>0</v>
      </c>
      <c r="AY541" s="599">
        <v>0</v>
      </c>
      <c r="AZ541" s="599">
        <v>287.8</v>
      </c>
      <c r="BA541">
        <v>16.899999999999999</v>
      </c>
      <c r="BB541">
        <v>28.2</v>
      </c>
      <c r="BC541" s="5">
        <v>0.36944444444444402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16.8</v>
      </c>
      <c r="AN542" s="2">
        <v>75</v>
      </c>
      <c r="AO542" s="2">
        <v>12.4</v>
      </c>
      <c r="AP542" s="2">
        <v>16.8</v>
      </c>
      <c r="AQ542" s="2">
        <v>2.2000000000000002</v>
      </c>
      <c r="AR542" s="2">
        <v>2.5</v>
      </c>
      <c r="AS542" s="2">
        <v>1024.3</v>
      </c>
      <c r="AT542" s="2">
        <v>4860</v>
      </c>
      <c r="AU542" s="2">
        <v>0</v>
      </c>
      <c r="AV542" s="600">
        <v>0</v>
      </c>
      <c r="AW542" s="600">
        <v>0</v>
      </c>
      <c r="AX542" s="600">
        <v>0</v>
      </c>
      <c r="AY542" s="599">
        <v>0</v>
      </c>
      <c r="AZ542" s="599">
        <v>287.8</v>
      </c>
      <c r="BA542">
        <v>17</v>
      </c>
      <c r="BB542">
        <v>28.5</v>
      </c>
      <c r="BC542" s="5">
        <v>0.37013888888888902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16.8</v>
      </c>
      <c r="AN543" s="2">
        <v>75</v>
      </c>
      <c r="AO543" s="2">
        <v>12.4</v>
      </c>
      <c r="AP543" s="2">
        <v>16.8</v>
      </c>
      <c r="AQ543" s="2">
        <v>6.8</v>
      </c>
      <c r="AR543" s="2">
        <v>6.8</v>
      </c>
      <c r="AS543" s="2">
        <v>1024.4000000000001</v>
      </c>
      <c r="AT543" s="2">
        <v>4870</v>
      </c>
      <c r="AU543" s="2">
        <v>0</v>
      </c>
      <c r="AV543" s="600">
        <v>0</v>
      </c>
      <c r="AW543" s="600">
        <v>0</v>
      </c>
      <c r="AX543" s="600">
        <v>0</v>
      </c>
      <c r="AY543" s="599">
        <v>0</v>
      </c>
      <c r="AZ543" s="599">
        <v>287.8</v>
      </c>
      <c r="BA543">
        <v>17</v>
      </c>
      <c r="BB543">
        <v>28.9</v>
      </c>
      <c r="BC543" s="8">
        <v>0.37083333333333302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16.7</v>
      </c>
      <c r="AN544" s="2">
        <v>75</v>
      </c>
      <c r="AO544" s="2">
        <v>12.3</v>
      </c>
      <c r="AP544" s="2">
        <v>16.7</v>
      </c>
      <c r="AQ544" s="2">
        <v>2.5</v>
      </c>
      <c r="AR544" s="2">
        <v>5.8</v>
      </c>
      <c r="AS544" s="2">
        <v>1024.2</v>
      </c>
      <c r="AT544" s="2">
        <v>4870</v>
      </c>
      <c r="AU544" s="2">
        <v>0</v>
      </c>
      <c r="AV544" s="600">
        <v>0</v>
      </c>
      <c r="AW544" s="600">
        <v>0</v>
      </c>
      <c r="AX544" s="600">
        <v>0</v>
      </c>
      <c r="AY544" s="599">
        <v>0</v>
      </c>
      <c r="AZ544" s="599">
        <v>287.8</v>
      </c>
      <c r="BA544">
        <v>17</v>
      </c>
      <c r="BB544">
        <v>29.2</v>
      </c>
      <c r="BC544" s="8">
        <v>0.37152777777777801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16.8</v>
      </c>
      <c r="AN545" s="2">
        <v>75</v>
      </c>
      <c r="AO545" s="2">
        <v>12.4</v>
      </c>
      <c r="AP545" s="2">
        <v>16.8</v>
      </c>
      <c r="AQ545" s="2">
        <v>4.7</v>
      </c>
      <c r="AR545" s="2">
        <v>5</v>
      </c>
      <c r="AS545" s="2">
        <v>1024.5</v>
      </c>
      <c r="AT545" s="2">
        <v>4860</v>
      </c>
      <c r="AU545" s="2">
        <v>0</v>
      </c>
      <c r="AV545" s="600">
        <v>0</v>
      </c>
      <c r="AW545" s="600">
        <v>0</v>
      </c>
      <c r="AX545" s="600">
        <v>0</v>
      </c>
      <c r="AY545" s="599">
        <v>0</v>
      </c>
      <c r="AZ545" s="599">
        <v>287.8</v>
      </c>
      <c r="BA545">
        <v>17</v>
      </c>
      <c r="BB545">
        <v>29.5</v>
      </c>
      <c r="BC545" s="8">
        <v>0.37222222222222201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16.8</v>
      </c>
      <c r="AN546" s="2">
        <v>75</v>
      </c>
      <c r="AO546" s="2">
        <v>12.4</v>
      </c>
      <c r="AP546" s="2">
        <v>16.8</v>
      </c>
      <c r="AQ546" s="2">
        <v>7.6</v>
      </c>
      <c r="AR546" s="2">
        <v>7.9</v>
      </c>
      <c r="AS546" s="2">
        <v>1024.4000000000001</v>
      </c>
      <c r="AT546" s="2">
        <v>4870</v>
      </c>
      <c r="AU546" s="2">
        <v>0</v>
      </c>
      <c r="AV546" s="600">
        <v>0</v>
      </c>
      <c r="AW546" s="600">
        <v>0</v>
      </c>
      <c r="AX546" s="600">
        <v>0</v>
      </c>
      <c r="AY546" s="599">
        <v>0</v>
      </c>
      <c r="AZ546" s="599">
        <v>287.8</v>
      </c>
      <c r="BA546">
        <v>17</v>
      </c>
      <c r="BB546">
        <v>29.8</v>
      </c>
      <c r="BC546" s="8">
        <v>0.37291666666666701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16.8</v>
      </c>
      <c r="AN547" s="2">
        <v>75</v>
      </c>
      <c r="AO547" s="2">
        <v>12.4</v>
      </c>
      <c r="AP547" s="2">
        <v>16.8</v>
      </c>
      <c r="AQ547" s="2">
        <v>5</v>
      </c>
      <c r="AR547" s="2">
        <v>6.8</v>
      </c>
      <c r="AS547" s="2">
        <v>1024.3</v>
      </c>
      <c r="AT547" s="2">
        <v>4880</v>
      </c>
      <c r="AU547" s="2">
        <v>0</v>
      </c>
      <c r="AV547" s="600">
        <v>0</v>
      </c>
      <c r="AW547" s="600">
        <v>0</v>
      </c>
      <c r="AX547" s="600">
        <v>0</v>
      </c>
      <c r="AY547" s="599">
        <v>0</v>
      </c>
      <c r="AZ547" s="599">
        <v>287.8</v>
      </c>
      <c r="BA547">
        <v>17.100000000000001</v>
      </c>
      <c r="BB547">
        <v>30</v>
      </c>
      <c r="BC547" s="8">
        <v>0.37361111111111101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16.8</v>
      </c>
      <c r="AN548" s="2">
        <v>75</v>
      </c>
      <c r="AO548" s="2">
        <v>12.4</v>
      </c>
      <c r="AP548" s="2">
        <v>16.8</v>
      </c>
      <c r="AQ548" s="2">
        <v>0</v>
      </c>
      <c r="AR548" s="2">
        <v>3.2</v>
      </c>
      <c r="AS548" s="2">
        <v>1024.4000000000001</v>
      </c>
      <c r="AT548" s="2">
        <v>4900</v>
      </c>
      <c r="AU548" s="2">
        <v>0</v>
      </c>
      <c r="AV548" s="600">
        <v>0</v>
      </c>
      <c r="AW548" s="600">
        <v>0</v>
      </c>
      <c r="AX548" s="600">
        <v>0</v>
      </c>
      <c r="AY548" s="599">
        <v>0</v>
      </c>
      <c r="AZ548" s="599">
        <v>287.8</v>
      </c>
      <c r="BA548">
        <v>17.100000000000001</v>
      </c>
      <c r="BB548">
        <v>30.3</v>
      </c>
      <c r="BC548" s="8">
        <v>0.374305555555556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16.8</v>
      </c>
      <c r="AN549" s="2">
        <v>75</v>
      </c>
      <c r="AO549" s="2">
        <v>12.4</v>
      </c>
      <c r="AP549" s="2">
        <v>16.8</v>
      </c>
      <c r="AQ549" s="2">
        <v>2.2000000000000002</v>
      </c>
      <c r="AR549" s="2">
        <v>2.9</v>
      </c>
      <c r="AS549" s="2">
        <v>1024.3</v>
      </c>
      <c r="AT549" s="2">
        <v>4880</v>
      </c>
      <c r="AU549" s="2">
        <v>0</v>
      </c>
      <c r="AV549" s="600">
        <v>0</v>
      </c>
      <c r="AW549" s="600">
        <v>0</v>
      </c>
      <c r="AX549" s="600">
        <v>0</v>
      </c>
      <c r="AY549" s="599">
        <v>0</v>
      </c>
      <c r="AZ549" s="599">
        <v>287.8</v>
      </c>
      <c r="BA549">
        <v>17.100000000000001</v>
      </c>
      <c r="BB549">
        <v>30.5</v>
      </c>
      <c r="BC549" s="8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16.899999999999999</v>
      </c>
      <c r="AN550" s="2">
        <v>75</v>
      </c>
      <c r="AO550" s="2">
        <v>12.5</v>
      </c>
      <c r="AP550" s="2">
        <v>16.899999999999999</v>
      </c>
      <c r="AQ550" s="2">
        <v>6.1</v>
      </c>
      <c r="AR550" s="2">
        <v>7.9</v>
      </c>
      <c r="AS550" s="2">
        <v>1024.3</v>
      </c>
      <c r="AT550" s="2">
        <v>4880</v>
      </c>
      <c r="AU550" s="2">
        <v>0</v>
      </c>
      <c r="AV550" s="600">
        <v>0</v>
      </c>
      <c r="AW550" s="600">
        <v>0</v>
      </c>
      <c r="AX550" s="600">
        <v>0</v>
      </c>
      <c r="AY550" s="599">
        <v>0</v>
      </c>
      <c r="AZ550" s="599">
        <v>287.8</v>
      </c>
      <c r="BA550">
        <v>17.100000000000001</v>
      </c>
      <c r="BB550">
        <v>30.6</v>
      </c>
      <c r="BC550" s="8">
        <v>0.375694444444444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16.899999999999999</v>
      </c>
      <c r="AN551" s="2">
        <v>75</v>
      </c>
      <c r="AO551" s="2">
        <v>12.5</v>
      </c>
      <c r="AP551" s="2">
        <v>16.899999999999999</v>
      </c>
      <c r="AQ551" s="2">
        <v>3.2</v>
      </c>
      <c r="AR551" s="2">
        <v>6.8</v>
      </c>
      <c r="AS551" s="2">
        <v>1024.3</v>
      </c>
      <c r="AT551" s="2">
        <v>4900</v>
      </c>
      <c r="AU551" s="2">
        <v>0</v>
      </c>
      <c r="AV551" s="600">
        <v>0</v>
      </c>
      <c r="AW551" s="600">
        <v>0</v>
      </c>
      <c r="AX551" s="600">
        <v>0</v>
      </c>
      <c r="AY551" s="599">
        <v>0</v>
      </c>
      <c r="AZ551" s="599">
        <v>287.8</v>
      </c>
      <c r="BA551">
        <v>17.2</v>
      </c>
      <c r="BB551">
        <v>30.7</v>
      </c>
      <c r="BC551" s="8">
        <v>0.37638888888888899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16.899999999999999</v>
      </c>
      <c r="AN552" s="2">
        <v>75</v>
      </c>
      <c r="AO552" s="2">
        <v>12.5</v>
      </c>
      <c r="AP552" s="2">
        <v>16.899999999999999</v>
      </c>
      <c r="AQ552" s="2">
        <v>6.1</v>
      </c>
      <c r="AR552" s="2">
        <v>8.3000000000000007</v>
      </c>
      <c r="AS552" s="2">
        <v>1024.5</v>
      </c>
      <c r="AT552" s="2">
        <v>4930</v>
      </c>
      <c r="AU552" s="2">
        <v>0</v>
      </c>
      <c r="AV552" s="600">
        <v>0</v>
      </c>
      <c r="AW552" s="600">
        <v>0</v>
      </c>
      <c r="AX552" s="600">
        <v>0</v>
      </c>
      <c r="AY552" s="599">
        <v>0</v>
      </c>
      <c r="AZ552" s="599">
        <v>287.8</v>
      </c>
      <c r="BA552">
        <v>17.2</v>
      </c>
      <c r="BB552">
        <v>30.7</v>
      </c>
      <c r="BC552" s="8">
        <v>0.37708333333333299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16.899999999999999</v>
      </c>
      <c r="AN553" s="2">
        <v>75</v>
      </c>
      <c r="AO553" s="2">
        <v>12.5</v>
      </c>
      <c r="AP553" s="2">
        <v>16.899999999999999</v>
      </c>
      <c r="AQ553" s="2">
        <v>4</v>
      </c>
      <c r="AR553" s="2">
        <v>5.8</v>
      </c>
      <c r="AS553" s="2">
        <v>1024.4000000000001</v>
      </c>
      <c r="AT553" s="2">
        <v>4950</v>
      </c>
      <c r="AU553" s="2">
        <v>0</v>
      </c>
      <c r="AV553" s="600">
        <v>0</v>
      </c>
      <c r="AW553" s="600">
        <v>0</v>
      </c>
      <c r="AX553" s="600">
        <v>0</v>
      </c>
      <c r="AY553" s="599">
        <v>0</v>
      </c>
      <c r="AZ553" s="599">
        <v>287.8</v>
      </c>
      <c r="BA553">
        <v>17.2</v>
      </c>
      <c r="BB553">
        <v>30.6</v>
      </c>
      <c r="BC553" s="8">
        <v>0.37777777777777799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16.899999999999999</v>
      </c>
      <c r="AN554" s="2">
        <v>75</v>
      </c>
      <c r="AO554" s="2">
        <v>12.5</v>
      </c>
      <c r="AP554" s="2">
        <v>16.899999999999999</v>
      </c>
      <c r="AQ554" s="2">
        <v>2.5</v>
      </c>
      <c r="AR554" s="2">
        <v>2.9</v>
      </c>
      <c r="AS554" s="2">
        <v>1024.4000000000001</v>
      </c>
      <c r="AT554" s="2">
        <v>4980</v>
      </c>
      <c r="AU554" s="2">
        <v>0</v>
      </c>
      <c r="AV554" s="600">
        <v>0</v>
      </c>
      <c r="AW554" s="600">
        <v>0</v>
      </c>
      <c r="AX554" s="600">
        <v>0</v>
      </c>
      <c r="AY554" s="599">
        <v>0</v>
      </c>
      <c r="AZ554" s="599">
        <v>287.8</v>
      </c>
      <c r="BA554">
        <v>17.2</v>
      </c>
      <c r="BB554">
        <v>30.5</v>
      </c>
      <c r="BC554" s="8">
        <v>0.37847222222222199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17</v>
      </c>
      <c r="AN555" s="2">
        <v>75</v>
      </c>
      <c r="AO555" s="2">
        <v>12.6</v>
      </c>
      <c r="AP555" s="2">
        <v>17</v>
      </c>
      <c r="AQ555" s="2">
        <v>4</v>
      </c>
      <c r="AR555" s="2">
        <v>7.6</v>
      </c>
      <c r="AS555" s="2">
        <v>1024.4000000000001</v>
      </c>
      <c r="AT555" s="2">
        <v>5020</v>
      </c>
      <c r="AU555" s="2">
        <v>0</v>
      </c>
      <c r="AV555" s="600">
        <v>0</v>
      </c>
      <c r="AW555" s="600">
        <v>0</v>
      </c>
      <c r="AX555" s="600">
        <v>0</v>
      </c>
      <c r="AY555" s="599">
        <v>0</v>
      </c>
      <c r="AZ555" s="599">
        <v>287.8</v>
      </c>
      <c r="BA555">
        <v>17.2</v>
      </c>
      <c r="BB555">
        <v>30.4</v>
      </c>
      <c r="BC555" s="8">
        <v>0.37916666666666698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17</v>
      </c>
      <c r="AN556" s="2">
        <v>75</v>
      </c>
      <c r="AO556" s="2">
        <v>12.6</v>
      </c>
      <c r="AP556" s="2">
        <v>17</v>
      </c>
      <c r="AQ556" s="2">
        <v>2.9</v>
      </c>
      <c r="AR556" s="2">
        <v>2.9</v>
      </c>
      <c r="AS556" s="2">
        <v>1024.5</v>
      </c>
      <c r="AT556" s="2">
        <v>5050</v>
      </c>
      <c r="AU556" s="2">
        <v>0</v>
      </c>
      <c r="AV556" s="600">
        <v>0</v>
      </c>
      <c r="AW556" s="600">
        <v>0</v>
      </c>
      <c r="AX556" s="600">
        <v>0</v>
      </c>
      <c r="AY556" s="599">
        <v>0</v>
      </c>
      <c r="AZ556" s="599">
        <v>287.8</v>
      </c>
      <c r="BA556">
        <v>17.2</v>
      </c>
      <c r="BB556">
        <v>30.3</v>
      </c>
      <c r="BC556" s="8">
        <v>0.37986111111111098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17</v>
      </c>
      <c r="AN557" s="2">
        <v>75</v>
      </c>
      <c r="AO557" s="2">
        <v>12.6</v>
      </c>
      <c r="AP557" s="2">
        <v>17</v>
      </c>
      <c r="AQ557" s="2">
        <v>0</v>
      </c>
      <c r="AR557" s="2">
        <v>0</v>
      </c>
      <c r="AS557" s="2">
        <v>1024.5</v>
      </c>
      <c r="AT557" s="2">
        <v>5110</v>
      </c>
      <c r="AU557" s="2">
        <v>0</v>
      </c>
      <c r="AV557" s="600">
        <v>0</v>
      </c>
      <c r="AW557" s="600">
        <v>0</v>
      </c>
      <c r="AX557" s="600">
        <v>0</v>
      </c>
      <c r="AY557" s="599">
        <v>0</v>
      </c>
      <c r="AZ557" s="599">
        <v>287.8</v>
      </c>
      <c r="BA557">
        <v>17.3</v>
      </c>
      <c r="BB557">
        <v>30.3</v>
      </c>
      <c r="BC557" s="8">
        <v>0.38055555555555598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17</v>
      </c>
      <c r="AN558" s="2">
        <v>75</v>
      </c>
      <c r="AO558" s="2">
        <v>12.6</v>
      </c>
      <c r="AP558" s="2">
        <v>17</v>
      </c>
      <c r="AQ558" s="2">
        <v>2.2000000000000002</v>
      </c>
      <c r="AR558" s="2">
        <v>4.7</v>
      </c>
      <c r="AS558" s="2">
        <v>1024.5</v>
      </c>
      <c r="AT558" s="2">
        <v>5190</v>
      </c>
      <c r="AU558" s="2">
        <v>0</v>
      </c>
      <c r="AV558" s="600">
        <v>0</v>
      </c>
      <c r="AW558" s="600">
        <v>0</v>
      </c>
      <c r="AX558" s="600">
        <v>0</v>
      </c>
      <c r="AY558" s="599">
        <v>0</v>
      </c>
      <c r="AZ558" s="599">
        <v>287.8</v>
      </c>
      <c r="BA558">
        <v>17.3</v>
      </c>
      <c r="BB558">
        <v>30.3</v>
      </c>
      <c r="BC558" s="8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2">
        <v>17.100000000000001</v>
      </c>
      <c r="AN559" s="2">
        <v>75</v>
      </c>
      <c r="AO559" s="2">
        <v>12.6</v>
      </c>
      <c r="AP559" s="2">
        <v>17.100000000000001</v>
      </c>
      <c r="AQ559" s="2">
        <v>3.6</v>
      </c>
      <c r="AR559" s="2">
        <v>5.8</v>
      </c>
      <c r="AS559" s="2">
        <v>1024.7</v>
      </c>
      <c r="AT559" s="2">
        <v>5260</v>
      </c>
      <c r="AU559" s="2">
        <v>0</v>
      </c>
      <c r="AV559" s="600">
        <v>0</v>
      </c>
      <c r="AW559" s="600">
        <v>0</v>
      </c>
      <c r="AX559" s="600">
        <v>0</v>
      </c>
      <c r="AY559" s="599">
        <v>0</v>
      </c>
      <c r="AZ559" s="599">
        <v>287.8</v>
      </c>
      <c r="BA559">
        <v>17.3</v>
      </c>
      <c r="BB559">
        <v>30.4</v>
      </c>
      <c r="BC559" s="8">
        <v>0.38194444444444398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2">
        <v>17</v>
      </c>
      <c r="AN560" s="2">
        <v>75</v>
      </c>
      <c r="AO560" s="2">
        <v>12.6</v>
      </c>
      <c r="AP560" s="2">
        <v>17</v>
      </c>
      <c r="AQ560" s="2">
        <v>0</v>
      </c>
      <c r="AR560" s="2">
        <v>2.9</v>
      </c>
      <c r="AS560" s="2">
        <v>1024.5</v>
      </c>
      <c r="AT560" s="2">
        <v>5270</v>
      </c>
      <c r="AU560" s="2">
        <v>0</v>
      </c>
      <c r="AV560" s="600">
        <v>0</v>
      </c>
      <c r="AW560" s="600">
        <v>0</v>
      </c>
      <c r="AX560" s="600">
        <v>0</v>
      </c>
      <c r="AY560" s="599">
        <v>0</v>
      </c>
      <c r="AZ560" s="599">
        <v>287.8</v>
      </c>
      <c r="BA560">
        <v>17.3</v>
      </c>
      <c r="BB560">
        <v>30.4</v>
      </c>
      <c r="BC560" s="8">
        <v>0.38263888888888897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2">
        <v>17.100000000000001</v>
      </c>
      <c r="AN561" s="2">
        <v>75</v>
      </c>
      <c r="AO561" s="2">
        <v>12.6</v>
      </c>
      <c r="AP561" s="2">
        <v>17.100000000000001</v>
      </c>
      <c r="AQ561" s="2">
        <v>1.8</v>
      </c>
      <c r="AR561" s="2">
        <v>2.5</v>
      </c>
      <c r="AS561" s="2">
        <v>1024.4000000000001</v>
      </c>
      <c r="AT561" s="2">
        <v>5320</v>
      </c>
      <c r="AU561" s="2">
        <v>0</v>
      </c>
      <c r="AV561" s="600">
        <v>0</v>
      </c>
      <c r="AW561" s="600">
        <v>0</v>
      </c>
      <c r="AX561" s="600">
        <v>0</v>
      </c>
      <c r="AY561" s="599">
        <v>0</v>
      </c>
      <c r="AZ561" s="599">
        <v>287.8</v>
      </c>
      <c r="BA561">
        <v>17.3</v>
      </c>
      <c r="BB561">
        <v>30.6</v>
      </c>
      <c r="BC561" s="8">
        <v>0.38333333333333303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2">
        <v>17.100000000000001</v>
      </c>
      <c r="AN562" s="2">
        <v>74</v>
      </c>
      <c r="AO562" s="2">
        <v>12.5</v>
      </c>
      <c r="AP562" s="2">
        <v>17.100000000000001</v>
      </c>
      <c r="AQ562" s="2">
        <v>2.2000000000000002</v>
      </c>
      <c r="AR562" s="2">
        <v>4.3</v>
      </c>
      <c r="AS562" s="2">
        <v>1024.5</v>
      </c>
      <c r="AT562" s="2">
        <v>5360</v>
      </c>
      <c r="AU562" s="2">
        <v>0</v>
      </c>
      <c r="AV562" s="600">
        <v>0</v>
      </c>
      <c r="AW562" s="600">
        <v>0</v>
      </c>
      <c r="AX562" s="600">
        <v>0</v>
      </c>
      <c r="AY562" s="599">
        <v>0</v>
      </c>
      <c r="AZ562" s="599">
        <v>287.8</v>
      </c>
      <c r="BA562">
        <v>17.399999999999999</v>
      </c>
      <c r="BB562">
        <v>30.7</v>
      </c>
      <c r="BC562" s="8">
        <v>0.38402777777777802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2">
        <v>17.100000000000001</v>
      </c>
      <c r="AN563" s="2">
        <v>74</v>
      </c>
      <c r="AO563" s="2">
        <v>12.5</v>
      </c>
      <c r="AP563" s="2">
        <v>17.100000000000001</v>
      </c>
      <c r="AQ563" s="2">
        <v>2.5</v>
      </c>
      <c r="AR563" s="2">
        <v>4</v>
      </c>
      <c r="AS563" s="2">
        <v>1024.5999999999999</v>
      </c>
      <c r="AT563" s="2">
        <v>5340</v>
      </c>
      <c r="AU563" s="2">
        <v>0</v>
      </c>
      <c r="AV563" s="600">
        <v>0</v>
      </c>
      <c r="AW563" s="600">
        <v>0</v>
      </c>
      <c r="AX563" s="600">
        <v>0</v>
      </c>
      <c r="AY563" s="599">
        <v>0</v>
      </c>
      <c r="AZ563" s="599">
        <v>287.8</v>
      </c>
      <c r="BA563">
        <v>17.399999999999999</v>
      </c>
      <c r="BB563">
        <v>30.9</v>
      </c>
      <c r="BC563" s="8">
        <v>0.38472222222222202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2">
        <v>17.100000000000001</v>
      </c>
      <c r="AN564" s="2">
        <v>74</v>
      </c>
      <c r="AO564" s="2">
        <v>12.5</v>
      </c>
      <c r="AP564" s="2">
        <v>17.100000000000001</v>
      </c>
      <c r="AQ564" s="2">
        <v>0</v>
      </c>
      <c r="AR564" s="2">
        <v>4</v>
      </c>
      <c r="AS564" s="2">
        <v>1024.7</v>
      </c>
      <c r="AT564" s="2">
        <v>5300</v>
      </c>
      <c r="AU564" s="2">
        <v>0</v>
      </c>
      <c r="AV564" s="600">
        <v>0</v>
      </c>
      <c r="AW564" s="600">
        <v>0</v>
      </c>
      <c r="AX564" s="600">
        <v>0</v>
      </c>
      <c r="AY564" s="599">
        <v>0</v>
      </c>
      <c r="AZ564" s="599">
        <v>287.8</v>
      </c>
      <c r="BA564">
        <v>17.399999999999999</v>
      </c>
      <c r="BB564">
        <v>31</v>
      </c>
      <c r="BC564" s="8">
        <v>0.38541666666666702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2">
        <v>17.2</v>
      </c>
      <c r="AN565" s="2">
        <v>74</v>
      </c>
      <c r="AO565" s="2">
        <v>12.6</v>
      </c>
      <c r="AP565" s="2">
        <v>17.2</v>
      </c>
      <c r="AQ565" s="2">
        <v>3.2</v>
      </c>
      <c r="AR565" s="2">
        <v>5</v>
      </c>
      <c r="AS565" s="2">
        <v>1024.5999999999999</v>
      </c>
      <c r="AT565" s="2">
        <v>5250</v>
      </c>
      <c r="AU565" s="2">
        <v>0</v>
      </c>
      <c r="AV565" s="600">
        <v>0</v>
      </c>
      <c r="AW565" s="600">
        <v>0</v>
      </c>
      <c r="AX565" s="600">
        <v>0</v>
      </c>
      <c r="AY565" s="599">
        <v>0</v>
      </c>
      <c r="AZ565" s="599">
        <v>287.8</v>
      </c>
      <c r="BA565">
        <v>17.5</v>
      </c>
      <c r="BB565">
        <v>31.1</v>
      </c>
      <c r="BC565" s="8">
        <v>0.38611111111111102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2">
        <v>17.2</v>
      </c>
      <c r="AN566" s="2">
        <v>74</v>
      </c>
      <c r="AO566" s="2">
        <v>12.6</v>
      </c>
      <c r="AP566" s="2">
        <v>17.2</v>
      </c>
      <c r="AQ566" s="2">
        <v>1.8</v>
      </c>
      <c r="AR566" s="2">
        <v>1.8</v>
      </c>
      <c r="AS566" s="2">
        <v>1024.4000000000001</v>
      </c>
      <c r="AT566" s="2">
        <v>5300</v>
      </c>
      <c r="AU566" s="2">
        <v>0</v>
      </c>
      <c r="AV566" s="600">
        <v>0</v>
      </c>
      <c r="AW566" s="600">
        <v>0</v>
      </c>
      <c r="AX566" s="600">
        <v>0</v>
      </c>
      <c r="AY566" s="599">
        <v>0</v>
      </c>
      <c r="AZ566" s="599">
        <v>287.8</v>
      </c>
      <c r="BA566">
        <v>17.5</v>
      </c>
      <c r="BB566">
        <v>31.2</v>
      </c>
      <c r="BC566" s="8">
        <v>0.38680555555555601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2">
        <v>17.3</v>
      </c>
      <c r="AN567" s="2">
        <v>74</v>
      </c>
      <c r="AO567" s="2">
        <v>12.7</v>
      </c>
      <c r="AP567" s="2">
        <v>17.3</v>
      </c>
      <c r="AQ567" s="2">
        <v>4</v>
      </c>
      <c r="AR567" s="2">
        <v>5</v>
      </c>
      <c r="AS567" s="2">
        <v>1024.5999999999999</v>
      </c>
      <c r="AT567" s="2">
        <v>5460</v>
      </c>
      <c r="AU567" s="2">
        <v>0</v>
      </c>
      <c r="AV567" s="600">
        <v>0</v>
      </c>
      <c r="AW567" s="600">
        <v>0</v>
      </c>
      <c r="AX567" s="600">
        <v>0</v>
      </c>
      <c r="AY567" s="599">
        <v>0</v>
      </c>
      <c r="AZ567" s="599">
        <v>287.8</v>
      </c>
      <c r="BA567">
        <v>17.5</v>
      </c>
      <c r="BB567">
        <v>31.3</v>
      </c>
      <c r="BC567" s="8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2">
        <v>17</v>
      </c>
      <c r="AN568" s="2">
        <v>75</v>
      </c>
      <c r="AO568" s="2">
        <v>12.6</v>
      </c>
      <c r="AP568" s="2">
        <v>17</v>
      </c>
      <c r="AQ568" s="2">
        <v>4</v>
      </c>
      <c r="AR568" s="2">
        <v>7.6</v>
      </c>
      <c r="AS568" s="2">
        <v>1024.4000000000001</v>
      </c>
      <c r="AT568" s="2">
        <v>5020</v>
      </c>
      <c r="AU568" s="2">
        <v>0</v>
      </c>
      <c r="AV568" s="600">
        <v>0</v>
      </c>
      <c r="AW568" s="600">
        <v>0</v>
      </c>
      <c r="AX568" s="600">
        <v>0</v>
      </c>
      <c r="AY568" s="599">
        <v>0</v>
      </c>
      <c r="AZ568" s="599">
        <v>287.8</v>
      </c>
      <c r="BA568">
        <v>17.2</v>
      </c>
      <c r="BB568">
        <v>30.4</v>
      </c>
      <c r="BC568" s="8">
        <v>0.38819444444444401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2">
        <v>17</v>
      </c>
      <c r="AN569" s="2">
        <v>75</v>
      </c>
      <c r="AO569" s="2">
        <v>12.6</v>
      </c>
      <c r="AP569" s="2">
        <v>17</v>
      </c>
      <c r="AQ569" s="2">
        <v>2.9</v>
      </c>
      <c r="AR569" s="2">
        <v>2.9</v>
      </c>
      <c r="AS569" s="2">
        <v>1024.5</v>
      </c>
      <c r="AT569" s="2">
        <v>5050</v>
      </c>
      <c r="AU569" s="2">
        <v>0</v>
      </c>
      <c r="AV569" s="600">
        <v>0</v>
      </c>
      <c r="AW569" s="600">
        <v>0</v>
      </c>
      <c r="AX569" s="600">
        <v>0</v>
      </c>
      <c r="AY569" s="599">
        <v>0</v>
      </c>
      <c r="AZ569" s="599">
        <v>287.8</v>
      </c>
      <c r="BA569">
        <v>17.2</v>
      </c>
      <c r="BB569">
        <v>30.3</v>
      </c>
      <c r="BC569" s="8">
        <v>0.38888888888888901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2">
        <v>17</v>
      </c>
      <c r="AN570" s="2">
        <v>75</v>
      </c>
      <c r="AO570" s="2">
        <v>12.6</v>
      </c>
      <c r="AP570" s="2">
        <v>17</v>
      </c>
      <c r="AQ570" s="2">
        <v>0</v>
      </c>
      <c r="AR570" s="2">
        <v>0</v>
      </c>
      <c r="AS570" s="2">
        <v>1024.5</v>
      </c>
      <c r="AT570" s="2">
        <v>5110</v>
      </c>
      <c r="AU570" s="2">
        <v>0</v>
      </c>
      <c r="AV570" s="600">
        <v>0</v>
      </c>
      <c r="AW570" s="600">
        <v>0</v>
      </c>
      <c r="AX570" s="600">
        <v>0</v>
      </c>
      <c r="AY570" s="599">
        <v>0</v>
      </c>
      <c r="AZ570" s="599">
        <v>287.8</v>
      </c>
      <c r="BA570">
        <v>17.3</v>
      </c>
      <c r="BB570">
        <v>30.3</v>
      </c>
      <c r="BC570" s="8">
        <v>0.389583333333333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2">
        <v>17</v>
      </c>
      <c r="AN571" s="2">
        <v>75</v>
      </c>
      <c r="AO571" s="2">
        <v>12.6</v>
      </c>
      <c r="AP571" s="2">
        <v>17</v>
      </c>
      <c r="AQ571" s="2">
        <v>2.2000000000000002</v>
      </c>
      <c r="AR571" s="2">
        <v>4.7</v>
      </c>
      <c r="AS571" s="2">
        <v>1024.5</v>
      </c>
      <c r="AT571" s="2">
        <v>5190</v>
      </c>
      <c r="AU571" s="2">
        <v>0</v>
      </c>
      <c r="AV571" s="600">
        <v>0</v>
      </c>
      <c r="AW571" s="600">
        <v>0</v>
      </c>
      <c r="AX571" s="600">
        <v>0</v>
      </c>
      <c r="AY571" s="599">
        <v>0</v>
      </c>
      <c r="AZ571" s="599">
        <v>287.8</v>
      </c>
      <c r="BA571">
        <v>17.3</v>
      </c>
      <c r="BB571">
        <v>30.3</v>
      </c>
      <c r="BC571" s="8">
        <v>0.390277777777778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2">
        <v>17.100000000000001</v>
      </c>
      <c r="AN572" s="2">
        <v>75</v>
      </c>
      <c r="AO572" s="2">
        <v>12.6</v>
      </c>
      <c r="AP572" s="2">
        <v>17.100000000000001</v>
      </c>
      <c r="AQ572" s="2">
        <v>3.6</v>
      </c>
      <c r="AR572" s="2">
        <v>5.8</v>
      </c>
      <c r="AS572" s="2">
        <v>1024.7</v>
      </c>
      <c r="AT572" s="2">
        <v>5260</v>
      </c>
      <c r="AU572" s="2">
        <v>0</v>
      </c>
      <c r="AV572" s="600">
        <v>0</v>
      </c>
      <c r="AW572" s="600">
        <v>0</v>
      </c>
      <c r="AX572" s="600">
        <v>0</v>
      </c>
      <c r="AY572" s="599">
        <v>0</v>
      </c>
      <c r="AZ572" s="599">
        <v>287.8</v>
      </c>
      <c r="BA572">
        <v>17.3</v>
      </c>
      <c r="BB572">
        <v>30.4</v>
      </c>
      <c r="BC572" s="5">
        <v>0.390972222222222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2">
        <v>17</v>
      </c>
      <c r="AN573" s="2">
        <v>75</v>
      </c>
      <c r="AO573" s="2">
        <v>12.6</v>
      </c>
      <c r="AP573" s="2">
        <v>17</v>
      </c>
      <c r="AQ573" s="2">
        <v>0</v>
      </c>
      <c r="AR573" s="2">
        <v>2.9</v>
      </c>
      <c r="AS573" s="2">
        <v>1024.5</v>
      </c>
      <c r="AT573" s="2">
        <v>5270</v>
      </c>
      <c r="AU573" s="2">
        <v>0</v>
      </c>
      <c r="AV573" s="600">
        <v>0</v>
      </c>
      <c r="AW573" s="600">
        <v>0</v>
      </c>
      <c r="AX573" s="600">
        <v>0</v>
      </c>
      <c r="AY573" s="599">
        <v>0</v>
      </c>
      <c r="AZ573" s="599">
        <v>287.8</v>
      </c>
      <c r="BA573">
        <v>17.3</v>
      </c>
      <c r="BB573">
        <v>30.4</v>
      </c>
      <c r="BC573" s="5">
        <v>0.391666666666667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2">
        <v>17.100000000000001</v>
      </c>
      <c r="AN574" s="2">
        <v>75</v>
      </c>
      <c r="AO574" s="2">
        <v>12.6</v>
      </c>
      <c r="AP574" s="2">
        <v>17.100000000000001</v>
      </c>
      <c r="AQ574" s="2">
        <v>1.8</v>
      </c>
      <c r="AR574" s="2">
        <v>2.5</v>
      </c>
      <c r="AS574" s="2">
        <v>1024.4000000000001</v>
      </c>
      <c r="AT574" s="2">
        <v>5320</v>
      </c>
      <c r="AU574" s="2">
        <v>0</v>
      </c>
      <c r="AV574" s="600">
        <v>0</v>
      </c>
      <c r="AW574" s="600">
        <v>0</v>
      </c>
      <c r="AX574" s="600">
        <v>0</v>
      </c>
      <c r="AY574" s="599">
        <v>0</v>
      </c>
      <c r="AZ574" s="599">
        <v>287.8</v>
      </c>
      <c r="BA574">
        <v>17.3</v>
      </c>
      <c r="BB574">
        <v>30.6</v>
      </c>
      <c r="BC574" s="5">
        <v>0.39236111111111099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2">
        <v>17.100000000000001</v>
      </c>
      <c r="AN575" s="2">
        <v>74</v>
      </c>
      <c r="AO575" s="2">
        <v>12.5</v>
      </c>
      <c r="AP575" s="2">
        <v>17.100000000000001</v>
      </c>
      <c r="AQ575" s="2">
        <v>2.2000000000000002</v>
      </c>
      <c r="AR575" s="2">
        <v>4.3</v>
      </c>
      <c r="AS575" s="2">
        <v>1024.5</v>
      </c>
      <c r="AT575" s="2">
        <v>5360</v>
      </c>
      <c r="AU575" s="2">
        <v>0</v>
      </c>
      <c r="AV575" s="600">
        <v>0</v>
      </c>
      <c r="AW575" s="600">
        <v>0</v>
      </c>
      <c r="AX575" s="600">
        <v>0</v>
      </c>
      <c r="AY575" s="599">
        <v>0</v>
      </c>
      <c r="AZ575" s="599">
        <v>287.8</v>
      </c>
      <c r="BA575">
        <v>17.399999999999999</v>
      </c>
      <c r="BB575">
        <v>30.7</v>
      </c>
      <c r="BC575" s="5">
        <v>0.39305555555555599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2">
        <v>17.100000000000001</v>
      </c>
      <c r="AN576" s="2">
        <v>74</v>
      </c>
      <c r="AO576" s="2">
        <v>12.5</v>
      </c>
      <c r="AP576" s="2">
        <v>17.100000000000001</v>
      </c>
      <c r="AQ576" s="2">
        <v>2.5</v>
      </c>
      <c r="AR576" s="2">
        <v>4</v>
      </c>
      <c r="AS576" s="2">
        <v>1024.5999999999999</v>
      </c>
      <c r="AT576" s="2">
        <v>5340</v>
      </c>
      <c r="AU576" s="2">
        <v>0</v>
      </c>
      <c r="AV576" s="600">
        <v>0</v>
      </c>
      <c r="AW576" s="600">
        <v>0</v>
      </c>
      <c r="AX576" s="600">
        <v>0</v>
      </c>
      <c r="AY576" s="599">
        <v>0</v>
      </c>
      <c r="AZ576" s="599">
        <v>287.8</v>
      </c>
      <c r="BA576">
        <v>17.399999999999999</v>
      </c>
      <c r="BB576">
        <v>30.9</v>
      </c>
      <c r="BC576" s="5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2">
        <v>17.100000000000001</v>
      </c>
      <c r="AN577" s="2">
        <v>74</v>
      </c>
      <c r="AO577" s="2">
        <v>12.5</v>
      </c>
      <c r="AP577" s="2">
        <v>17.100000000000001</v>
      </c>
      <c r="AQ577" s="2">
        <v>0</v>
      </c>
      <c r="AR577" s="2">
        <v>4</v>
      </c>
      <c r="AS577" s="2">
        <v>1024.7</v>
      </c>
      <c r="AT577" s="2">
        <v>5300</v>
      </c>
      <c r="AU577" s="2">
        <v>0</v>
      </c>
      <c r="AV577" s="600">
        <v>0</v>
      </c>
      <c r="AW577" s="600">
        <v>0</v>
      </c>
      <c r="AX577" s="600">
        <v>0</v>
      </c>
      <c r="AY577" s="599">
        <v>0</v>
      </c>
      <c r="AZ577" s="599">
        <v>287.8</v>
      </c>
      <c r="BA577">
        <v>17.399999999999999</v>
      </c>
      <c r="BB577">
        <v>31</v>
      </c>
      <c r="BC577" s="5">
        <v>0.39444444444444399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2">
        <v>17.2</v>
      </c>
      <c r="AN578" s="2">
        <v>74</v>
      </c>
      <c r="AO578" s="2">
        <v>12.6</v>
      </c>
      <c r="AP578" s="2">
        <v>17.2</v>
      </c>
      <c r="AQ578" s="2">
        <v>3.2</v>
      </c>
      <c r="AR578" s="2">
        <v>5</v>
      </c>
      <c r="AS578" s="2">
        <v>1024.5999999999999</v>
      </c>
      <c r="AT578" s="2">
        <v>5250</v>
      </c>
      <c r="AU578" s="2">
        <v>0</v>
      </c>
      <c r="AV578" s="600">
        <v>0</v>
      </c>
      <c r="AW578" s="600">
        <v>0</v>
      </c>
      <c r="AX578" s="600">
        <v>0</v>
      </c>
      <c r="AY578" s="599">
        <v>0</v>
      </c>
      <c r="AZ578" s="599">
        <v>287.8</v>
      </c>
      <c r="BA578">
        <v>17.5</v>
      </c>
      <c r="BB578">
        <v>31.1</v>
      </c>
      <c r="BC578" s="5">
        <v>0.39513888888888898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2">
        <v>17.2</v>
      </c>
      <c r="AN579" s="2">
        <v>74</v>
      </c>
      <c r="AO579" s="2">
        <v>12.6</v>
      </c>
      <c r="AP579" s="2">
        <v>17.2</v>
      </c>
      <c r="AQ579" s="2">
        <v>1.8</v>
      </c>
      <c r="AR579" s="2">
        <v>1.8</v>
      </c>
      <c r="AS579" s="2">
        <v>1024.4000000000001</v>
      </c>
      <c r="AT579" s="2">
        <v>5300</v>
      </c>
      <c r="AU579" s="2">
        <v>0</v>
      </c>
      <c r="AV579" s="600">
        <v>0</v>
      </c>
      <c r="AW579" s="600">
        <v>0</v>
      </c>
      <c r="AX579" s="600">
        <v>0</v>
      </c>
      <c r="AY579" s="599">
        <v>0</v>
      </c>
      <c r="AZ579" s="599">
        <v>287.8</v>
      </c>
      <c r="BA579">
        <v>17.5</v>
      </c>
      <c r="BB579">
        <v>31.2</v>
      </c>
      <c r="BC579" s="5">
        <v>0.39583333333333298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2">
        <v>17.3</v>
      </c>
      <c r="AN580" s="2">
        <v>74</v>
      </c>
      <c r="AO580" s="2">
        <v>12.7</v>
      </c>
      <c r="AP580" s="2">
        <v>17.3</v>
      </c>
      <c r="AQ580" s="2">
        <v>4</v>
      </c>
      <c r="AR580" s="2">
        <v>5</v>
      </c>
      <c r="AS580" s="2">
        <v>1024.5999999999999</v>
      </c>
      <c r="AT580" s="2">
        <v>5460</v>
      </c>
      <c r="AU580" s="2">
        <v>0</v>
      </c>
      <c r="AV580" s="600">
        <v>0</v>
      </c>
      <c r="AW580" s="600">
        <v>0</v>
      </c>
      <c r="AX580" s="600">
        <v>0</v>
      </c>
      <c r="AY580" s="599">
        <v>0</v>
      </c>
      <c r="AZ580" s="599">
        <v>287.8</v>
      </c>
      <c r="BA580">
        <v>17.5</v>
      </c>
      <c r="BB580">
        <v>31.3</v>
      </c>
      <c r="BC580" s="5">
        <v>0.39652777777777798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2">
        <v>17.2</v>
      </c>
      <c r="AN581" s="2">
        <v>74</v>
      </c>
      <c r="AO581" s="2">
        <v>12.6</v>
      </c>
      <c r="AP581" s="2">
        <v>17.2</v>
      </c>
      <c r="AQ581" s="2">
        <v>3.2</v>
      </c>
      <c r="AR581" s="2">
        <v>5</v>
      </c>
      <c r="AS581" s="2">
        <v>1024.5999999999999</v>
      </c>
      <c r="AT581" s="2">
        <v>5250</v>
      </c>
      <c r="AU581" s="2">
        <v>0</v>
      </c>
      <c r="AV581" s="600">
        <v>0</v>
      </c>
      <c r="AW581" s="600">
        <v>0</v>
      </c>
      <c r="AX581" s="600">
        <v>0</v>
      </c>
      <c r="AY581" s="599">
        <v>0</v>
      </c>
      <c r="AZ581" s="599">
        <v>287.8</v>
      </c>
      <c r="BA581">
        <v>17.5</v>
      </c>
      <c r="BB581">
        <v>31.1</v>
      </c>
      <c r="BC581" s="5">
        <v>0.39722222222222198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2">
        <v>17.2</v>
      </c>
      <c r="AN582" s="2">
        <v>74</v>
      </c>
      <c r="AO582" s="2">
        <v>12.6</v>
      </c>
      <c r="AP582" s="2">
        <v>17.2</v>
      </c>
      <c r="AQ582" s="2">
        <v>1.8</v>
      </c>
      <c r="AR582" s="2">
        <v>1.8</v>
      </c>
      <c r="AS582" s="2">
        <v>1024.4000000000001</v>
      </c>
      <c r="AT582" s="2">
        <v>5300</v>
      </c>
      <c r="AU582" s="2">
        <v>0</v>
      </c>
      <c r="AV582" s="600">
        <v>0</v>
      </c>
      <c r="AW582" s="600">
        <v>0</v>
      </c>
      <c r="AX582" s="600">
        <v>0</v>
      </c>
      <c r="AY582" s="599">
        <v>0</v>
      </c>
      <c r="AZ582" s="599">
        <v>287.8</v>
      </c>
      <c r="BA582">
        <v>17.5</v>
      </c>
      <c r="BB582">
        <v>31.2</v>
      </c>
      <c r="BC582" s="5">
        <v>0.39791666666666697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2">
        <v>17.3</v>
      </c>
      <c r="AN583" s="2">
        <v>74</v>
      </c>
      <c r="AO583" s="2">
        <v>12.7</v>
      </c>
      <c r="AP583" s="2">
        <v>17.3</v>
      </c>
      <c r="AQ583" s="2">
        <v>4</v>
      </c>
      <c r="AR583" s="2">
        <v>5</v>
      </c>
      <c r="AS583" s="2">
        <v>1024.5999999999999</v>
      </c>
      <c r="AT583" s="2">
        <v>5460</v>
      </c>
      <c r="AU583" s="2">
        <v>0</v>
      </c>
      <c r="AV583" s="600">
        <v>0</v>
      </c>
      <c r="AW583" s="600">
        <v>0</v>
      </c>
      <c r="AX583" s="600">
        <v>0</v>
      </c>
      <c r="AY583" s="599">
        <v>0</v>
      </c>
      <c r="AZ583" s="599">
        <v>287.8</v>
      </c>
      <c r="BA583">
        <v>17.5</v>
      </c>
      <c r="BB583">
        <v>31.3</v>
      </c>
      <c r="BC583" s="5">
        <v>0.39861111111111103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2">
        <v>16.600000000000001</v>
      </c>
      <c r="AN584" s="2">
        <v>75</v>
      </c>
      <c r="AO584" s="2">
        <v>12.2</v>
      </c>
      <c r="AP584" s="2">
        <v>16.600000000000001</v>
      </c>
      <c r="AQ584" s="2">
        <v>2.9</v>
      </c>
      <c r="AR584" s="2">
        <v>3.6</v>
      </c>
      <c r="AS584" s="2">
        <v>1024.2</v>
      </c>
      <c r="AT584" s="2">
        <v>4860</v>
      </c>
      <c r="AU584" s="2">
        <v>0</v>
      </c>
      <c r="AV584" s="600">
        <v>0</v>
      </c>
      <c r="AW584" s="600">
        <v>0</v>
      </c>
      <c r="AX584" s="600">
        <v>0</v>
      </c>
      <c r="AY584" s="599">
        <v>0</v>
      </c>
      <c r="AZ584" s="599">
        <v>287.8</v>
      </c>
      <c r="BA584">
        <v>16.899999999999999</v>
      </c>
      <c r="BB584">
        <v>27.6</v>
      </c>
      <c r="BC584" s="5">
        <v>0.39930555555555602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2">
        <v>16.7</v>
      </c>
      <c r="AN585" s="2">
        <v>75</v>
      </c>
      <c r="AO585" s="2">
        <v>12.3</v>
      </c>
      <c r="AP585" s="2">
        <v>16.7</v>
      </c>
      <c r="AQ585" s="2">
        <v>2.9</v>
      </c>
      <c r="AR585" s="2">
        <v>3.2</v>
      </c>
      <c r="AS585" s="2">
        <v>1024.3</v>
      </c>
      <c r="AT585" s="2">
        <v>4850</v>
      </c>
      <c r="AU585" s="2">
        <v>0</v>
      </c>
      <c r="AV585" s="600">
        <v>0</v>
      </c>
      <c r="AW585" s="600">
        <v>0</v>
      </c>
      <c r="AX585" s="600">
        <v>0</v>
      </c>
      <c r="AY585" s="599">
        <v>0</v>
      </c>
      <c r="AZ585" s="599">
        <v>287.8</v>
      </c>
      <c r="BA585">
        <v>16.899999999999999</v>
      </c>
      <c r="BB585">
        <v>27.9</v>
      </c>
      <c r="BC585" s="5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2">
        <v>16.7</v>
      </c>
      <c r="AN586" s="2">
        <v>75</v>
      </c>
      <c r="AO586" s="2">
        <v>12.3</v>
      </c>
      <c r="AP586" s="2">
        <v>16.7</v>
      </c>
      <c r="AQ586" s="2">
        <v>1.8</v>
      </c>
      <c r="AR586" s="2">
        <v>2.5</v>
      </c>
      <c r="AS586" s="2">
        <v>1024.3</v>
      </c>
      <c r="AT586" s="2">
        <v>4860</v>
      </c>
      <c r="AU586" s="2">
        <v>0</v>
      </c>
      <c r="AV586" s="600">
        <v>0</v>
      </c>
      <c r="AW586" s="600">
        <v>0</v>
      </c>
      <c r="AX586" s="600">
        <v>0</v>
      </c>
      <c r="AY586" s="599">
        <v>0</v>
      </c>
      <c r="AZ586" s="599">
        <v>287.8</v>
      </c>
      <c r="BA586">
        <v>16.899999999999999</v>
      </c>
      <c r="BB586">
        <v>28.2</v>
      </c>
      <c r="BC586" s="5">
        <v>0.40069444444444402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2">
        <v>16.8</v>
      </c>
      <c r="AN587" s="2">
        <v>75</v>
      </c>
      <c r="AO587" s="2">
        <v>12.4</v>
      </c>
      <c r="AP587" s="2">
        <v>16.8</v>
      </c>
      <c r="AQ587" s="2">
        <v>2.2000000000000002</v>
      </c>
      <c r="AR587" s="2">
        <v>2.5</v>
      </c>
      <c r="AS587" s="2">
        <v>1024.3</v>
      </c>
      <c r="AT587" s="2">
        <v>4860</v>
      </c>
      <c r="AU587" s="2">
        <v>0</v>
      </c>
      <c r="AV587" s="600">
        <v>0</v>
      </c>
      <c r="AW587" s="600">
        <v>0</v>
      </c>
      <c r="AX587" s="600">
        <v>0</v>
      </c>
      <c r="AY587" s="599">
        <v>0</v>
      </c>
      <c r="AZ587" s="599">
        <v>287.8</v>
      </c>
      <c r="BA587">
        <v>17</v>
      </c>
      <c r="BB587">
        <v>28.5</v>
      </c>
      <c r="BC587" s="5">
        <v>0.40138888888888902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2">
        <v>16.8</v>
      </c>
      <c r="AN588" s="2">
        <v>75</v>
      </c>
      <c r="AO588" s="2">
        <v>12.4</v>
      </c>
      <c r="AP588" s="2">
        <v>16.8</v>
      </c>
      <c r="AQ588" s="2">
        <v>6.8</v>
      </c>
      <c r="AR588" s="2">
        <v>6.8</v>
      </c>
      <c r="AS588" s="2">
        <v>1024.4000000000001</v>
      </c>
      <c r="AT588" s="2">
        <v>4870</v>
      </c>
      <c r="AU588" s="2">
        <v>0</v>
      </c>
      <c r="AV588" s="600">
        <v>0</v>
      </c>
      <c r="AW588" s="600">
        <v>0</v>
      </c>
      <c r="AX588" s="600">
        <v>0</v>
      </c>
      <c r="AY588" s="599">
        <v>0</v>
      </c>
      <c r="AZ588" s="599">
        <v>287.8</v>
      </c>
      <c r="BA588">
        <v>17</v>
      </c>
      <c r="BB588">
        <v>28.9</v>
      </c>
      <c r="BC588" s="5">
        <v>0.40208333333333302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2">
        <v>16.7</v>
      </c>
      <c r="AN589" s="2">
        <v>75</v>
      </c>
      <c r="AO589" s="2">
        <v>12.3</v>
      </c>
      <c r="AP589" s="2">
        <v>16.7</v>
      </c>
      <c r="AQ589" s="2">
        <v>2.5</v>
      </c>
      <c r="AR589" s="2">
        <v>5.8</v>
      </c>
      <c r="AS589" s="2">
        <v>1024.2</v>
      </c>
      <c r="AT589" s="2">
        <v>4870</v>
      </c>
      <c r="AU589" s="2">
        <v>0</v>
      </c>
      <c r="AV589" s="600">
        <v>0</v>
      </c>
      <c r="AW589" s="600">
        <v>0</v>
      </c>
      <c r="AX589" s="600">
        <v>0</v>
      </c>
      <c r="AY589" s="599">
        <v>0</v>
      </c>
      <c r="AZ589" s="599">
        <v>287.8</v>
      </c>
      <c r="BA589">
        <v>17</v>
      </c>
      <c r="BB589">
        <v>29.2</v>
      </c>
      <c r="BC589" s="5">
        <v>0.40277777777777801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2">
        <v>16.8</v>
      </c>
      <c r="AN590" s="2">
        <v>75</v>
      </c>
      <c r="AO590" s="2">
        <v>12.4</v>
      </c>
      <c r="AP590" s="2">
        <v>16.8</v>
      </c>
      <c r="AQ590" s="2">
        <v>4.7</v>
      </c>
      <c r="AR590" s="2">
        <v>5</v>
      </c>
      <c r="AS590" s="2">
        <v>1024.5</v>
      </c>
      <c r="AT590" s="2">
        <v>4860</v>
      </c>
      <c r="AU590" s="2">
        <v>0</v>
      </c>
      <c r="AV590" s="600">
        <v>0</v>
      </c>
      <c r="AW590" s="600">
        <v>0</v>
      </c>
      <c r="AX590" s="600">
        <v>0</v>
      </c>
      <c r="AY590" s="599">
        <v>0</v>
      </c>
      <c r="AZ590" s="599">
        <v>287.8</v>
      </c>
      <c r="BA590">
        <v>17</v>
      </c>
      <c r="BB590">
        <v>29.5</v>
      </c>
      <c r="BC590" s="5">
        <v>0.40347222222222201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2">
        <v>16.8</v>
      </c>
      <c r="AN591" s="2">
        <v>75</v>
      </c>
      <c r="AO591" s="2">
        <v>12.4</v>
      </c>
      <c r="AP591" s="2">
        <v>16.8</v>
      </c>
      <c r="AQ591" s="2">
        <v>7.6</v>
      </c>
      <c r="AR591" s="2">
        <v>7.9</v>
      </c>
      <c r="AS591" s="2">
        <v>1024.4000000000001</v>
      </c>
      <c r="AT591" s="2">
        <v>4870</v>
      </c>
      <c r="AU591" s="2">
        <v>0</v>
      </c>
      <c r="AV591" s="600">
        <v>0</v>
      </c>
      <c r="AW591" s="600">
        <v>0</v>
      </c>
      <c r="AX591" s="600">
        <v>0</v>
      </c>
      <c r="AY591" s="599">
        <v>0</v>
      </c>
      <c r="AZ591" s="599">
        <v>287.8</v>
      </c>
      <c r="BA591">
        <v>17</v>
      </c>
      <c r="BB591">
        <v>29.8</v>
      </c>
      <c r="BC591" s="5">
        <v>0.40416666666666701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2">
        <v>16.8</v>
      </c>
      <c r="AN592" s="2">
        <v>75</v>
      </c>
      <c r="AO592" s="2">
        <v>12.4</v>
      </c>
      <c r="AP592" s="2">
        <v>16.8</v>
      </c>
      <c r="AQ592" s="2">
        <v>5</v>
      </c>
      <c r="AR592" s="2">
        <v>6.8</v>
      </c>
      <c r="AS592" s="2">
        <v>1024.3</v>
      </c>
      <c r="AT592" s="2">
        <v>4880</v>
      </c>
      <c r="AU592" s="2">
        <v>0</v>
      </c>
      <c r="AV592" s="600">
        <v>0</v>
      </c>
      <c r="AW592" s="600">
        <v>0</v>
      </c>
      <c r="AX592" s="600">
        <v>0</v>
      </c>
      <c r="AY592" s="599">
        <v>0</v>
      </c>
      <c r="AZ592" s="599">
        <v>287.8</v>
      </c>
      <c r="BA592">
        <v>17.100000000000001</v>
      </c>
      <c r="BB592">
        <v>30</v>
      </c>
      <c r="BC592" s="5">
        <v>0.40486111111111101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2">
        <v>16.8</v>
      </c>
      <c r="AN593" s="2">
        <v>75</v>
      </c>
      <c r="AO593" s="2">
        <v>12.4</v>
      </c>
      <c r="AP593" s="2">
        <v>16.8</v>
      </c>
      <c r="AQ593" s="2">
        <v>0</v>
      </c>
      <c r="AR593" s="2">
        <v>3.2</v>
      </c>
      <c r="AS593" s="2">
        <v>1024.4000000000001</v>
      </c>
      <c r="AT593" s="2">
        <v>4900</v>
      </c>
      <c r="AU593" s="2">
        <v>0</v>
      </c>
      <c r="AV593" s="600">
        <v>0</v>
      </c>
      <c r="AW593" s="600">
        <v>0</v>
      </c>
      <c r="AX593" s="600">
        <v>0</v>
      </c>
      <c r="AY593" s="599">
        <v>0</v>
      </c>
      <c r="AZ593" s="599">
        <v>287.8</v>
      </c>
      <c r="BA593">
        <v>17.100000000000001</v>
      </c>
      <c r="BB593">
        <v>30.3</v>
      </c>
      <c r="BC593" s="5">
        <v>0.405555555555556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2">
        <v>16.8</v>
      </c>
      <c r="AN594" s="2">
        <v>75</v>
      </c>
      <c r="AO594" s="2">
        <v>12.4</v>
      </c>
      <c r="AP594" s="2">
        <v>16.8</v>
      </c>
      <c r="AQ594" s="2">
        <v>2.2000000000000002</v>
      </c>
      <c r="AR594" s="2">
        <v>2.9</v>
      </c>
      <c r="AS594" s="2">
        <v>1024.3</v>
      </c>
      <c r="AT594" s="2">
        <v>4880</v>
      </c>
      <c r="AU594" s="2">
        <v>0</v>
      </c>
      <c r="AV594" s="600">
        <v>0</v>
      </c>
      <c r="AW594" s="600">
        <v>0</v>
      </c>
      <c r="AX594" s="600">
        <v>0</v>
      </c>
      <c r="AY594" s="599">
        <v>0</v>
      </c>
      <c r="AZ594" s="599">
        <v>287.8</v>
      </c>
      <c r="BA594">
        <v>17.100000000000001</v>
      </c>
      <c r="BB594">
        <v>30.5</v>
      </c>
      <c r="BC594" s="5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2">
        <v>16.899999999999999</v>
      </c>
      <c r="AN595" s="2">
        <v>75</v>
      </c>
      <c r="AO595" s="2">
        <v>12.5</v>
      </c>
      <c r="AP595" s="2">
        <v>16.899999999999999</v>
      </c>
      <c r="AQ595" s="2">
        <v>6.1</v>
      </c>
      <c r="AR595" s="2">
        <v>7.9</v>
      </c>
      <c r="AS595" s="2">
        <v>1024.3</v>
      </c>
      <c r="AT595" s="2">
        <v>4880</v>
      </c>
      <c r="AU595" s="2">
        <v>0</v>
      </c>
      <c r="AV595" s="600">
        <v>0</v>
      </c>
      <c r="AW595" s="600">
        <v>0</v>
      </c>
      <c r="AX595" s="600">
        <v>0</v>
      </c>
      <c r="AY595" s="599">
        <v>0</v>
      </c>
      <c r="AZ595" s="599">
        <v>287.8</v>
      </c>
      <c r="BA595">
        <v>17.100000000000001</v>
      </c>
      <c r="BB595">
        <v>30.6</v>
      </c>
      <c r="BC595" s="5">
        <v>0.406944444444444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2">
        <v>16.899999999999999</v>
      </c>
      <c r="AN596" s="2">
        <v>75</v>
      </c>
      <c r="AO596" s="2">
        <v>12.5</v>
      </c>
      <c r="AP596" s="2">
        <v>16.899999999999999</v>
      </c>
      <c r="AQ596" s="2">
        <v>3.2</v>
      </c>
      <c r="AR596" s="2">
        <v>6.8</v>
      </c>
      <c r="AS596" s="2">
        <v>1024.3</v>
      </c>
      <c r="AT596" s="2">
        <v>4900</v>
      </c>
      <c r="AU596" s="2">
        <v>0</v>
      </c>
      <c r="AV596" s="600">
        <v>0</v>
      </c>
      <c r="AW596" s="600">
        <v>0</v>
      </c>
      <c r="AX596" s="600">
        <v>0</v>
      </c>
      <c r="AY596" s="599">
        <v>0</v>
      </c>
      <c r="AZ596" s="599">
        <v>287.8</v>
      </c>
      <c r="BA596">
        <v>17.2</v>
      </c>
      <c r="BB596">
        <v>30.7</v>
      </c>
      <c r="BC596" s="5">
        <v>0.40763888888888899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2">
        <v>16.899999999999999</v>
      </c>
      <c r="AN597" s="2">
        <v>75</v>
      </c>
      <c r="AO597" s="2">
        <v>12.5</v>
      </c>
      <c r="AP597" s="2">
        <v>16.899999999999999</v>
      </c>
      <c r="AQ597" s="2">
        <v>6.1</v>
      </c>
      <c r="AR597" s="2">
        <v>8.3000000000000007</v>
      </c>
      <c r="AS597" s="2">
        <v>1024.5</v>
      </c>
      <c r="AT597" s="2">
        <v>4930</v>
      </c>
      <c r="AU597" s="2">
        <v>0</v>
      </c>
      <c r="AV597" s="600">
        <v>0</v>
      </c>
      <c r="AW597" s="600">
        <v>0</v>
      </c>
      <c r="AX597" s="600">
        <v>0</v>
      </c>
      <c r="AY597" s="599">
        <v>0</v>
      </c>
      <c r="AZ597" s="599">
        <v>287.8</v>
      </c>
      <c r="BA597">
        <v>17.2</v>
      </c>
      <c r="BB597">
        <v>30.7</v>
      </c>
      <c r="BC597" s="5">
        <v>0.40833333333333299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2">
        <v>16.899999999999999</v>
      </c>
      <c r="AN598" s="2">
        <v>75</v>
      </c>
      <c r="AO598" s="2">
        <v>12.5</v>
      </c>
      <c r="AP598" s="2">
        <v>16.899999999999999</v>
      </c>
      <c r="AQ598" s="2">
        <v>4</v>
      </c>
      <c r="AR598" s="2">
        <v>5.8</v>
      </c>
      <c r="AS598" s="2">
        <v>1024.4000000000001</v>
      </c>
      <c r="AT598" s="2">
        <v>4950</v>
      </c>
      <c r="AU598" s="2">
        <v>0</v>
      </c>
      <c r="AV598" s="600">
        <v>0</v>
      </c>
      <c r="AW598" s="600">
        <v>0</v>
      </c>
      <c r="AX598" s="600">
        <v>0</v>
      </c>
      <c r="AY598" s="599">
        <v>0</v>
      </c>
      <c r="AZ598" s="599">
        <v>287.8</v>
      </c>
      <c r="BA598">
        <v>17.2</v>
      </c>
      <c r="BB598">
        <v>30.6</v>
      </c>
      <c r="BC598" s="5">
        <v>0.40902777777777799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2">
        <v>16.899999999999999</v>
      </c>
      <c r="AN599" s="2">
        <v>75</v>
      </c>
      <c r="AO599" s="2">
        <v>12.5</v>
      </c>
      <c r="AP599" s="2">
        <v>16.899999999999999</v>
      </c>
      <c r="AQ599" s="2">
        <v>2.5</v>
      </c>
      <c r="AR599" s="2">
        <v>2.9</v>
      </c>
      <c r="AS599" s="2">
        <v>1024.4000000000001</v>
      </c>
      <c r="AT599" s="2">
        <v>4980</v>
      </c>
      <c r="AU599" s="2">
        <v>0</v>
      </c>
      <c r="AV599" s="600">
        <v>0</v>
      </c>
      <c r="AW599" s="600">
        <v>0</v>
      </c>
      <c r="AX599" s="600">
        <v>0</v>
      </c>
      <c r="AY599" s="599">
        <v>0</v>
      </c>
      <c r="AZ599" s="599">
        <v>287.8</v>
      </c>
      <c r="BA599">
        <v>17.2</v>
      </c>
      <c r="BB599">
        <v>30.5</v>
      </c>
      <c r="BC599" s="5">
        <v>0.40972222222222199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2">
        <v>17</v>
      </c>
      <c r="AN600" s="2">
        <v>75</v>
      </c>
      <c r="AO600" s="2">
        <v>12.6</v>
      </c>
      <c r="AP600" s="2">
        <v>17</v>
      </c>
      <c r="AQ600" s="2">
        <v>4</v>
      </c>
      <c r="AR600" s="2">
        <v>7.6</v>
      </c>
      <c r="AS600" s="2">
        <v>1024.4000000000001</v>
      </c>
      <c r="AT600" s="2">
        <v>5020</v>
      </c>
      <c r="AU600" s="2">
        <v>0</v>
      </c>
      <c r="AV600" s="600">
        <v>0</v>
      </c>
      <c r="AW600" s="600">
        <v>0</v>
      </c>
      <c r="AX600" s="600">
        <v>0</v>
      </c>
      <c r="AY600" s="599">
        <v>0</v>
      </c>
      <c r="AZ600" s="599">
        <v>287.8</v>
      </c>
      <c r="BA600">
        <v>17.2</v>
      </c>
      <c r="BB600">
        <v>30.4</v>
      </c>
      <c r="BC600" s="5">
        <v>0.41041666666666698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2">
        <v>17</v>
      </c>
      <c r="AN601" s="2">
        <v>75</v>
      </c>
      <c r="AO601" s="2">
        <v>12.6</v>
      </c>
      <c r="AP601" s="2">
        <v>17</v>
      </c>
      <c r="AQ601" s="2">
        <v>2.9</v>
      </c>
      <c r="AR601" s="2">
        <v>2.9</v>
      </c>
      <c r="AS601" s="2">
        <v>1024.5</v>
      </c>
      <c r="AT601" s="2">
        <v>5050</v>
      </c>
      <c r="AU601" s="2">
        <v>0</v>
      </c>
      <c r="AV601" s="600">
        <v>0</v>
      </c>
      <c r="AW601" s="600">
        <v>0</v>
      </c>
      <c r="AX601" s="600">
        <v>0</v>
      </c>
      <c r="AY601" s="599">
        <v>0</v>
      </c>
      <c r="AZ601" s="599">
        <v>287.8</v>
      </c>
      <c r="BA601">
        <v>17.2</v>
      </c>
      <c r="BB601">
        <v>30.3</v>
      </c>
      <c r="BC601" s="5">
        <v>0.41111111111111098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2">
        <v>17</v>
      </c>
      <c r="AN602" s="2">
        <v>75</v>
      </c>
      <c r="AO602" s="2">
        <v>12.6</v>
      </c>
      <c r="AP602" s="2">
        <v>17</v>
      </c>
      <c r="AQ602" s="2">
        <v>0</v>
      </c>
      <c r="AR602" s="2">
        <v>0</v>
      </c>
      <c r="AS602" s="2">
        <v>1024.5</v>
      </c>
      <c r="AT602" s="2">
        <v>5110</v>
      </c>
      <c r="AU602" s="2">
        <v>0</v>
      </c>
      <c r="AV602" s="600">
        <v>0</v>
      </c>
      <c r="AW602" s="600">
        <v>0</v>
      </c>
      <c r="AX602" s="600">
        <v>0</v>
      </c>
      <c r="AY602" s="599">
        <v>0</v>
      </c>
      <c r="AZ602" s="599">
        <v>287.8</v>
      </c>
      <c r="BA602">
        <v>17.3</v>
      </c>
      <c r="BB602">
        <v>30.3</v>
      </c>
      <c r="BC602" s="5">
        <v>0.41180555555555598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2">
        <v>17</v>
      </c>
      <c r="AN603" s="2">
        <v>75</v>
      </c>
      <c r="AO603" s="2">
        <v>12.6</v>
      </c>
      <c r="AP603" s="2">
        <v>17</v>
      </c>
      <c r="AQ603" s="2">
        <v>2.2000000000000002</v>
      </c>
      <c r="AR603" s="2">
        <v>4.7</v>
      </c>
      <c r="AS603" s="2">
        <v>1024.5</v>
      </c>
      <c r="AT603" s="2">
        <v>5190</v>
      </c>
      <c r="AU603" s="2">
        <v>0</v>
      </c>
      <c r="AV603" s="600">
        <v>0</v>
      </c>
      <c r="AW603" s="600">
        <v>0</v>
      </c>
      <c r="AX603" s="600">
        <v>0</v>
      </c>
      <c r="AY603" s="599">
        <v>0</v>
      </c>
      <c r="AZ603" s="599">
        <v>287.8</v>
      </c>
      <c r="BA603">
        <v>17.3</v>
      </c>
      <c r="BB603">
        <v>30.3</v>
      </c>
      <c r="BC603" s="5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2">
        <v>17.100000000000001</v>
      </c>
      <c r="AN604" s="2">
        <v>75</v>
      </c>
      <c r="AO604" s="2">
        <v>12.6</v>
      </c>
      <c r="AP604" s="2">
        <v>17.100000000000001</v>
      </c>
      <c r="AQ604" s="2">
        <v>3.6</v>
      </c>
      <c r="AR604" s="2">
        <v>5.8</v>
      </c>
      <c r="AS604" s="2">
        <v>1024.7</v>
      </c>
      <c r="AT604" s="2">
        <v>5260</v>
      </c>
      <c r="AU604" s="2">
        <v>0</v>
      </c>
      <c r="AV604" s="600">
        <v>0</v>
      </c>
      <c r="AW604" s="600">
        <v>0</v>
      </c>
      <c r="AX604" s="600">
        <v>0</v>
      </c>
      <c r="AY604" s="599">
        <v>0</v>
      </c>
      <c r="AZ604" s="599">
        <v>287.8</v>
      </c>
      <c r="BA604">
        <v>17.3</v>
      </c>
      <c r="BB604">
        <v>30.4</v>
      </c>
      <c r="BC604" s="5">
        <v>0.41319444444444398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2">
        <v>17</v>
      </c>
      <c r="AN605" s="2">
        <v>75</v>
      </c>
      <c r="AO605" s="2">
        <v>12.6</v>
      </c>
      <c r="AP605" s="2">
        <v>17</v>
      </c>
      <c r="AQ605" s="2">
        <v>0</v>
      </c>
      <c r="AR605" s="2">
        <v>2.9</v>
      </c>
      <c r="AS605" s="2">
        <v>1024.5</v>
      </c>
      <c r="AT605" s="2">
        <v>5270</v>
      </c>
      <c r="AU605" s="2">
        <v>0</v>
      </c>
      <c r="AV605" s="600">
        <v>0</v>
      </c>
      <c r="AW605" s="600">
        <v>0</v>
      </c>
      <c r="AX605" s="600">
        <v>0</v>
      </c>
      <c r="AY605" s="599">
        <v>0</v>
      </c>
      <c r="AZ605" s="599">
        <v>287.8</v>
      </c>
      <c r="BA605">
        <v>17.3</v>
      </c>
      <c r="BB605">
        <v>30.4</v>
      </c>
      <c r="BC605" s="5">
        <v>0.41388888888888897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17.100000000000001</v>
      </c>
      <c r="AN606" s="2">
        <v>75</v>
      </c>
      <c r="AO606" s="2">
        <v>12.6</v>
      </c>
      <c r="AP606" s="2">
        <v>17.100000000000001</v>
      </c>
      <c r="AQ606" s="2">
        <v>1.8</v>
      </c>
      <c r="AR606" s="2">
        <v>2.5</v>
      </c>
      <c r="AS606" s="2">
        <v>1024.4000000000001</v>
      </c>
      <c r="AT606" s="2">
        <v>5320</v>
      </c>
      <c r="AU606" s="2">
        <v>0</v>
      </c>
      <c r="AV606" s="600">
        <v>0</v>
      </c>
      <c r="AW606" s="600">
        <v>0</v>
      </c>
      <c r="AX606" s="600">
        <v>0</v>
      </c>
      <c r="AY606" s="599">
        <v>0</v>
      </c>
      <c r="AZ606" s="599">
        <v>287.8</v>
      </c>
      <c r="BA606">
        <v>17.3</v>
      </c>
      <c r="BB606">
        <v>30.6</v>
      </c>
      <c r="BC606" s="5">
        <v>0.41458333333333303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17.100000000000001</v>
      </c>
      <c r="AN607" s="2">
        <v>74</v>
      </c>
      <c r="AO607" s="2">
        <v>12.5</v>
      </c>
      <c r="AP607" s="2">
        <v>17.100000000000001</v>
      </c>
      <c r="AQ607" s="2">
        <v>2.2000000000000002</v>
      </c>
      <c r="AR607" s="2">
        <v>4.3</v>
      </c>
      <c r="AS607" s="2">
        <v>1024.5</v>
      </c>
      <c r="AT607" s="2">
        <v>5360</v>
      </c>
      <c r="AU607" s="2">
        <v>0</v>
      </c>
      <c r="AV607" s="600">
        <v>0</v>
      </c>
      <c r="AW607" s="600">
        <v>0</v>
      </c>
      <c r="AX607" s="600">
        <v>0</v>
      </c>
      <c r="AY607" s="599">
        <v>0</v>
      </c>
      <c r="AZ607" s="599">
        <v>287.8</v>
      </c>
      <c r="BA607">
        <v>17.399999999999999</v>
      </c>
      <c r="BB607">
        <v>30.7</v>
      </c>
      <c r="BC607" s="5">
        <v>0.41527777777777802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17.100000000000001</v>
      </c>
      <c r="AN608" s="2">
        <v>74</v>
      </c>
      <c r="AO608" s="2">
        <v>12.5</v>
      </c>
      <c r="AP608" s="2">
        <v>17.100000000000001</v>
      </c>
      <c r="AQ608" s="2">
        <v>2.5</v>
      </c>
      <c r="AR608" s="2">
        <v>4</v>
      </c>
      <c r="AS608" s="2">
        <v>1024.5999999999999</v>
      </c>
      <c r="AT608" s="2">
        <v>5340</v>
      </c>
      <c r="AU608" s="2">
        <v>0</v>
      </c>
      <c r="AV608" s="600">
        <v>0</v>
      </c>
      <c r="AW608" s="600">
        <v>0</v>
      </c>
      <c r="AX608" s="600">
        <v>0</v>
      </c>
      <c r="AY608" s="599">
        <v>0</v>
      </c>
      <c r="AZ608" s="599">
        <v>287.8</v>
      </c>
      <c r="BA608">
        <v>17.399999999999999</v>
      </c>
      <c r="BB608">
        <v>30.9</v>
      </c>
      <c r="BC608" s="5">
        <v>0.41597222222222202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17.100000000000001</v>
      </c>
      <c r="AN609" s="2">
        <v>74</v>
      </c>
      <c r="AO609" s="2">
        <v>12.5</v>
      </c>
      <c r="AP609" s="2">
        <v>17.100000000000001</v>
      </c>
      <c r="AQ609" s="2">
        <v>0</v>
      </c>
      <c r="AR609" s="2">
        <v>4</v>
      </c>
      <c r="AS609" s="2">
        <v>1024.7</v>
      </c>
      <c r="AT609" s="2">
        <v>5300</v>
      </c>
      <c r="AU609" s="2">
        <v>0</v>
      </c>
      <c r="AV609" s="600">
        <v>0</v>
      </c>
      <c r="AW609" s="600">
        <v>0</v>
      </c>
      <c r="AX609" s="600">
        <v>0</v>
      </c>
      <c r="AY609" s="599">
        <v>0</v>
      </c>
      <c r="AZ609" s="599">
        <v>287.8</v>
      </c>
      <c r="BA609">
        <v>17.399999999999999</v>
      </c>
      <c r="BB609">
        <v>31</v>
      </c>
      <c r="BC609" s="5">
        <v>0.41666666666666702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17.2</v>
      </c>
      <c r="AN610" s="2">
        <v>74</v>
      </c>
      <c r="AO610" s="2">
        <v>12.6</v>
      </c>
      <c r="AP610" s="2">
        <v>17.2</v>
      </c>
      <c r="AQ610" s="2">
        <v>3.2</v>
      </c>
      <c r="AR610" s="2">
        <v>5</v>
      </c>
      <c r="AS610" s="2">
        <v>1024.5999999999999</v>
      </c>
      <c r="AT610" s="2">
        <v>5250</v>
      </c>
      <c r="AU610" s="2">
        <v>0</v>
      </c>
      <c r="AV610" s="600">
        <v>0</v>
      </c>
      <c r="AW610" s="600">
        <v>0</v>
      </c>
      <c r="AX610" s="600">
        <v>0</v>
      </c>
      <c r="AY610" s="599">
        <v>0</v>
      </c>
      <c r="AZ610" s="599">
        <v>287.8</v>
      </c>
      <c r="BA610">
        <v>17.5</v>
      </c>
      <c r="BB610">
        <v>31.1</v>
      </c>
      <c r="BC610" s="5">
        <v>0.41736111111111102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17.2</v>
      </c>
      <c r="AN611" s="2">
        <v>74</v>
      </c>
      <c r="AO611" s="2">
        <v>12.6</v>
      </c>
      <c r="AP611" s="2">
        <v>17.2</v>
      </c>
      <c r="AQ611" s="2">
        <v>1.8</v>
      </c>
      <c r="AR611" s="2">
        <v>1.8</v>
      </c>
      <c r="AS611" s="2">
        <v>1024.4000000000001</v>
      </c>
      <c r="AT611" s="2">
        <v>5300</v>
      </c>
      <c r="AU611" s="2">
        <v>0</v>
      </c>
      <c r="AV611" s="600">
        <v>0</v>
      </c>
      <c r="AW611" s="600">
        <v>0</v>
      </c>
      <c r="AX611" s="600">
        <v>0</v>
      </c>
      <c r="AY611" s="599">
        <v>0</v>
      </c>
      <c r="AZ611" s="599">
        <v>287.8</v>
      </c>
      <c r="BA611">
        <v>17.5</v>
      </c>
      <c r="BB611">
        <v>31.2</v>
      </c>
      <c r="BC611" s="5">
        <v>0.41805555555555601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17.3</v>
      </c>
      <c r="AN612" s="2">
        <v>74</v>
      </c>
      <c r="AO612" s="2">
        <v>12.7</v>
      </c>
      <c r="AP612" s="2">
        <v>17.3</v>
      </c>
      <c r="AQ612" s="2">
        <v>4</v>
      </c>
      <c r="AR612" s="2">
        <v>5</v>
      </c>
      <c r="AS612" s="2">
        <v>1024.5999999999999</v>
      </c>
      <c r="AT612" s="2">
        <v>5460</v>
      </c>
      <c r="AU612" s="2">
        <v>0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287.8</v>
      </c>
      <c r="BA612">
        <v>17.5</v>
      </c>
      <c r="BB612">
        <v>31.3</v>
      </c>
      <c r="BC612" s="5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16.600000000000001</v>
      </c>
      <c r="AN613" s="2">
        <v>75</v>
      </c>
      <c r="AO613" s="2">
        <v>12.2</v>
      </c>
      <c r="AP613" s="2">
        <v>16.600000000000001</v>
      </c>
      <c r="AQ613" s="2">
        <v>2.9</v>
      </c>
      <c r="AR613" s="2">
        <v>3.6</v>
      </c>
      <c r="AS613" s="2">
        <v>1024.2</v>
      </c>
      <c r="AT613" s="2">
        <v>4860</v>
      </c>
      <c r="AU613" s="2">
        <v>0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287.8</v>
      </c>
      <c r="BA613">
        <v>16.899999999999999</v>
      </c>
      <c r="BB613">
        <v>27.6</v>
      </c>
      <c r="BC613" s="5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16.7</v>
      </c>
      <c r="AN614" s="2">
        <v>75</v>
      </c>
      <c r="AO614" s="2">
        <v>12.3</v>
      </c>
      <c r="AP614" s="2">
        <v>16.7</v>
      </c>
      <c r="AQ614" s="2">
        <v>2.9</v>
      </c>
      <c r="AR614" s="2">
        <v>3.2</v>
      </c>
      <c r="AS614" s="2">
        <v>1024.3</v>
      </c>
      <c r="AT614" s="2">
        <v>4850</v>
      </c>
      <c r="AU614" s="2">
        <v>0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287.8</v>
      </c>
      <c r="BA614">
        <v>16.899999999999999</v>
      </c>
      <c r="BB614">
        <v>27.9</v>
      </c>
      <c r="BC614" s="5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16.7</v>
      </c>
      <c r="AN615" s="2">
        <v>75</v>
      </c>
      <c r="AO615" s="2">
        <v>12.3</v>
      </c>
      <c r="AP615" s="2">
        <v>16.7</v>
      </c>
      <c r="AQ615" s="2">
        <v>1.8</v>
      </c>
      <c r="AR615" s="2">
        <v>2.5</v>
      </c>
      <c r="AS615" s="2">
        <v>1024.3</v>
      </c>
      <c r="AT615" s="2">
        <v>4860</v>
      </c>
      <c r="AU615" s="2">
        <v>0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287.8</v>
      </c>
      <c r="BA615">
        <v>16.899999999999999</v>
      </c>
      <c r="BB615">
        <v>28.2</v>
      </c>
      <c r="BC615" s="5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16.8</v>
      </c>
      <c r="AN616" s="2">
        <v>75</v>
      </c>
      <c r="AO616" s="2">
        <v>12.4</v>
      </c>
      <c r="AP616" s="2">
        <v>16.8</v>
      </c>
      <c r="AQ616" s="2">
        <v>2.2000000000000002</v>
      </c>
      <c r="AR616" s="2">
        <v>2.5</v>
      </c>
      <c r="AS616" s="2">
        <v>1024.3</v>
      </c>
      <c r="AT616" s="2">
        <v>4860</v>
      </c>
      <c r="AU616" s="2">
        <v>0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287.8</v>
      </c>
      <c r="BA616">
        <v>17</v>
      </c>
      <c r="BB616">
        <v>28.5</v>
      </c>
      <c r="BC616" s="5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16.8</v>
      </c>
      <c r="AN617" s="2">
        <v>75</v>
      </c>
      <c r="AO617" s="2">
        <v>12.4</v>
      </c>
      <c r="AP617" s="2">
        <v>16.8</v>
      </c>
      <c r="AQ617" s="2">
        <v>6.8</v>
      </c>
      <c r="AR617" s="2">
        <v>6.8</v>
      </c>
      <c r="AS617" s="2">
        <v>1024.4000000000001</v>
      </c>
      <c r="AT617" s="2">
        <v>4870</v>
      </c>
      <c r="AU617" s="2">
        <v>0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287.8</v>
      </c>
      <c r="BA617">
        <v>17</v>
      </c>
      <c r="BB617">
        <v>28.9</v>
      </c>
      <c r="BC617" s="5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16.7</v>
      </c>
      <c r="AN618" s="2">
        <v>75</v>
      </c>
      <c r="AO618" s="2">
        <v>12.3</v>
      </c>
      <c r="AP618" s="2">
        <v>16.7</v>
      </c>
      <c r="AQ618" s="2">
        <v>2.5</v>
      </c>
      <c r="AR618" s="2">
        <v>5.8</v>
      </c>
      <c r="AS618" s="2">
        <v>1024.2</v>
      </c>
      <c r="AT618" s="2">
        <v>4870</v>
      </c>
      <c r="AU618" s="2">
        <v>0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287.8</v>
      </c>
      <c r="BA618">
        <v>17</v>
      </c>
      <c r="BB618">
        <v>29.2</v>
      </c>
      <c r="BC618" s="5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16.8</v>
      </c>
      <c r="AN619" s="2">
        <v>75</v>
      </c>
      <c r="AO619" s="2">
        <v>12.4</v>
      </c>
      <c r="AP619" s="2">
        <v>16.8</v>
      </c>
      <c r="AQ619" s="2">
        <v>4.7</v>
      </c>
      <c r="AR619" s="2">
        <v>5</v>
      </c>
      <c r="AS619" s="2">
        <v>1024.5</v>
      </c>
      <c r="AT619" s="2">
        <v>4860</v>
      </c>
      <c r="AU619" s="2">
        <v>0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287.8</v>
      </c>
      <c r="BA619">
        <v>17</v>
      </c>
      <c r="BB619">
        <v>29.5</v>
      </c>
      <c r="BC619" s="5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16.8</v>
      </c>
      <c r="AN620" s="2">
        <v>75</v>
      </c>
      <c r="AO620" s="2">
        <v>12.4</v>
      </c>
      <c r="AP620" s="2">
        <v>16.8</v>
      </c>
      <c r="AQ620" s="2">
        <v>7.6</v>
      </c>
      <c r="AR620" s="2">
        <v>7.9</v>
      </c>
      <c r="AS620" s="2">
        <v>1024.4000000000001</v>
      </c>
      <c r="AT620" s="2">
        <v>4870</v>
      </c>
      <c r="AU620" s="2">
        <v>0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287.8</v>
      </c>
      <c r="BA620">
        <v>17</v>
      </c>
      <c r="BB620">
        <v>29.8</v>
      </c>
      <c r="BC620" s="5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16.8</v>
      </c>
      <c r="AN621" s="2">
        <v>75</v>
      </c>
      <c r="AO621" s="2">
        <v>12.4</v>
      </c>
      <c r="AP621" s="2">
        <v>16.8</v>
      </c>
      <c r="AQ621" s="2">
        <v>5</v>
      </c>
      <c r="AR621" s="2">
        <v>6.8</v>
      </c>
      <c r="AS621" s="2">
        <v>1024.3</v>
      </c>
      <c r="AT621" s="2">
        <v>4880</v>
      </c>
      <c r="AU621" s="2">
        <v>0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287.8</v>
      </c>
      <c r="BA621">
        <v>17.100000000000001</v>
      </c>
      <c r="BB621">
        <v>30</v>
      </c>
      <c r="BC621" s="5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16.8</v>
      </c>
      <c r="AN622" s="2">
        <v>75</v>
      </c>
      <c r="AO622" s="2">
        <v>12.4</v>
      </c>
      <c r="AP622" s="2">
        <v>16.8</v>
      </c>
      <c r="AQ622" s="2">
        <v>0</v>
      </c>
      <c r="AR622" s="2">
        <v>3.2</v>
      </c>
      <c r="AS622" s="2">
        <v>1024.4000000000001</v>
      </c>
      <c r="AT622" s="2">
        <v>4900</v>
      </c>
      <c r="AU622" s="2">
        <v>0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287.8</v>
      </c>
      <c r="BA622">
        <v>17.100000000000001</v>
      </c>
      <c r="BB622">
        <v>30.3</v>
      </c>
      <c r="BC622" s="5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16.8</v>
      </c>
      <c r="AN623" s="2">
        <v>75</v>
      </c>
      <c r="AO623" s="2">
        <v>12.4</v>
      </c>
      <c r="AP623" s="2">
        <v>16.8</v>
      </c>
      <c r="AQ623" s="2">
        <v>2.2000000000000002</v>
      </c>
      <c r="AR623" s="2">
        <v>2.9</v>
      </c>
      <c r="AS623" s="2">
        <v>1024.3</v>
      </c>
      <c r="AT623" s="2">
        <v>4880</v>
      </c>
      <c r="AU623" s="2">
        <v>0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287.8</v>
      </c>
      <c r="BA623">
        <v>17.100000000000001</v>
      </c>
      <c r="BB623">
        <v>30.5</v>
      </c>
      <c r="BC623" s="5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16.899999999999999</v>
      </c>
      <c r="AN624" s="2">
        <v>75</v>
      </c>
      <c r="AO624" s="2">
        <v>12.5</v>
      </c>
      <c r="AP624" s="2">
        <v>16.899999999999999</v>
      </c>
      <c r="AQ624" s="2">
        <v>6.1</v>
      </c>
      <c r="AR624" s="2">
        <v>7.9</v>
      </c>
      <c r="AS624" s="2">
        <v>1024.3</v>
      </c>
      <c r="AT624" s="2">
        <v>4880</v>
      </c>
      <c r="AU624" s="2">
        <v>0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287.8</v>
      </c>
      <c r="BA624">
        <v>17.100000000000001</v>
      </c>
      <c r="BB624">
        <v>30.6</v>
      </c>
      <c r="BC624" s="5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16.899999999999999</v>
      </c>
      <c r="AN625" s="2">
        <v>75</v>
      </c>
      <c r="AO625" s="2">
        <v>12.5</v>
      </c>
      <c r="AP625" s="2">
        <v>16.899999999999999</v>
      </c>
      <c r="AQ625" s="2">
        <v>3.2</v>
      </c>
      <c r="AR625" s="2">
        <v>6.8</v>
      </c>
      <c r="AS625" s="2">
        <v>1024.3</v>
      </c>
      <c r="AT625" s="2">
        <v>4900</v>
      </c>
      <c r="AU625" s="2">
        <v>0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287.8</v>
      </c>
      <c r="BA625">
        <v>17.2</v>
      </c>
      <c r="BB625">
        <v>30.7</v>
      </c>
      <c r="BC625" s="5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16.899999999999999</v>
      </c>
      <c r="AN626" s="2">
        <v>75</v>
      </c>
      <c r="AO626" s="2">
        <v>12.5</v>
      </c>
      <c r="AP626" s="2">
        <v>16.899999999999999</v>
      </c>
      <c r="AQ626" s="2">
        <v>6.1</v>
      </c>
      <c r="AR626" s="2">
        <v>8.3000000000000007</v>
      </c>
      <c r="AS626" s="2">
        <v>1024.5</v>
      </c>
      <c r="AT626" s="2">
        <v>4930</v>
      </c>
      <c r="AU626" s="2">
        <v>0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287.8</v>
      </c>
      <c r="BA626">
        <v>17.2</v>
      </c>
      <c r="BB626">
        <v>30.7</v>
      </c>
      <c r="BC626" s="5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16.8</v>
      </c>
      <c r="AN627" s="2">
        <v>75</v>
      </c>
      <c r="AO627" s="2">
        <v>12.4</v>
      </c>
      <c r="AP627" s="2">
        <v>16.8</v>
      </c>
      <c r="AQ627" s="2">
        <v>4.7</v>
      </c>
      <c r="AR627" s="2">
        <v>5</v>
      </c>
      <c r="AS627" s="2">
        <v>1024.5</v>
      </c>
      <c r="AT627" s="2">
        <v>4860</v>
      </c>
      <c r="AU627" s="2">
        <v>0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287.8</v>
      </c>
      <c r="BA627">
        <v>17</v>
      </c>
      <c r="BB627">
        <v>29.5</v>
      </c>
      <c r="BC627" s="5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16.8</v>
      </c>
      <c r="AN628" s="2">
        <v>75</v>
      </c>
      <c r="AO628" s="2">
        <v>12.4</v>
      </c>
      <c r="AP628" s="2">
        <v>16.8</v>
      </c>
      <c r="AQ628" s="2">
        <v>7.6</v>
      </c>
      <c r="AR628" s="2">
        <v>7.9</v>
      </c>
      <c r="AS628" s="2">
        <v>1024.4000000000001</v>
      </c>
      <c r="AT628" s="2">
        <v>4870</v>
      </c>
      <c r="AU628" s="2">
        <v>0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287.8</v>
      </c>
      <c r="BA628">
        <v>17</v>
      </c>
      <c r="BB628">
        <v>29.8</v>
      </c>
      <c r="BC628" s="5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16.8</v>
      </c>
      <c r="AN629" s="2">
        <v>75</v>
      </c>
      <c r="AO629" s="2">
        <v>12.4</v>
      </c>
      <c r="AP629" s="2">
        <v>16.8</v>
      </c>
      <c r="AQ629" s="2">
        <v>5</v>
      </c>
      <c r="AR629" s="2">
        <v>6.8</v>
      </c>
      <c r="AS629" s="2">
        <v>1024.3</v>
      </c>
      <c r="AT629" s="2">
        <v>4880</v>
      </c>
      <c r="AU629" s="2">
        <v>0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287.8</v>
      </c>
      <c r="BA629">
        <v>17.100000000000001</v>
      </c>
      <c r="BB629">
        <v>30</v>
      </c>
      <c r="BC629" s="5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16.8</v>
      </c>
      <c r="AN630" s="2">
        <v>75</v>
      </c>
      <c r="AO630" s="2">
        <v>12.4</v>
      </c>
      <c r="AP630" s="2">
        <v>16.8</v>
      </c>
      <c r="AQ630" s="2">
        <v>0</v>
      </c>
      <c r="AR630" s="2">
        <v>3.2</v>
      </c>
      <c r="AS630" s="2">
        <v>1024.4000000000001</v>
      </c>
      <c r="AT630" s="2">
        <v>4900</v>
      </c>
      <c r="AU630" s="2">
        <v>0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287.8</v>
      </c>
      <c r="BA630">
        <v>17.100000000000001</v>
      </c>
      <c r="BB630">
        <v>30.3</v>
      </c>
      <c r="BC630" s="5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16.8</v>
      </c>
      <c r="AN631" s="2">
        <v>75</v>
      </c>
      <c r="AO631" s="2">
        <v>12.4</v>
      </c>
      <c r="AP631" s="2">
        <v>16.8</v>
      </c>
      <c r="AQ631" s="2">
        <v>2.2000000000000002</v>
      </c>
      <c r="AR631" s="2">
        <v>2.9</v>
      </c>
      <c r="AS631" s="2">
        <v>1024.3</v>
      </c>
      <c r="AT631" s="2">
        <v>4880</v>
      </c>
      <c r="AU631" s="2">
        <v>0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287.8</v>
      </c>
      <c r="BA631">
        <v>17.100000000000001</v>
      </c>
      <c r="BB631">
        <v>30.5</v>
      </c>
      <c r="BC631" s="5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16.899999999999999</v>
      </c>
      <c r="AN632" s="2">
        <v>75</v>
      </c>
      <c r="AO632" s="2">
        <v>12.5</v>
      </c>
      <c r="AP632" s="2">
        <v>16.899999999999999</v>
      </c>
      <c r="AQ632" s="2">
        <v>6.1</v>
      </c>
      <c r="AR632" s="2">
        <v>7.9</v>
      </c>
      <c r="AS632" s="2">
        <v>1024.3</v>
      </c>
      <c r="AT632" s="2">
        <v>4880</v>
      </c>
      <c r="AU632" s="2">
        <v>0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287.8</v>
      </c>
      <c r="BA632">
        <v>17.100000000000001</v>
      </c>
      <c r="BB632">
        <v>30.6</v>
      </c>
      <c r="BC632" s="5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16.899999999999999</v>
      </c>
      <c r="AN633" s="2">
        <v>75</v>
      </c>
      <c r="AO633" s="2">
        <v>12.5</v>
      </c>
      <c r="AP633" s="2">
        <v>16.899999999999999</v>
      </c>
      <c r="AQ633" s="2">
        <v>3.2</v>
      </c>
      <c r="AR633" s="2">
        <v>6.8</v>
      </c>
      <c r="AS633" s="2">
        <v>1024.3</v>
      </c>
      <c r="AT633" s="2">
        <v>4900</v>
      </c>
      <c r="AU633" s="2">
        <v>0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287.8</v>
      </c>
      <c r="BA633">
        <v>17.2</v>
      </c>
      <c r="BB633">
        <v>30.7</v>
      </c>
      <c r="BC633" s="5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16.899999999999999</v>
      </c>
      <c r="AN634" s="2">
        <v>75</v>
      </c>
      <c r="AO634" s="2">
        <v>12.5</v>
      </c>
      <c r="AP634" s="2">
        <v>16.899999999999999</v>
      </c>
      <c r="AQ634" s="2">
        <v>6.1</v>
      </c>
      <c r="AR634" s="2">
        <v>8.3000000000000007</v>
      </c>
      <c r="AS634" s="2">
        <v>1024.5</v>
      </c>
      <c r="AT634" s="2">
        <v>4930</v>
      </c>
      <c r="AU634" s="2">
        <v>0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287.8</v>
      </c>
      <c r="BA634">
        <v>17.2</v>
      </c>
      <c r="BB634">
        <v>30.7</v>
      </c>
      <c r="BC634" s="5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16.600000000000001</v>
      </c>
      <c r="AN635" s="2">
        <v>75</v>
      </c>
      <c r="AO635" s="2">
        <v>12.2</v>
      </c>
      <c r="AP635" s="2">
        <v>16.600000000000001</v>
      </c>
      <c r="AQ635" s="2">
        <v>2.9</v>
      </c>
      <c r="AR635" s="2">
        <v>3.6</v>
      </c>
      <c r="AS635" s="2">
        <v>1024.2</v>
      </c>
      <c r="AT635" s="2">
        <v>4860</v>
      </c>
      <c r="AU635" s="2">
        <v>0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287.8</v>
      </c>
      <c r="BA635">
        <v>16.899999999999999</v>
      </c>
      <c r="BB635">
        <v>27.6</v>
      </c>
      <c r="BC635" s="5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16.7</v>
      </c>
      <c r="AN636" s="2">
        <v>75</v>
      </c>
      <c r="AO636" s="2">
        <v>12.3</v>
      </c>
      <c r="AP636" s="2">
        <v>16.7</v>
      </c>
      <c r="AQ636" s="2">
        <v>2.9</v>
      </c>
      <c r="AR636" s="2">
        <v>3.2</v>
      </c>
      <c r="AS636" s="2">
        <v>1024.3</v>
      </c>
      <c r="AT636" s="2">
        <v>4850</v>
      </c>
      <c r="AU636" s="2">
        <v>0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287.8</v>
      </c>
      <c r="BA636">
        <v>16.899999999999999</v>
      </c>
      <c r="BB636">
        <v>27.9</v>
      </c>
      <c r="BC636" s="5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20</v>
      </c>
      <c r="AN637" s="2">
        <v>63</v>
      </c>
      <c r="AO637" s="2">
        <v>12.8</v>
      </c>
      <c r="AP637" s="2">
        <v>20</v>
      </c>
      <c r="AQ637" s="2">
        <v>4</v>
      </c>
      <c r="AR637" s="2">
        <v>5</v>
      </c>
      <c r="AS637" s="2">
        <v>1025.3</v>
      </c>
      <c r="AT637" s="2">
        <v>15510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287.8</v>
      </c>
      <c r="BA637">
        <v>23.3</v>
      </c>
      <c r="BB637">
        <v>41.4</v>
      </c>
      <c r="BC637" s="5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20.100000000000001</v>
      </c>
      <c r="AN638" s="2">
        <v>63</v>
      </c>
      <c r="AO638" s="2">
        <v>12.9</v>
      </c>
      <c r="AP638" s="2">
        <v>20.100000000000001</v>
      </c>
      <c r="AQ638" s="2">
        <v>3.2</v>
      </c>
      <c r="AR638" s="2">
        <v>4.7</v>
      </c>
      <c r="AS638" s="2">
        <v>1025.0999999999999</v>
      </c>
      <c r="AT638" s="2">
        <v>17050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287.8</v>
      </c>
      <c r="BA638">
        <v>23.5</v>
      </c>
      <c r="BB638">
        <v>41.2</v>
      </c>
      <c r="BC638" s="5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20.2</v>
      </c>
      <c r="AN639" s="2">
        <v>62</v>
      </c>
      <c r="AO639" s="2">
        <v>12.7</v>
      </c>
      <c r="AP639" s="2">
        <v>20.2</v>
      </c>
      <c r="AQ639" s="2">
        <v>5.4</v>
      </c>
      <c r="AR639" s="2">
        <v>5.8</v>
      </c>
      <c r="AS639" s="2">
        <v>1025.2</v>
      </c>
      <c r="AT639" s="2">
        <v>22250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287.8</v>
      </c>
      <c r="BA639">
        <v>23.7</v>
      </c>
      <c r="BB639">
        <v>40.9</v>
      </c>
      <c r="BC639" s="5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L640" s="632"/>
      <c r="AM640" s="2">
        <v>20.2</v>
      </c>
      <c r="AN640" s="2">
        <v>63</v>
      </c>
      <c r="AO640" s="2">
        <v>13</v>
      </c>
      <c r="AP640" s="2">
        <v>20.2</v>
      </c>
      <c r="AQ640" s="2">
        <v>4.3</v>
      </c>
      <c r="AR640" s="2">
        <v>5.4</v>
      </c>
      <c r="AS640" s="2">
        <v>1025.0999999999999</v>
      </c>
      <c r="AT640" s="2">
        <v>34210</v>
      </c>
      <c r="AU640" s="2">
        <v>2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287.8</v>
      </c>
      <c r="BA640">
        <v>24.2</v>
      </c>
      <c r="BB640">
        <v>40.799999999999997</v>
      </c>
      <c r="BC640" s="5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20</v>
      </c>
      <c r="AN641" s="2">
        <v>63</v>
      </c>
      <c r="AO641" s="2">
        <v>12.8</v>
      </c>
      <c r="AP641" s="2">
        <v>20</v>
      </c>
      <c r="AQ641" s="2">
        <v>4</v>
      </c>
      <c r="AR641" s="2">
        <v>5</v>
      </c>
      <c r="AS641" s="2">
        <v>1025.3</v>
      </c>
      <c r="AT641" s="2">
        <v>15510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287.8</v>
      </c>
      <c r="BA641">
        <v>23.3</v>
      </c>
      <c r="BB641">
        <v>41.4</v>
      </c>
      <c r="BC641" s="5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20.100000000000001</v>
      </c>
      <c r="AN642" s="2">
        <v>63</v>
      </c>
      <c r="AO642" s="2">
        <v>12.9</v>
      </c>
      <c r="AP642" s="2">
        <v>20.100000000000001</v>
      </c>
      <c r="AQ642" s="2">
        <v>3.2</v>
      </c>
      <c r="AR642" s="2">
        <v>4.7</v>
      </c>
      <c r="AS642" s="2">
        <v>1025.0999999999999</v>
      </c>
      <c r="AT642" s="2">
        <v>17050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287.8</v>
      </c>
      <c r="BA642">
        <v>23.5</v>
      </c>
      <c r="BB642">
        <v>41.2</v>
      </c>
      <c r="BC642" s="5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20.2</v>
      </c>
      <c r="AN643" s="2">
        <v>62</v>
      </c>
      <c r="AO643" s="2">
        <v>12.7</v>
      </c>
      <c r="AP643" s="2">
        <v>20.2</v>
      </c>
      <c r="AQ643" s="2">
        <v>5.4</v>
      </c>
      <c r="AR643" s="2">
        <v>5.8</v>
      </c>
      <c r="AS643" s="2">
        <v>1025.2</v>
      </c>
      <c r="AT643" s="2">
        <v>22250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287.8</v>
      </c>
      <c r="BA643">
        <v>23.7</v>
      </c>
      <c r="BB643">
        <v>40.9</v>
      </c>
      <c r="BC643" s="5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20.2</v>
      </c>
      <c r="AN644" s="2">
        <v>63</v>
      </c>
      <c r="AO644" s="2">
        <v>13</v>
      </c>
      <c r="AP644" s="2">
        <v>20.2</v>
      </c>
      <c r="AQ644" s="2">
        <v>4.3</v>
      </c>
      <c r="AR644" s="2">
        <v>5.4</v>
      </c>
      <c r="AS644" s="2">
        <v>1025.0999999999999</v>
      </c>
      <c r="AT644" s="2">
        <v>34210</v>
      </c>
      <c r="AU644" s="2">
        <v>2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287.8</v>
      </c>
      <c r="BA644">
        <v>24.2</v>
      </c>
      <c r="BB644">
        <v>40.799999999999997</v>
      </c>
      <c r="BC644" s="5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20.3</v>
      </c>
      <c r="AN645" s="2">
        <v>62</v>
      </c>
      <c r="AO645" s="2">
        <v>12.8</v>
      </c>
      <c r="AP645" s="2">
        <v>20.3</v>
      </c>
      <c r="AQ645" s="2">
        <v>9.4</v>
      </c>
      <c r="AR645" s="2">
        <v>10.1</v>
      </c>
      <c r="AS645" s="2">
        <v>1025</v>
      </c>
      <c r="AT645" s="2">
        <v>50420</v>
      </c>
      <c r="AU645" s="2">
        <v>3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287.8</v>
      </c>
      <c r="BA645">
        <v>24.8</v>
      </c>
      <c r="BB645">
        <v>41.4</v>
      </c>
      <c r="BC645" s="5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20.2</v>
      </c>
      <c r="AN646" s="2">
        <v>63</v>
      </c>
      <c r="AO646" s="2">
        <v>13</v>
      </c>
      <c r="AP646" s="2">
        <v>20.2</v>
      </c>
      <c r="AQ646" s="2">
        <v>2.9</v>
      </c>
      <c r="AR646" s="2">
        <v>7.6</v>
      </c>
      <c r="AS646" s="2">
        <v>1025.3</v>
      </c>
      <c r="AT646" s="2">
        <v>53930</v>
      </c>
      <c r="AU646" s="2">
        <v>3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287.8</v>
      </c>
      <c r="BA646">
        <v>25.4</v>
      </c>
      <c r="BB646">
        <v>41.4</v>
      </c>
      <c r="BC646" s="5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20.2</v>
      </c>
      <c r="AN647" s="2">
        <v>63</v>
      </c>
      <c r="AO647" s="2">
        <v>13</v>
      </c>
      <c r="AP647" s="2">
        <v>20.2</v>
      </c>
      <c r="AQ647" s="2">
        <v>7.9</v>
      </c>
      <c r="AR647" s="2">
        <v>9</v>
      </c>
      <c r="AS647" s="2">
        <v>1025.3</v>
      </c>
      <c r="AT647" s="2">
        <v>66440</v>
      </c>
      <c r="AU647" s="2">
        <v>4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287.8</v>
      </c>
      <c r="BA647">
        <v>25.9</v>
      </c>
      <c r="BB647">
        <v>41.8</v>
      </c>
      <c r="BC647" s="5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20.3</v>
      </c>
      <c r="AN648" s="2">
        <v>63</v>
      </c>
      <c r="AO648" s="2">
        <v>13</v>
      </c>
      <c r="AP648" s="2">
        <v>20.3</v>
      </c>
      <c r="AQ648" s="2">
        <v>4.3</v>
      </c>
      <c r="AR648" s="2">
        <v>5</v>
      </c>
      <c r="AS648" s="2">
        <v>1025.3</v>
      </c>
      <c r="AT648" s="2">
        <v>70860</v>
      </c>
      <c r="AU648" s="2">
        <v>5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287.8</v>
      </c>
      <c r="BA648">
        <v>26.5</v>
      </c>
      <c r="BB648">
        <v>42.2</v>
      </c>
      <c r="BC648" s="5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20.399999999999999</v>
      </c>
      <c r="AN649" s="2">
        <v>62</v>
      </c>
      <c r="AO649" s="2">
        <v>12.9</v>
      </c>
      <c r="AP649" s="2">
        <v>20.399999999999999</v>
      </c>
      <c r="AQ649" s="2">
        <v>5.4</v>
      </c>
      <c r="AR649" s="2">
        <v>10.1</v>
      </c>
      <c r="AS649" s="2">
        <v>1025.0999999999999</v>
      </c>
      <c r="AT649" s="2">
        <v>71320</v>
      </c>
      <c r="AU649" s="2">
        <v>5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287.8</v>
      </c>
      <c r="BA649">
        <v>27.1</v>
      </c>
      <c r="BB649">
        <v>42.7</v>
      </c>
      <c r="BC649" s="5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20.6</v>
      </c>
      <c r="AN650" s="2">
        <v>62</v>
      </c>
      <c r="AO650" s="2">
        <v>13.1</v>
      </c>
      <c r="AP650" s="2">
        <v>20.6</v>
      </c>
      <c r="AQ650" s="2">
        <v>5.8</v>
      </c>
      <c r="AR650" s="2">
        <v>5.8</v>
      </c>
      <c r="AS650" s="2">
        <v>1025.3</v>
      </c>
      <c r="AT650" s="2">
        <v>72890</v>
      </c>
      <c r="AU650" s="2">
        <v>5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287.8</v>
      </c>
      <c r="BA650">
        <v>27.8</v>
      </c>
      <c r="BB650">
        <v>43.1</v>
      </c>
      <c r="BC650" s="5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20.6</v>
      </c>
      <c r="AN651" s="2">
        <v>62</v>
      </c>
      <c r="AO651" s="2">
        <v>13.1</v>
      </c>
      <c r="AP651" s="2">
        <v>20.6</v>
      </c>
      <c r="AQ651" s="2">
        <v>9.4</v>
      </c>
      <c r="AR651" s="2">
        <v>9.4</v>
      </c>
      <c r="AS651" s="2">
        <v>1025.2</v>
      </c>
      <c r="AT651" s="2">
        <v>74200</v>
      </c>
      <c r="AU651" s="2">
        <v>5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287.8</v>
      </c>
      <c r="BA651">
        <v>28.6</v>
      </c>
      <c r="BB651">
        <v>43.6</v>
      </c>
      <c r="BC651" s="5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20.7</v>
      </c>
      <c r="AN652" s="2">
        <v>62</v>
      </c>
      <c r="AO652" s="2">
        <v>13.2</v>
      </c>
      <c r="AP652" s="2">
        <v>20.7</v>
      </c>
      <c r="AQ652" s="2">
        <v>0</v>
      </c>
      <c r="AR652" s="2">
        <v>1.8</v>
      </c>
      <c r="AS652" s="2">
        <v>1025</v>
      </c>
      <c r="AT652" s="2">
        <v>69820</v>
      </c>
      <c r="AU652" s="2">
        <v>5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287.8</v>
      </c>
      <c r="BA652">
        <v>29.3</v>
      </c>
      <c r="BB652">
        <v>44.1</v>
      </c>
      <c r="BC652" s="5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20.9</v>
      </c>
      <c r="AN653" s="2">
        <v>60</v>
      </c>
      <c r="AO653" s="2">
        <v>12.9</v>
      </c>
      <c r="AP653" s="2">
        <v>20.9</v>
      </c>
      <c r="AQ653" s="2">
        <v>5.4</v>
      </c>
      <c r="AR653" s="2">
        <v>6.5</v>
      </c>
      <c r="AS653" s="2">
        <v>1025.0999999999999</v>
      </c>
      <c r="AT653" s="2">
        <v>78930</v>
      </c>
      <c r="AU653" s="2">
        <v>5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287.8</v>
      </c>
      <c r="BA653">
        <v>30.1</v>
      </c>
      <c r="BB653">
        <v>44.5</v>
      </c>
      <c r="BC653" s="5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20.8</v>
      </c>
      <c r="AN654" s="2">
        <v>61</v>
      </c>
      <c r="AO654" s="2">
        <v>13</v>
      </c>
      <c r="AP654" s="2">
        <v>20.8</v>
      </c>
      <c r="AQ654" s="2">
        <v>3.2</v>
      </c>
      <c r="AR654" s="2">
        <v>5</v>
      </c>
      <c r="AS654" s="2">
        <v>1025.0999999999999</v>
      </c>
      <c r="AT654" s="2">
        <v>75950</v>
      </c>
      <c r="AU654" s="2">
        <v>5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287.8</v>
      </c>
      <c r="BA654">
        <v>30.8</v>
      </c>
      <c r="BB654">
        <v>44.9</v>
      </c>
      <c r="BC654" s="5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20.8</v>
      </c>
      <c r="AN655" s="2">
        <v>60</v>
      </c>
      <c r="AO655" s="2">
        <v>12.8</v>
      </c>
      <c r="AP655" s="2">
        <v>20.8</v>
      </c>
      <c r="AQ655" s="2">
        <v>5.4</v>
      </c>
      <c r="AR655" s="2">
        <v>13</v>
      </c>
      <c r="AS655" s="2">
        <v>1025.2</v>
      </c>
      <c r="AT655" s="2">
        <v>36810</v>
      </c>
      <c r="AU655" s="2">
        <v>2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287.8</v>
      </c>
      <c r="BA655">
        <v>31.5</v>
      </c>
      <c r="BB655">
        <v>45.2</v>
      </c>
      <c r="BC655" s="5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20.7</v>
      </c>
      <c r="AN656" s="2">
        <v>61</v>
      </c>
      <c r="AO656" s="2">
        <v>12.9</v>
      </c>
      <c r="AP656" s="2">
        <v>20.7</v>
      </c>
      <c r="AQ656" s="2">
        <v>8.3000000000000007</v>
      </c>
      <c r="AR656" s="2">
        <v>12.6</v>
      </c>
      <c r="AS656" s="2">
        <v>1025.0999999999999</v>
      </c>
      <c r="AT656" s="2">
        <v>26120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287.8</v>
      </c>
      <c r="BA656">
        <v>32</v>
      </c>
      <c r="BB656">
        <v>45.3</v>
      </c>
      <c r="BC656" s="5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61</v>
      </c>
      <c r="AO657" s="2">
        <v>13.2</v>
      </c>
      <c r="AP657" s="2">
        <v>21</v>
      </c>
      <c r="AQ657" s="2">
        <v>4</v>
      </c>
      <c r="AR657" s="2">
        <v>4</v>
      </c>
      <c r="AS657" s="2">
        <v>1025.2</v>
      </c>
      <c r="AT657" s="2">
        <v>74970</v>
      </c>
      <c r="AU657" s="2">
        <v>5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287.8</v>
      </c>
      <c r="BA657">
        <v>32.1</v>
      </c>
      <c r="BB657">
        <v>45.1</v>
      </c>
      <c r="BC657" s="5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61</v>
      </c>
      <c r="AO658" s="2">
        <v>13.3</v>
      </c>
      <c r="AP658" s="2">
        <v>21.1</v>
      </c>
      <c r="AQ658" s="2">
        <v>4</v>
      </c>
      <c r="AR658" s="2">
        <v>5.8</v>
      </c>
      <c r="AS658" s="2">
        <v>1025.2</v>
      </c>
      <c r="AT658" s="2">
        <v>70240</v>
      </c>
      <c r="AU658" s="2">
        <v>5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287.8</v>
      </c>
      <c r="BA658">
        <v>32.1</v>
      </c>
      <c r="BB658">
        <v>44.7</v>
      </c>
      <c r="BC658" s="5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21.4</v>
      </c>
      <c r="AN659" s="2">
        <v>60</v>
      </c>
      <c r="AO659" s="2">
        <v>13.3</v>
      </c>
      <c r="AP659" s="2">
        <v>21.4</v>
      </c>
      <c r="AQ659" s="2">
        <v>2.9</v>
      </c>
      <c r="AR659" s="2">
        <v>6.1</v>
      </c>
      <c r="AS659" s="2">
        <v>1025.0999999999999</v>
      </c>
      <c r="AT659" s="2">
        <v>71940</v>
      </c>
      <c r="AU659" s="2">
        <v>5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287.8</v>
      </c>
      <c r="BA659">
        <v>32.299999999999997</v>
      </c>
      <c r="BB659">
        <v>44.4</v>
      </c>
      <c r="BC659" s="5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21.6</v>
      </c>
      <c r="AN660" s="2">
        <v>59</v>
      </c>
      <c r="AO660" s="2">
        <v>13.3</v>
      </c>
      <c r="AP660" s="2">
        <v>21.6</v>
      </c>
      <c r="AQ660" s="2">
        <v>4.3</v>
      </c>
      <c r="AR660" s="2">
        <v>5.4</v>
      </c>
      <c r="AS660" s="2">
        <v>1025.2</v>
      </c>
      <c r="AT660" s="2">
        <v>70340</v>
      </c>
      <c r="AU660" s="2">
        <v>5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287.8</v>
      </c>
      <c r="BA660">
        <v>32.6</v>
      </c>
      <c r="BB660">
        <v>44.3</v>
      </c>
      <c r="BC660" s="5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21.4</v>
      </c>
      <c r="AN661" s="2">
        <v>58</v>
      </c>
      <c r="AO661" s="2">
        <v>12.8</v>
      </c>
      <c r="AP661" s="2">
        <v>21.4</v>
      </c>
      <c r="AQ661" s="2">
        <v>4.3</v>
      </c>
      <c r="AR661" s="2">
        <v>7.6</v>
      </c>
      <c r="AS661" s="2">
        <v>1025.0999999999999</v>
      </c>
      <c r="AT661" s="2">
        <v>76670</v>
      </c>
      <c r="AU661" s="2">
        <v>5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287.8</v>
      </c>
      <c r="BA661">
        <v>33</v>
      </c>
      <c r="BB661">
        <v>44.4</v>
      </c>
      <c r="BC661" s="5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21.2</v>
      </c>
      <c r="AN662" s="2">
        <v>59</v>
      </c>
      <c r="AO662" s="2">
        <v>12.9</v>
      </c>
      <c r="AP662" s="2">
        <v>21.2</v>
      </c>
      <c r="AQ662" s="2">
        <v>7.9</v>
      </c>
      <c r="AR662" s="2">
        <v>7.9</v>
      </c>
      <c r="AS662" s="2">
        <v>1025.0999999999999</v>
      </c>
      <c r="AT662" s="2">
        <v>80400</v>
      </c>
      <c r="AU662" s="2">
        <v>5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287.8</v>
      </c>
      <c r="BA662">
        <v>33.299999999999997</v>
      </c>
      <c r="BB662">
        <v>44.5</v>
      </c>
      <c r="BC662" s="5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21.1</v>
      </c>
      <c r="AN663" s="2">
        <v>59</v>
      </c>
      <c r="AO663" s="2">
        <v>12.8</v>
      </c>
      <c r="AP663" s="2">
        <v>21.1</v>
      </c>
      <c r="AQ663" s="2">
        <v>3.6</v>
      </c>
      <c r="AR663" s="2">
        <v>7.2</v>
      </c>
      <c r="AS663" s="2">
        <v>1025.2</v>
      </c>
      <c r="AT663" s="2">
        <v>69780</v>
      </c>
      <c r="AU663" s="2">
        <v>5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287.8</v>
      </c>
      <c r="BA663">
        <v>33.6</v>
      </c>
      <c r="BB663">
        <v>44.6</v>
      </c>
      <c r="BC663" s="5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/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21.2</v>
      </c>
      <c r="AN664" s="2">
        <v>60</v>
      </c>
      <c r="AO664" s="2">
        <v>13.2</v>
      </c>
      <c r="AP664" s="2">
        <v>21.2</v>
      </c>
      <c r="AQ664" s="2">
        <v>3.6</v>
      </c>
      <c r="AR664" s="2">
        <v>5</v>
      </c>
      <c r="AS664" s="2">
        <v>1025.0999999999999</v>
      </c>
      <c r="AT664" s="2">
        <v>68820</v>
      </c>
      <c r="AU664" s="2">
        <v>5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287.8</v>
      </c>
      <c r="BA664">
        <v>33.799999999999997</v>
      </c>
      <c r="BB664">
        <v>44.6</v>
      </c>
      <c r="BC664" s="5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21.3</v>
      </c>
      <c r="AN665" s="2">
        <v>59</v>
      </c>
      <c r="AO665" s="2">
        <v>13</v>
      </c>
      <c r="AP665" s="2">
        <v>21.3</v>
      </c>
      <c r="AQ665" s="2">
        <v>0</v>
      </c>
      <c r="AR665" s="2">
        <v>2.5</v>
      </c>
      <c r="AS665" s="2">
        <v>1025</v>
      </c>
      <c r="AT665" s="2">
        <v>22090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287.8</v>
      </c>
      <c r="BA665">
        <v>34.1</v>
      </c>
      <c r="BB665">
        <v>44.8</v>
      </c>
      <c r="BC665" s="5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20.9</v>
      </c>
      <c r="AN666" s="2">
        <v>61</v>
      </c>
      <c r="AO666" s="2">
        <v>13.1</v>
      </c>
      <c r="AP666" s="2">
        <v>20.9</v>
      </c>
      <c r="AQ666" s="2">
        <v>6.5</v>
      </c>
      <c r="AR666" s="2">
        <v>10.1</v>
      </c>
      <c r="AS666" s="2">
        <v>1025.0999999999999</v>
      </c>
      <c r="AT666" s="2">
        <v>17540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287.8</v>
      </c>
      <c r="BA666">
        <v>34.1</v>
      </c>
      <c r="BB666">
        <v>45.1</v>
      </c>
      <c r="BC666" s="5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20.5</v>
      </c>
      <c r="AN667" s="2">
        <v>62</v>
      </c>
      <c r="AO667" s="2">
        <v>13</v>
      </c>
      <c r="AP667" s="2">
        <v>20.5</v>
      </c>
      <c r="AQ667" s="2">
        <v>7.2</v>
      </c>
      <c r="AR667" s="2">
        <v>9.6999999999999993</v>
      </c>
      <c r="AS667" s="2">
        <v>1025.2</v>
      </c>
      <c r="AT667" s="2">
        <v>16150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287.8</v>
      </c>
      <c r="BA667">
        <v>33.799999999999997</v>
      </c>
      <c r="BB667">
        <v>45.1</v>
      </c>
      <c r="BC667" s="5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20.2</v>
      </c>
      <c r="AN668" s="2">
        <v>63</v>
      </c>
      <c r="AO668" s="2">
        <v>13</v>
      </c>
      <c r="AP668" s="2">
        <v>20.2</v>
      </c>
      <c r="AQ668" s="2">
        <v>5.8</v>
      </c>
      <c r="AR668" s="2">
        <v>8.6</v>
      </c>
      <c r="AS668" s="2">
        <v>1025</v>
      </c>
      <c r="AT668" s="2">
        <v>16740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287.8</v>
      </c>
      <c r="BA668">
        <v>33.200000000000003</v>
      </c>
      <c r="BB668">
        <v>44.7</v>
      </c>
      <c r="BC668" s="5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20.2</v>
      </c>
      <c r="AN669" s="2">
        <v>63</v>
      </c>
      <c r="AO669" s="2">
        <v>13</v>
      </c>
      <c r="AP669" s="2">
        <v>20.2</v>
      </c>
      <c r="AQ669" s="2">
        <v>2.5</v>
      </c>
      <c r="AR669" s="2">
        <v>2.9</v>
      </c>
      <c r="AS669" s="2">
        <v>1024.9000000000001</v>
      </c>
      <c r="AT669" s="2">
        <v>19240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287.8</v>
      </c>
      <c r="BA669">
        <v>32.4</v>
      </c>
      <c r="BB669">
        <v>43.9</v>
      </c>
      <c r="BC669" s="5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20.3</v>
      </c>
      <c r="AN670" s="2">
        <v>62</v>
      </c>
      <c r="AO670" s="2">
        <v>12.8</v>
      </c>
      <c r="AP670" s="2">
        <v>20.3</v>
      </c>
      <c r="AQ670" s="2">
        <v>4.3</v>
      </c>
      <c r="AR670" s="2">
        <v>5</v>
      </c>
      <c r="AS670" s="2">
        <v>1025.2</v>
      </c>
      <c r="AT670" s="2">
        <v>22040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287.8</v>
      </c>
      <c r="BA670">
        <v>31.7</v>
      </c>
      <c r="BB670">
        <v>42.9</v>
      </c>
      <c r="BC670" s="5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20.399999999999999</v>
      </c>
      <c r="AN671" s="2">
        <v>62</v>
      </c>
      <c r="AO671" s="2">
        <v>12.9</v>
      </c>
      <c r="AP671" s="2">
        <v>20.399999999999999</v>
      </c>
      <c r="AQ671" s="2">
        <v>4.7</v>
      </c>
      <c r="AR671" s="2">
        <v>5.8</v>
      </c>
      <c r="AS671" s="2">
        <v>1025</v>
      </c>
      <c r="AT671" s="2">
        <v>88780</v>
      </c>
      <c r="AU671" s="2">
        <v>6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287.8</v>
      </c>
      <c r="BA671">
        <v>31</v>
      </c>
      <c r="BB671">
        <v>41.9</v>
      </c>
      <c r="BC671" s="5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20.7</v>
      </c>
      <c r="AN672" s="2">
        <v>61</v>
      </c>
      <c r="AO672" s="2">
        <v>12.9</v>
      </c>
      <c r="AP672" s="2">
        <v>20.7</v>
      </c>
      <c r="AQ672" s="2">
        <v>4.3</v>
      </c>
      <c r="AR672" s="2">
        <v>6.8</v>
      </c>
      <c r="AS672" s="2">
        <v>1025.0999999999999</v>
      </c>
      <c r="AT672" s="2">
        <v>91610</v>
      </c>
      <c r="AU672" s="2">
        <v>6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287.8</v>
      </c>
      <c r="BA672">
        <v>30.8</v>
      </c>
      <c r="BB672">
        <v>40.9</v>
      </c>
      <c r="BC672" s="5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20.8</v>
      </c>
      <c r="AN673" s="2">
        <v>61</v>
      </c>
      <c r="AO673" s="2">
        <v>13</v>
      </c>
      <c r="AP673" s="2">
        <v>20.8</v>
      </c>
      <c r="AQ673" s="2">
        <v>0</v>
      </c>
      <c r="AR673" s="2">
        <v>2.9</v>
      </c>
      <c r="AS673" s="2">
        <v>1025</v>
      </c>
      <c r="AT673" s="2">
        <v>48310</v>
      </c>
      <c r="AU673" s="2">
        <v>3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287.8</v>
      </c>
      <c r="BA673">
        <v>30.9</v>
      </c>
      <c r="BB673">
        <v>40.200000000000003</v>
      </c>
      <c r="BC673" s="5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20.7</v>
      </c>
      <c r="AN674" s="2">
        <v>61</v>
      </c>
      <c r="AO674" s="2">
        <v>12.9</v>
      </c>
      <c r="AP674" s="2">
        <v>20.7</v>
      </c>
      <c r="AQ674" s="2">
        <v>2.9</v>
      </c>
      <c r="AR674" s="2">
        <v>5</v>
      </c>
      <c r="AS674" s="2">
        <v>1025</v>
      </c>
      <c r="AT674" s="2">
        <v>28680</v>
      </c>
      <c r="AU674" s="2">
        <v>2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287.8</v>
      </c>
      <c r="BA674">
        <v>31.2</v>
      </c>
      <c r="BB674">
        <v>39.9</v>
      </c>
      <c r="BC674" s="5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20.7</v>
      </c>
      <c r="AN675" s="2">
        <v>61</v>
      </c>
      <c r="AO675" s="2">
        <v>12.9</v>
      </c>
      <c r="AP675" s="2">
        <v>20.7</v>
      </c>
      <c r="AQ675" s="2">
        <v>4.7</v>
      </c>
      <c r="AR675" s="2">
        <v>7.6</v>
      </c>
      <c r="AS675" s="2">
        <v>1025.2</v>
      </c>
      <c r="AT675" s="2">
        <v>28290</v>
      </c>
      <c r="AU675" s="2">
        <v>2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287.8</v>
      </c>
      <c r="BA675">
        <v>31.2</v>
      </c>
      <c r="BB675">
        <v>39.799999999999997</v>
      </c>
      <c r="BC675" s="5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20.7</v>
      </c>
      <c r="AN676" s="2">
        <v>61</v>
      </c>
      <c r="AO676" s="2">
        <v>12.9</v>
      </c>
      <c r="AP676" s="2">
        <v>20.7</v>
      </c>
      <c r="AQ676" s="2">
        <v>2.5</v>
      </c>
      <c r="AR676" s="2">
        <v>3.2</v>
      </c>
      <c r="AS676" s="2">
        <v>1025.3</v>
      </c>
      <c r="AT676" s="2">
        <v>44140</v>
      </c>
      <c r="AU676" s="2">
        <v>3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287.8</v>
      </c>
      <c r="BA676">
        <v>31.3</v>
      </c>
      <c r="BB676">
        <v>39.700000000000003</v>
      </c>
      <c r="BC676" s="5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20.8</v>
      </c>
      <c r="AN677" s="2">
        <v>60</v>
      </c>
      <c r="AO677" s="2">
        <v>12.8</v>
      </c>
      <c r="AP677" s="2">
        <v>20.8</v>
      </c>
      <c r="AQ677" s="2">
        <v>2.2000000000000002</v>
      </c>
      <c r="AR677" s="2">
        <v>3.6</v>
      </c>
      <c r="AS677" s="2">
        <v>1025.2</v>
      </c>
      <c r="AT677" s="2">
        <v>42450</v>
      </c>
      <c r="AU677" s="2">
        <v>3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287.8</v>
      </c>
      <c r="BA677">
        <v>31.2</v>
      </c>
      <c r="BB677">
        <v>39.5</v>
      </c>
      <c r="BC677" s="5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20.7</v>
      </c>
      <c r="AN678" s="2">
        <v>60</v>
      </c>
      <c r="AO678" s="2">
        <v>12.7</v>
      </c>
      <c r="AP678" s="2">
        <v>20.7</v>
      </c>
      <c r="AQ678" s="2">
        <v>0</v>
      </c>
      <c r="AR678" s="2">
        <v>1.8</v>
      </c>
      <c r="AS678" s="2">
        <v>1025.4000000000001</v>
      </c>
      <c r="AT678" s="2">
        <v>32000</v>
      </c>
      <c r="AU678" s="2">
        <v>2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287.8</v>
      </c>
      <c r="BA678">
        <v>31</v>
      </c>
      <c r="BB678">
        <v>39.200000000000003</v>
      </c>
      <c r="BC678" s="5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20.8</v>
      </c>
      <c r="AN679" s="2">
        <v>60</v>
      </c>
      <c r="AO679" s="2">
        <v>12.8</v>
      </c>
      <c r="AP679" s="2">
        <v>20.8</v>
      </c>
      <c r="AQ679" s="2">
        <v>1.8</v>
      </c>
      <c r="AR679" s="2">
        <v>7.9</v>
      </c>
      <c r="AS679" s="2">
        <v>1025.2</v>
      </c>
      <c r="AT679" s="2">
        <v>77890</v>
      </c>
      <c r="AU679" s="2">
        <v>5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287.8</v>
      </c>
      <c r="BA679">
        <v>30.9</v>
      </c>
      <c r="BB679">
        <v>39</v>
      </c>
      <c r="BC679" s="5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20.9</v>
      </c>
      <c r="AN680" s="2">
        <v>60</v>
      </c>
      <c r="AO680" s="2">
        <v>12.9</v>
      </c>
      <c r="AP680" s="2">
        <v>20.9</v>
      </c>
      <c r="AQ680" s="2">
        <v>6.5</v>
      </c>
      <c r="AR680" s="2">
        <v>10.1</v>
      </c>
      <c r="AS680" s="2">
        <v>1025.2</v>
      </c>
      <c r="AT680" s="2">
        <v>37080</v>
      </c>
      <c r="AU680" s="2">
        <v>2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287.8</v>
      </c>
      <c r="BA680">
        <v>30.8</v>
      </c>
      <c r="BB680">
        <v>38.799999999999997</v>
      </c>
      <c r="BC680" s="5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20.7</v>
      </c>
      <c r="AN681" s="2">
        <v>60</v>
      </c>
      <c r="AO681" s="2">
        <v>12.7</v>
      </c>
      <c r="AP681" s="2">
        <v>20.7</v>
      </c>
      <c r="AQ681" s="2">
        <v>3.6</v>
      </c>
      <c r="AR681" s="2">
        <v>7.9</v>
      </c>
      <c r="AS681" s="2">
        <v>1025.4000000000001</v>
      </c>
      <c r="AT681" s="2">
        <v>67730</v>
      </c>
      <c r="AU681" s="2">
        <v>4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287.8</v>
      </c>
      <c r="BA681">
        <v>30.8</v>
      </c>
      <c r="BB681">
        <v>38.799999999999997</v>
      </c>
      <c r="BC681" s="5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20.7</v>
      </c>
      <c r="AN682" s="2">
        <v>61</v>
      </c>
      <c r="AO682" s="2">
        <v>12.9</v>
      </c>
      <c r="AP682" s="2">
        <v>20.7</v>
      </c>
      <c r="AQ682" s="2">
        <v>9.6999999999999993</v>
      </c>
      <c r="AR682" s="2">
        <v>10.1</v>
      </c>
      <c r="AS682" s="2">
        <v>1025.2</v>
      </c>
      <c r="AT682" s="2">
        <v>43390</v>
      </c>
      <c r="AU682" s="2">
        <v>3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287.8</v>
      </c>
      <c r="BA682">
        <v>30.8</v>
      </c>
      <c r="BB682">
        <v>38.799999999999997</v>
      </c>
      <c r="BC682" s="5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20.7</v>
      </c>
      <c r="AN683" s="2">
        <v>60</v>
      </c>
      <c r="AO683" s="2">
        <v>12.7</v>
      </c>
      <c r="AP683" s="2">
        <v>20.7</v>
      </c>
      <c r="AQ683" s="2">
        <v>4</v>
      </c>
      <c r="AR683" s="2">
        <v>7.6</v>
      </c>
      <c r="AS683" s="2">
        <v>1025.2</v>
      </c>
      <c r="AT683" s="2">
        <v>41140</v>
      </c>
      <c r="AU683" s="2">
        <v>3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287.8</v>
      </c>
      <c r="BA683">
        <v>30.8</v>
      </c>
      <c r="BB683">
        <v>38.799999999999997</v>
      </c>
      <c r="BC683" s="5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20.8</v>
      </c>
      <c r="AN684" s="2">
        <v>60</v>
      </c>
      <c r="AO684" s="2">
        <v>12.8</v>
      </c>
      <c r="AP684" s="2">
        <v>20.8</v>
      </c>
      <c r="AQ684" s="2">
        <v>4</v>
      </c>
      <c r="AR684" s="2">
        <v>4</v>
      </c>
      <c r="AS684" s="2">
        <v>1025.0999999999999</v>
      </c>
      <c r="AT684" s="2">
        <v>71590</v>
      </c>
      <c r="AU684" s="2">
        <v>5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287.8</v>
      </c>
      <c r="BA684">
        <v>30.8</v>
      </c>
      <c r="BB684">
        <v>38.9</v>
      </c>
      <c r="BC684" s="5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21</v>
      </c>
      <c r="AN685" s="2">
        <v>59</v>
      </c>
      <c r="AO685" s="2">
        <v>12.7</v>
      </c>
      <c r="AP685" s="2">
        <v>21</v>
      </c>
      <c r="AQ685" s="2">
        <v>8.3000000000000007</v>
      </c>
      <c r="AR685" s="2">
        <v>8.3000000000000007</v>
      </c>
      <c r="AS685" s="2">
        <v>1025.2</v>
      </c>
      <c r="AT685" s="2">
        <v>23240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287.8</v>
      </c>
      <c r="BA685">
        <v>30.8</v>
      </c>
      <c r="BB685">
        <v>39.1</v>
      </c>
      <c r="BC685" s="5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20.9</v>
      </c>
      <c r="AN686" s="2">
        <v>59</v>
      </c>
      <c r="AO686" s="2">
        <v>12.6</v>
      </c>
      <c r="AP686" s="2">
        <v>20.9</v>
      </c>
      <c r="AQ686" s="2">
        <v>5.4</v>
      </c>
      <c r="AR686" s="2">
        <v>8.6</v>
      </c>
      <c r="AS686" s="2">
        <v>1025.2</v>
      </c>
      <c r="AT686" s="2">
        <v>21390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287.8</v>
      </c>
      <c r="BA686">
        <v>30.9</v>
      </c>
      <c r="BB686">
        <v>39.299999999999997</v>
      </c>
      <c r="BC686" s="5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20.8</v>
      </c>
      <c r="AN687" s="2">
        <v>60</v>
      </c>
      <c r="AO687" s="2">
        <v>12.8</v>
      </c>
      <c r="AP687" s="2">
        <v>20.8</v>
      </c>
      <c r="AQ687" s="2">
        <v>5.4</v>
      </c>
      <c r="AR687" s="2">
        <v>6.1</v>
      </c>
      <c r="AS687" s="2">
        <v>1025.2</v>
      </c>
      <c r="AT687" s="2">
        <v>19530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287.8</v>
      </c>
      <c r="BA687">
        <v>30.8</v>
      </c>
      <c r="BB687">
        <v>39.299999999999997</v>
      </c>
      <c r="BC687" s="5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20.6</v>
      </c>
      <c r="AN688" s="2">
        <v>60</v>
      </c>
      <c r="AO688" s="2">
        <v>12.6</v>
      </c>
      <c r="AP688" s="2">
        <v>20.6</v>
      </c>
      <c r="AQ688" s="2">
        <v>9</v>
      </c>
      <c r="AR688" s="2">
        <v>11.2</v>
      </c>
      <c r="AS688" s="2">
        <v>1025.0999999999999</v>
      </c>
      <c r="AT688" s="2">
        <v>19790</v>
      </c>
      <c r="AU688" s="2">
        <v>1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287.8</v>
      </c>
      <c r="BA688">
        <v>30.6</v>
      </c>
      <c r="BB688">
        <v>39.1</v>
      </c>
      <c r="BC688" s="5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20.399999999999999</v>
      </c>
      <c r="AN689" s="2">
        <v>61</v>
      </c>
      <c r="AO689" s="2">
        <v>12.6</v>
      </c>
      <c r="AP689" s="2">
        <v>20.399999999999999</v>
      </c>
      <c r="AQ689" s="2">
        <v>2.5</v>
      </c>
      <c r="AR689" s="2">
        <v>3.2</v>
      </c>
      <c r="AS689" s="2">
        <v>1025.0999999999999</v>
      </c>
      <c r="AT689" s="2">
        <v>32140</v>
      </c>
      <c r="AU689" s="2">
        <v>2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287.8</v>
      </c>
      <c r="BA689">
        <v>30.3</v>
      </c>
      <c r="BB689">
        <v>38.799999999999997</v>
      </c>
      <c r="BC689" s="5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20.399999999999999</v>
      </c>
      <c r="AN690" s="2">
        <v>61</v>
      </c>
      <c r="AO690" s="2">
        <v>12.6</v>
      </c>
      <c r="AP690" s="2">
        <v>20.399999999999999</v>
      </c>
      <c r="AQ690" s="2">
        <v>4</v>
      </c>
      <c r="AR690" s="2">
        <v>5.4</v>
      </c>
      <c r="AS690" s="2">
        <v>1025.2</v>
      </c>
      <c r="AT690" s="2">
        <v>16390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287.8</v>
      </c>
      <c r="BA690">
        <v>29.8</v>
      </c>
      <c r="BB690">
        <v>38.4</v>
      </c>
      <c r="BC690" s="5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20.399999999999999</v>
      </c>
      <c r="AN691" s="2">
        <v>61</v>
      </c>
      <c r="AO691" s="2">
        <v>12.6</v>
      </c>
      <c r="AP691" s="2">
        <v>20.399999999999999</v>
      </c>
      <c r="AQ691" s="2">
        <v>6.5</v>
      </c>
      <c r="AR691" s="2">
        <v>6.8</v>
      </c>
      <c r="AS691" s="2">
        <v>1025.3</v>
      </c>
      <c r="AT691" s="2">
        <v>15090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287.8</v>
      </c>
      <c r="BA691">
        <v>29.4</v>
      </c>
      <c r="BB691">
        <v>37.799999999999997</v>
      </c>
      <c r="BC691" s="5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20.399999999999999</v>
      </c>
      <c r="AN692" s="2">
        <v>61</v>
      </c>
      <c r="AO692" s="2">
        <v>12.6</v>
      </c>
      <c r="AP692" s="2">
        <v>20.399999999999999</v>
      </c>
      <c r="AQ692" s="2">
        <v>2.5</v>
      </c>
      <c r="AR692" s="2">
        <v>5</v>
      </c>
      <c r="AS692" s="2">
        <v>1025.3</v>
      </c>
      <c r="AT692" s="2">
        <v>14570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287.8</v>
      </c>
      <c r="BA692">
        <v>29</v>
      </c>
      <c r="BB692">
        <v>37.200000000000003</v>
      </c>
      <c r="BC692" s="5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20.399999999999999</v>
      </c>
      <c r="AN693" s="2">
        <v>61</v>
      </c>
      <c r="AO693" s="2">
        <v>12.6</v>
      </c>
      <c r="AP693" s="2">
        <v>20.399999999999999</v>
      </c>
      <c r="AQ693" s="2">
        <v>7.6</v>
      </c>
      <c r="AR693" s="2">
        <v>13.3</v>
      </c>
      <c r="AS693" s="2">
        <v>1025.3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287.8</v>
      </c>
      <c r="BA693">
        <v>28.6</v>
      </c>
      <c r="BB693">
        <v>36.6</v>
      </c>
      <c r="BC693" s="5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20.3</v>
      </c>
      <c r="AN694" s="2">
        <v>61</v>
      </c>
      <c r="AO694" s="2">
        <v>12.5</v>
      </c>
      <c r="AP694" s="2">
        <v>20.3</v>
      </c>
      <c r="AQ694" s="2">
        <v>2.9</v>
      </c>
      <c r="AR694" s="2">
        <v>9.4</v>
      </c>
      <c r="AS694" s="2">
        <v>1025.0999999999999</v>
      </c>
      <c r="AT694" s="2">
        <v>16070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287.8</v>
      </c>
      <c r="BA694">
        <v>28.2</v>
      </c>
      <c r="BB694">
        <v>36</v>
      </c>
      <c r="BC694" s="5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20.3</v>
      </c>
      <c r="AN695" s="2">
        <v>61</v>
      </c>
      <c r="AO695" s="2">
        <v>12.5</v>
      </c>
      <c r="AP695" s="2">
        <v>20.3</v>
      </c>
      <c r="AQ695" s="2">
        <v>6.5</v>
      </c>
      <c r="AR695" s="2">
        <v>9.6999999999999993</v>
      </c>
      <c r="AS695" s="2">
        <v>1025.2</v>
      </c>
      <c r="AT695" s="2">
        <v>18260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287.8</v>
      </c>
      <c r="BA695">
        <v>27.8</v>
      </c>
      <c r="BB695">
        <v>36</v>
      </c>
      <c r="BC695" s="5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20.3</v>
      </c>
      <c r="AN696" s="2">
        <v>60</v>
      </c>
      <c r="AO696" s="2">
        <v>12.3</v>
      </c>
      <c r="AP696" s="2">
        <v>20.3</v>
      </c>
      <c r="AQ696" s="2">
        <v>5.4</v>
      </c>
      <c r="AR696" s="2">
        <v>8.3000000000000007</v>
      </c>
      <c r="AS696" s="2">
        <v>1025.4000000000001</v>
      </c>
      <c r="AT696" s="2">
        <v>24930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287.8</v>
      </c>
      <c r="BA696">
        <v>27.5</v>
      </c>
      <c r="BB696">
        <v>35.299999999999997</v>
      </c>
      <c r="BC696" s="5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20.399999999999999</v>
      </c>
      <c r="AN697" s="2">
        <v>59</v>
      </c>
      <c r="AO697" s="2">
        <v>12.1</v>
      </c>
      <c r="AP697" s="2">
        <v>20.399999999999999</v>
      </c>
      <c r="AQ697" s="2">
        <v>6.1</v>
      </c>
      <c r="AR697" s="2">
        <v>6.5</v>
      </c>
      <c r="AS697" s="2">
        <v>1025</v>
      </c>
      <c r="AT697" s="2">
        <v>92210</v>
      </c>
      <c r="AU697" s="2">
        <v>6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287.8</v>
      </c>
      <c r="BA697">
        <v>27.1</v>
      </c>
      <c r="BB697">
        <v>34.700000000000003</v>
      </c>
      <c r="BC697" s="5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20.7</v>
      </c>
      <c r="AN698" s="2">
        <v>59</v>
      </c>
      <c r="AO698" s="2">
        <v>12.4</v>
      </c>
      <c r="AP698" s="2">
        <v>20.7</v>
      </c>
      <c r="AQ698" s="2">
        <v>3.2</v>
      </c>
      <c r="AR698" s="2">
        <v>5</v>
      </c>
      <c r="AS698" s="2">
        <v>1025.0999999999999</v>
      </c>
      <c r="AT698" s="2">
        <v>68140</v>
      </c>
      <c r="AU698" s="2">
        <v>4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287.8</v>
      </c>
      <c r="BA698">
        <v>26.9</v>
      </c>
      <c r="BB698">
        <v>34.200000000000003</v>
      </c>
      <c r="BC698" s="5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21</v>
      </c>
      <c r="AN699" s="2">
        <v>59</v>
      </c>
      <c r="AO699" s="2">
        <v>12.7</v>
      </c>
      <c r="AP699" s="2">
        <v>21</v>
      </c>
      <c r="AQ699" s="2">
        <v>2.5</v>
      </c>
      <c r="AR699" s="2">
        <v>6.8</v>
      </c>
      <c r="AS699" s="2">
        <v>1025.2</v>
      </c>
      <c r="AT699" s="2">
        <v>58760</v>
      </c>
      <c r="AU699" s="2">
        <v>4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287.8</v>
      </c>
      <c r="BA699">
        <v>27.2</v>
      </c>
      <c r="BB699">
        <v>34.1</v>
      </c>
      <c r="BC699" s="5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21.2</v>
      </c>
      <c r="AN700" s="2">
        <v>58</v>
      </c>
      <c r="AO700" s="2">
        <v>12.6</v>
      </c>
      <c r="AP700" s="2">
        <v>21.2</v>
      </c>
      <c r="AQ700" s="2">
        <v>2.5</v>
      </c>
      <c r="AR700" s="2">
        <v>4.7</v>
      </c>
      <c r="AS700" s="2">
        <v>1025.0999999999999</v>
      </c>
      <c r="AT700" s="2">
        <v>68320</v>
      </c>
      <c r="AU700" s="2">
        <v>5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287.8</v>
      </c>
      <c r="BA700">
        <v>27.7</v>
      </c>
      <c r="BB700">
        <v>34.200000000000003</v>
      </c>
      <c r="BC700" s="5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21.4</v>
      </c>
      <c r="AN701" s="2">
        <v>58</v>
      </c>
      <c r="AO701" s="2">
        <v>12.8</v>
      </c>
      <c r="AP701" s="2">
        <v>21.4</v>
      </c>
      <c r="AQ701" s="2">
        <v>5</v>
      </c>
      <c r="AR701" s="2">
        <v>5.8</v>
      </c>
      <c r="AS701" s="2">
        <v>1025.0999999999999</v>
      </c>
      <c r="AT701" s="2">
        <v>63330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287.8</v>
      </c>
      <c r="BA701">
        <v>28.1</v>
      </c>
      <c r="BB701">
        <v>34.5</v>
      </c>
      <c r="BC701" s="5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21.3</v>
      </c>
      <c r="AN702" s="2">
        <v>58</v>
      </c>
      <c r="AO702" s="2">
        <v>12.7</v>
      </c>
      <c r="AP702" s="2">
        <v>21.3</v>
      </c>
      <c r="AQ702" s="2">
        <v>8.3000000000000007</v>
      </c>
      <c r="AR702" s="2">
        <v>11.9</v>
      </c>
      <c r="AS702" s="2">
        <v>1025.2</v>
      </c>
      <c r="AT702" s="2">
        <v>71450</v>
      </c>
      <c r="AU702" s="2">
        <v>5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287.8</v>
      </c>
      <c r="BA702">
        <v>28.5</v>
      </c>
      <c r="BB702">
        <v>34.700000000000003</v>
      </c>
      <c r="BC702" s="5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21.2</v>
      </c>
      <c r="AN703" s="2">
        <v>58</v>
      </c>
      <c r="AO703" s="2">
        <v>12.6</v>
      </c>
      <c r="AP703" s="2">
        <v>21.2</v>
      </c>
      <c r="AQ703" s="2">
        <v>0</v>
      </c>
      <c r="AR703" s="2">
        <v>6.1</v>
      </c>
      <c r="AS703" s="2">
        <v>1025.0999999999999</v>
      </c>
      <c r="AT703" s="2">
        <v>84910</v>
      </c>
      <c r="AU703" s="2">
        <v>6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287.8</v>
      </c>
      <c r="BA703">
        <v>28.9</v>
      </c>
      <c r="BB703">
        <v>35</v>
      </c>
      <c r="BC703" s="5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21.1</v>
      </c>
      <c r="AN704" s="2">
        <v>58</v>
      </c>
      <c r="AO704" s="2">
        <v>12.5</v>
      </c>
      <c r="AP704" s="2">
        <v>21.1</v>
      </c>
      <c r="AQ704" s="2">
        <v>4.3</v>
      </c>
      <c r="AR704" s="2">
        <v>7.2</v>
      </c>
      <c r="AS704" s="2">
        <v>1025.3</v>
      </c>
      <c r="AT704" s="2">
        <v>91340</v>
      </c>
      <c r="AU704" s="2">
        <v>6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287.8</v>
      </c>
      <c r="BA704">
        <v>29.2</v>
      </c>
      <c r="BB704">
        <v>35.200000000000003</v>
      </c>
      <c r="BC704" s="5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21.3</v>
      </c>
      <c r="AN705" s="2">
        <v>58</v>
      </c>
      <c r="AO705" s="2">
        <v>12.7</v>
      </c>
      <c r="AP705" s="2">
        <v>21.3</v>
      </c>
      <c r="AQ705" s="2">
        <v>6.8</v>
      </c>
      <c r="AR705" s="2">
        <v>9</v>
      </c>
      <c r="AS705" s="2">
        <v>1025.3</v>
      </c>
      <c r="AT705" s="2">
        <v>93890</v>
      </c>
      <c r="AU705" s="2">
        <v>6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287.8</v>
      </c>
      <c r="BA705">
        <v>29.7</v>
      </c>
      <c r="BB705">
        <v>35.5</v>
      </c>
      <c r="BC705" s="5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58</v>
      </c>
      <c r="AO706" s="2">
        <v>12.8</v>
      </c>
      <c r="AP706" s="2">
        <v>21.4</v>
      </c>
      <c r="AQ706" s="2">
        <v>2.5</v>
      </c>
      <c r="AR706" s="2">
        <v>9</v>
      </c>
      <c r="AS706" s="2">
        <v>1025.2</v>
      </c>
      <c r="AT706" s="2">
        <v>78240</v>
      </c>
      <c r="AU706" s="2">
        <v>5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287.8</v>
      </c>
      <c r="BA706">
        <v>30.2</v>
      </c>
      <c r="BB706">
        <v>36.200000000000003</v>
      </c>
      <c r="BC706" s="5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21.5</v>
      </c>
      <c r="AN707" s="2">
        <v>57</v>
      </c>
      <c r="AO707" s="2">
        <v>12.7</v>
      </c>
      <c r="AP707" s="2">
        <v>21.5</v>
      </c>
      <c r="AQ707" s="2">
        <v>6.5</v>
      </c>
      <c r="AR707" s="2">
        <v>16.2</v>
      </c>
      <c r="AS707" s="2">
        <v>1025.0999999999999</v>
      </c>
      <c r="AT707" s="2">
        <v>43490</v>
      </c>
      <c r="AU707" s="2">
        <v>3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287.8</v>
      </c>
      <c r="BA707">
        <v>30.8</v>
      </c>
      <c r="BB707">
        <v>37</v>
      </c>
      <c r="BC707" s="5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21.4</v>
      </c>
      <c r="AN708" s="2">
        <v>57</v>
      </c>
      <c r="AO708" s="2">
        <v>12.6</v>
      </c>
      <c r="AP708" s="2">
        <v>21.4</v>
      </c>
      <c r="AQ708" s="2">
        <v>10.4</v>
      </c>
      <c r="AR708" s="2">
        <v>11.5</v>
      </c>
      <c r="AS708" s="2">
        <v>1025.2</v>
      </c>
      <c r="AT708" s="2">
        <v>82220</v>
      </c>
      <c r="AU708" s="2">
        <v>6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287.8</v>
      </c>
      <c r="BA708">
        <v>31.4</v>
      </c>
      <c r="BB708">
        <v>37.700000000000003</v>
      </c>
      <c r="BC708" s="5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57</v>
      </c>
      <c r="AO709" s="2">
        <v>12.7</v>
      </c>
      <c r="AP709" s="2">
        <v>21.5</v>
      </c>
      <c r="AQ709" s="2">
        <v>5.8</v>
      </c>
      <c r="AR709" s="2">
        <v>6.8</v>
      </c>
      <c r="AS709" s="2">
        <v>1025.2</v>
      </c>
      <c r="AT709" s="2">
        <v>92480</v>
      </c>
      <c r="AU709" s="2">
        <v>6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287.8</v>
      </c>
      <c r="BA709">
        <v>31.7</v>
      </c>
      <c r="BB709">
        <v>38.4</v>
      </c>
      <c r="BC709" s="5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21.6</v>
      </c>
      <c r="AN710" s="2">
        <v>57</v>
      </c>
      <c r="AO710" s="2">
        <v>12.7</v>
      </c>
      <c r="AP710" s="2">
        <v>21.6</v>
      </c>
      <c r="AQ710" s="2">
        <v>5.8</v>
      </c>
      <c r="AR710" s="2">
        <v>9.6999999999999993</v>
      </c>
      <c r="AS710" s="2">
        <v>1025.2</v>
      </c>
      <c r="AT710" s="2">
        <v>82380</v>
      </c>
      <c r="AU710" s="2">
        <v>6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287.8</v>
      </c>
      <c r="BA710">
        <v>32</v>
      </c>
      <c r="BB710">
        <v>39</v>
      </c>
      <c r="BC710" s="5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21.7</v>
      </c>
      <c r="AN711" s="2">
        <v>57</v>
      </c>
      <c r="AO711" s="2">
        <v>12.8</v>
      </c>
      <c r="AP711" s="2">
        <v>21.7</v>
      </c>
      <c r="AQ711" s="2">
        <v>5.4</v>
      </c>
      <c r="AR711" s="2">
        <v>6.1</v>
      </c>
      <c r="AS711" s="2">
        <v>1025.3</v>
      </c>
      <c r="AT711" s="2">
        <v>87170</v>
      </c>
      <c r="AU711" s="2">
        <v>6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287.8</v>
      </c>
      <c r="BA711">
        <v>32.4</v>
      </c>
      <c r="BB711">
        <v>39.6</v>
      </c>
      <c r="BC711" s="5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21.8</v>
      </c>
      <c r="AN712" s="2">
        <v>59</v>
      </c>
      <c r="AO712" s="2">
        <v>13.5</v>
      </c>
      <c r="AP712" s="2">
        <v>21.8</v>
      </c>
      <c r="AQ712" s="2">
        <v>1.8</v>
      </c>
      <c r="AR712" s="2">
        <v>5.8</v>
      </c>
      <c r="AS712" s="2">
        <v>1025.0999999999999</v>
      </c>
      <c r="AT712" s="2">
        <v>87440</v>
      </c>
      <c r="AU712" s="2">
        <v>6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287.8</v>
      </c>
      <c r="BA712">
        <v>32.799999999999997</v>
      </c>
      <c r="BB712">
        <v>40.200000000000003</v>
      </c>
      <c r="BC712" s="5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21.9</v>
      </c>
      <c r="AN713" s="2">
        <v>59</v>
      </c>
      <c r="AO713" s="2">
        <v>13.5</v>
      </c>
      <c r="AP713" s="2">
        <v>21.9</v>
      </c>
      <c r="AQ713" s="2">
        <v>13</v>
      </c>
      <c r="AR713" s="2">
        <v>13.3</v>
      </c>
      <c r="AS713" s="2">
        <v>1025.3</v>
      </c>
      <c r="AT713" s="2">
        <v>88820</v>
      </c>
      <c r="AU713" s="2">
        <v>6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287.8</v>
      </c>
      <c r="BA713">
        <v>33.299999999999997</v>
      </c>
      <c r="BB713">
        <v>40.9</v>
      </c>
      <c r="BC713" s="5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21.8</v>
      </c>
      <c r="AN714" s="2">
        <v>60</v>
      </c>
      <c r="AO714" s="2">
        <v>13.7</v>
      </c>
      <c r="AP714" s="2">
        <v>21.8</v>
      </c>
      <c r="AQ714" s="2">
        <v>16.899999999999999</v>
      </c>
      <c r="AR714" s="2">
        <v>20.9</v>
      </c>
      <c r="AS714" s="2">
        <v>1025.4000000000001</v>
      </c>
      <c r="AT714" s="2">
        <v>87140</v>
      </c>
      <c r="AU714" s="2">
        <v>6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287.8</v>
      </c>
      <c r="BA714">
        <v>33.799999999999997</v>
      </c>
      <c r="BB714">
        <v>41.7</v>
      </c>
      <c r="BC714" s="5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21.4</v>
      </c>
      <c r="AN715" s="2">
        <v>61</v>
      </c>
      <c r="AO715" s="2">
        <v>13.6</v>
      </c>
      <c r="AP715" s="2">
        <v>21.4</v>
      </c>
      <c r="AQ715" s="2">
        <v>8.3000000000000007</v>
      </c>
      <c r="AR715" s="2">
        <v>14</v>
      </c>
      <c r="AS715" s="2">
        <v>1025.2</v>
      </c>
      <c r="AT715" s="2">
        <v>87510</v>
      </c>
      <c r="AU715" s="2">
        <v>6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287.8</v>
      </c>
      <c r="BA715">
        <v>34.200000000000003</v>
      </c>
      <c r="BB715">
        <v>42.3</v>
      </c>
      <c r="BC715" s="5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21.4</v>
      </c>
      <c r="AN716" s="2">
        <v>60</v>
      </c>
      <c r="AO716" s="2">
        <v>13.3</v>
      </c>
      <c r="AP716" s="2">
        <v>21.4</v>
      </c>
      <c r="AQ716" s="2">
        <v>6.5</v>
      </c>
      <c r="AR716" s="2">
        <v>10.8</v>
      </c>
      <c r="AS716" s="2">
        <v>1025.0999999999999</v>
      </c>
      <c r="AT716" s="2">
        <v>87630</v>
      </c>
      <c r="AU716" s="2">
        <v>6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287.8</v>
      </c>
      <c r="BA716">
        <v>34.5</v>
      </c>
      <c r="BB716">
        <v>42.8</v>
      </c>
      <c r="BC716" s="5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61</v>
      </c>
      <c r="AO717" s="2">
        <v>13.6</v>
      </c>
      <c r="AP717" s="2">
        <v>21.4</v>
      </c>
      <c r="AQ717" s="2">
        <v>5.8</v>
      </c>
      <c r="AR717" s="2">
        <v>10.1</v>
      </c>
      <c r="AS717" s="2">
        <v>1025.3</v>
      </c>
      <c r="AT717" s="2">
        <v>88000</v>
      </c>
      <c r="AU717" s="2">
        <v>6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287.8</v>
      </c>
      <c r="BA717">
        <v>34.6</v>
      </c>
      <c r="BB717">
        <v>43</v>
      </c>
      <c r="BC717" s="5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21.6</v>
      </c>
      <c r="AN718" s="2">
        <v>60</v>
      </c>
      <c r="AO718" s="2">
        <v>13.5</v>
      </c>
      <c r="AP718" s="2">
        <v>21.6</v>
      </c>
      <c r="AQ718" s="2">
        <v>5.8</v>
      </c>
      <c r="AR718" s="2">
        <v>9</v>
      </c>
      <c r="AS718" s="2">
        <v>1025.2</v>
      </c>
      <c r="AT718" s="2">
        <v>87800</v>
      </c>
      <c r="AU718" s="2">
        <v>6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287.8</v>
      </c>
      <c r="BA718">
        <v>34.799999999999997</v>
      </c>
      <c r="BB718">
        <v>43.3</v>
      </c>
      <c r="BC718" s="5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21.7</v>
      </c>
      <c r="AN719" s="2">
        <v>61</v>
      </c>
      <c r="AO719" s="2">
        <v>13.9</v>
      </c>
      <c r="AP719" s="2">
        <v>21.7</v>
      </c>
      <c r="AQ719" s="2">
        <v>3.6</v>
      </c>
      <c r="AR719" s="2">
        <v>7.2</v>
      </c>
      <c r="AS719" s="2">
        <v>1025.3</v>
      </c>
      <c r="AT719" s="2">
        <v>87950</v>
      </c>
      <c r="AU719" s="2">
        <v>6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287.8</v>
      </c>
      <c r="BA719">
        <v>35</v>
      </c>
      <c r="BB719">
        <v>43.5</v>
      </c>
      <c r="BC719" s="5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21.9</v>
      </c>
      <c r="AN720" s="2">
        <v>60</v>
      </c>
      <c r="AO720" s="2">
        <v>13.8</v>
      </c>
      <c r="AP720" s="2">
        <v>21.9</v>
      </c>
      <c r="AQ720" s="2">
        <v>7.9</v>
      </c>
      <c r="AR720" s="2">
        <v>9.4</v>
      </c>
      <c r="AS720" s="2">
        <v>1025.2</v>
      </c>
      <c r="AT720" s="2">
        <v>88020</v>
      </c>
      <c r="AU720" s="2">
        <v>6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287.8</v>
      </c>
      <c r="BA720">
        <v>35.299999999999997</v>
      </c>
      <c r="BB720">
        <v>43.8</v>
      </c>
      <c r="BC720" s="5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21.7</v>
      </c>
      <c r="AN721" s="2">
        <v>61</v>
      </c>
      <c r="AO721" s="2">
        <v>13.9</v>
      </c>
      <c r="AP721" s="2">
        <v>21.7</v>
      </c>
      <c r="AQ721" s="2">
        <v>6.8</v>
      </c>
      <c r="AR721" s="2">
        <v>6.8</v>
      </c>
      <c r="AS721" s="2">
        <v>1025.4000000000001</v>
      </c>
      <c r="AT721" s="2">
        <v>87900</v>
      </c>
      <c r="AU721" s="2">
        <v>6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287.8</v>
      </c>
      <c r="BA721">
        <v>35.5</v>
      </c>
      <c r="BB721">
        <v>44</v>
      </c>
      <c r="BC721" s="5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61</v>
      </c>
      <c r="AO722" s="2">
        <v>13.7</v>
      </c>
      <c r="AP722" s="2">
        <v>21.5</v>
      </c>
      <c r="AQ722" s="2">
        <v>10.1</v>
      </c>
      <c r="AR722" s="2">
        <v>10.1</v>
      </c>
      <c r="AS722" s="2">
        <v>1025.2</v>
      </c>
      <c r="AT722" s="2">
        <v>88930</v>
      </c>
      <c r="AU722" s="2">
        <v>6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287.8</v>
      </c>
      <c r="BA722">
        <v>35.700000000000003</v>
      </c>
      <c r="BB722">
        <v>44.2</v>
      </c>
      <c r="BC722" s="5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21.3</v>
      </c>
      <c r="AN723" s="2">
        <v>61</v>
      </c>
      <c r="AO723" s="2">
        <v>13.5</v>
      </c>
      <c r="AP723" s="2">
        <v>21.3</v>
      </c>
      <c r="AQ723" s="2">
        <v>6.1</v>
      </c>
      <c r="AR723" s="2">
        <v>11.2</v>
      </c>
      <c r="AS723" s="2">
        <v>1025.0999999999999</v>
      </c>
      <c r="AT723" s="2">
        <v>89780</v>
      </c>
      <c r="AU723" s="2">
        <v>6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287.8</v>
      </c>
      <c r="BA723">
        <v>35.9</v>
      </c>
      <c r="BB723">
        <v>44.4</v>
      </c>
      <c r="BC723" s="5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62</v>
      </c>
      <c r="AO724" s="2">
        <v>13.6</v>
      </c>
      <c r="AP724" s="2">
        <v>21.2</v>
      </c>
      <c r="AQ724" s="2">
        <v>7.6</v>
      </c>
      <c r="AR724" s="2">
        <v>10.1</v>
      </c>
      <c r="AS724" s="2">
        <v>1025.5</v>
      </c>
      <c r="AT724" s="2">
        <v>90240</v>
      </c>
      <c r="AU724" s="2">
        <v>6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287.8</v>
      </c>
      <c r="BA724">
        <v>35.9</v>
      </c>
      <c r="BB724">
        <v>44.5</v>
      </c>
      <c r="BC724" s="5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21.3</v>
      </c>
      <c r="AN725" s="2">
        <v>60</v>
      </c>
      <c r="AO725" s="2">
        <v>13.3</v>
      </c>
      <c r="AP725" s="2">
        <v>21.3</v>
      </c>
      <c r="AQ725" s="2">
        <v>6.1</v>
      </c>
      <c r="AR725" s="2">
        <v>8.3000000000000007</v>
      </c>
      <c r="AS725" s="2">
        <v>1025.3</v>
      </c>
      <c r="AT725" s="2">
        <v>90960</v>
      </c>
      <c r="AU725" s="2">
        <v>6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287.8</v>
      </c>
      <c r="BA725">
        <v>35.9</v>
      </c>
      <c r="BB725">
        <v>44.6</v>
      </c>
      <c r="BC725" s="5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21.4</v>
      </c>
      <c r="AN726" s="2">
        <v>60</v>
      </c>
      <c r="AO726" s="2">
        <v>13.3</v>
      </c>
      <c r="AP726" s="2">
        <v>21.4</v>
      </c>
      <c r="AQ726" s="2">
        <v>5.4</v>
      </c>
      <c r="AR726" s="2">
        <v>8.3000000000000007</v>
      </c>
      <c r="AS726" s="2">
        <v>1025.3</v>
      </c>
      <c r="AT726" s="2">
        <v>92360</v>
      </c>
      <c r="AU726" s="2">
        <v>6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287.8</v>
      </c>
      <c r="BA726">
        <v>36</v>
      </c>
      <c r="BB726">
        <v>44.6</v>
      </c>
      <c r="BC726" s="5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21.3</v>
      </c>
      <c r="AN727" s="2">
        <v>62</v>
      </c>
      <c r="AO727" s="2">
        <v>13.7</v>
      </c>
      <c r="AP727" s="2">
        <v>21.3</v>
      </c>
      <c r="AQ727" s="2">
        <v>9.4</v>
      </c>
      <c r="AR727" s="2">
        <v>9.4</v>
      </c>
      <c r="AS727" s="2">
        <v>1025.5</v>
      </c>
      <c r="AT727" s="2">
        <v>93400</v>
      </c>
      <c r="AU727" s="2">
        <v>6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287.8</v>
      </c>
      <c r="BA727">
        <v>36.1</v>
      </c>
      <c r="BB727">
        <v>44.7</v>
      </c>
      <c r="BC727" s="5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21.3</v>
      </c>
      <c r="AN728" s="2">
        <v>61</v>
      </c>
      <c r="AO728" s="2">
        <v>13.5</v>
      </c>
      <c r="AP728" s="2">
        <v>21.3</v>
      </c>
      <c r="AQ728" s="2">
        <v>8.6</v>
      </c>
      <c r="AR728" s="2">
        <v>10.8</v>
      </c>
      <c r="AS728" s="2">
        <v>1025.0999999999999</v>
      </c>
      <c r="AT728" s="2">
        <v>90650</v>
      </c>
      <c r="AU728" s="2">
        <v>6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287.8</v>
      </c>
      <c r="BA728">
        <v>36.200000000000003</v>
      </c>
      <c r="BB728">
        <v>44.9</v>
      </c>
      <c r="BC728" s="5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21.2</v>
      </c>
      <c r="AN729" s="2">
        <v>62</v>
      </c>
      <c r="AO729" s="2">
        <v>13.6</v>
      </c>
      <c r="AP729" s="2">
        <v>21.2</v>
      </c>
      <c r="AQ729" s="2">
        <v>14</v>
      </c>
      <c r="AR729" s="2">
        <v>14.4</v>
      </c>
      <c r="AS729" s="2">
        <v>1025.3</v>
      </c>
      <c r="AT729" s="2">
        <v>88900</v>
      </c>
      <c r="AU729" s="2">
        <v>6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287.8</v>
      </c>
      <c r="BA729">
        <v>36.299999999999997</v>
      </c>
      <c r="BB729">
        <v>45</v>
      </c>
      <c r="BC729" s="5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62</v>
      </c>
      <c r="AO730" s="2">
        <v>13.7</v>
      </c>
      <c r="AP730" s="2">
        <v>21.3</v>
      </c>
      <c r="AQ730" s="2">
        <v>14.8</v>
      </c>
      <c r="AR730" s="2">
        <v>14.8</v>
      </c>
      <c r="AS730" s="2">
        <v>1025.3</v>
      </c>
      <c r="AT730" s="2">
        <v>85290</v>
      </c>
      <c r="AU730" s="2">
        <v>6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287.8</v>
      </c>
      <c r="BA730">
        <v>36.200000000000003</v>
      </c>
      <c r="BB730">
        <v>45</v>
      </c>
      <c r="BC730" s="5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21.3</v>
      </c>
      <c r="AN731" s="2">
        <v>61</v>
      </c>
      <c r="AO731" s="2">
        <v>13.5</v>
      </c>
      <c r="AP731" s="2">
        <v>21.3</v>
      </c>
      <c r="AQ731" s="2">
        <v>8.6</v>
      </c>
      <c r="AR731" s="2">
        <v>11.9</v>
      </c>
      <c r="AS731" s="2">
        <v>1025.0999999999999</v>
      </c>
      <c r="AT731" s="2">
        <v>83240</v>
      </c>
      <c r="AU731" s="2">
        <v>6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287.8</v>
      </c>
      <c r="BA731">
        <v>36.1</v>
      </c>
      <c r="BB731">
        <v>45</v>
      </c>
      <c r="BC731" s="5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21.1</v>
      </c>
      <c r="AN732" s="2">
        <v>61</v>
      </c>
      <c r="AO732" s="2">
        <v>13.3</v>
      </c>
      <c r="AP732" s="2">
        <v>21.1</v>
      </c>
      <c r="AQ732" s="2">
        <v>5.4</v>
      </c>
      <c r="AR732" s="2">
        <v>13.3</v>
      </c>
      <c r="AS732" s="2">
        <v>1025.3</v>
      </c>
      <c r="AT732" s="2">
        <v>85860</v>
      </c>
      <c r="AU732" s="2">
        <v>6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287.8</v>
      </c>
      <c r="BA732">
        <v>36</v>
      </c>
      <c r="BB732">
        <v>44.9</v>
      </c>
      <c r="BC732" s="5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62</v>
      </c>
      <c r="AO733" s="2">
        <v>13.4</v>
      </c>
      <c r="AP733" s="2">
        <v>21</v>
      </c>
      <c r="AQ733" s="2">
        <v>7.2</v>
      </c>
      <c r="AR733" s="2">
        <v>10.4</v>
      </c>
      <c r="AS733" s="2">
        <v>1025.4000000000001</v>
      </c>
      <c r="AT733" s="2">
        <v>82320</v>
      </c>
      <c r="AU733" s="2">
        <v>6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287.8</v>
      </c>
      <c r="BA733">
        <v>35.9</v>
      </c>
      <c r="BB733">
        <v>44.7</v>
      </c>
      <c r="BC733" s="5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21</v>
      </c>
      <c r="AN734" s="2">
        <v>63</v>
      </c>
      <c r="AO734" s="2">
        <v>13.7</v>
      </c>
      <c r="AP734" s="2">
        <v>21</v>
      </c>
      <c r="AQ734" s="2">
        <v>6.8</v>
      </c>
      <c r="AR734" s="2">
        <v>10.4</v>
      </c>
      <c r="AS734" s="2">
        <v>1025.3</v>
      </c>
      <c r="AT734" s="2">
        <v>83530</v>
      </c>
      <c r="AU734" s="2">
        <v>6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287.8</v>
      </c>
      <c r="BA734">
        <v>35.700000000000003</v>
      </c>
      <c r="BB734">
        <v>44.5</v>
      </c>
      <c r="BC734" s="5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21</v>
      </c>
      <c r="AN735" s="2">
        <v>62</v>
      </c>
      <c r="AO735" s="2">
        <v>13.4</v>
      </c>
      <c r="AP735" s="2">
        <v>21</v>
      </c>
      <c r="AQ735" s="2">
        <v>9.4</v>
      </c>
      <c r="AR735" s="2">
        <v>10.1</v>
      </c>
      <c r="AS735" s="2">
        <v>1025.3</v>
      </c>
      <c r="AT735" s="2">
        <v>80880</v>
      </c>
      <c r="AU735" s="2">
        <v>5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287.8</v>
      </c>
      <c r="BA735">
        <v>35.6</v>
      </c>
      <c r="BB735">
        <v>44.2</v>
      </c>
      <c r="BC735" s="5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21.2</v>
      </c>
      <c r="AN736" s="2">
        <v>62</v>
      </c>
      <c r="AO736" s="2">
        <v>13.6</v>
      </c>
      <c r="AP736" s="2">
        <v>21.2</v>
      </c>
      <c r="AQ736" s="2">
        <v>7.2</v>
      </c>
      <c r="AR736" s="2">
        <v>10.4</v>
      </c>
      <c r="AS736" s="2">
        <v>1025.2</v>
      </c>
      <c r="AT736" s="2">
        <v>88220</v>
      </c>
      <c r="AU736" s="2">
        <v>6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287.8</v>
      </c>
      <c r="BA736">
        <v>35.6</v>
      </c>
      <c r="BB736">
        <v>43.8</v>
      </c>
      <c r="BC736" s="5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21.3</v>
      </c>
      <c r="AN737" s="2">
        <v>62</v>
      </c>
      <c r="AO737" s="2">
        <v>13.7</v>
      </c>
      <c r="AP737" s="2">
        <v>21.3</v>
      </c>
      <c r="AQ737" s="2">
        <v>6.1</v>
      </c>
      <c r="AR737" s="2">
        <v>9.6999999999999993</v>
      </c>
      <c r="AS737" s="2">
        <v>1025.4000000000001</v>
      </c>
      <c r="AT737" s="2">
        <v>90460</v>
      </c>
      <c r="AU737" s="2">
        <v>6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287.8</v>
      </c>
      <c r="BA737">
        <v>35.4</v>
      </c>
      <c r="BB737">
        <v>43.4</v>
      </c>
      <c r="BC737" s="5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21.6</v>
      </c>
      <c r="AN738" s="2">
        <v>61</v>
      </c>
      <c r="AO738" s="2">
        <v>13.8</v>
      </c>
      <c r="AP738" s="2">
        <v>21.6</v>
      </c>
      <c r="AQ738" s="2">
        <v>5.4</v>
      </c>
      <c r="AR738" s="2">
        <v>7.2</v>
      </c>
      <c r="AS738" s="2">
        <v>1025.4000000000001</v>
      </c>
      <c r="AT738" s="2">
        <v>93380</v>
      </c>
      <c r="AU738" s="2">
        <v>6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287.8</v>
      </c>
      <c r="BA738">
        <v>35.4</v>
      </c>
      <c r="BB738">
        <v>43</v>
      </c>
      <c r="BC738" s="5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21.7</v>
      </c>
      <c r="AN739" s="2">
        <v>61</v>
      </c>
      <c r="AO739" s="2">
        <v>13.9</v>
      </c>
      <c r="AP739" s="2">
        <v>21.7</v>
      </c>
      <c r="AQ739" s="2">
        <v>7.6</v>
      </c>
      <c r="AR739" s="2">
        <v>11.9</v>
      </c>
      <c r="AS739" s="2">
        <v>1025.4000000000001</v>
      </c>
      <c r="AT739" s="2">
        <v>94520</v>
      </c>
      <c r="AU739" s="2">
        <v>6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287.8</v>
      </c>
      <c r="BA739">
        <v>35.5</v>
      </c>
      <c r="BB739">
        <v>42.9</v>
      </c>
      <c r="BC739" s="5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21.3</v>
      </c>
      <c r="AN740" s="2">
        <v>63</v>
      </c>
      <c r="AO740" s="2">
        <v>14</v>
      </c>
      <c r="AP740" s="2">
        <v>21.3</v>
      </c>
      <c r="AQ740" s="2">
        <v>6.5</v>
      </c>
      <c r="AR740" s="2">
        <v>9.4</v>
      </c>
      <c r="AS740" s="2">
        <v>1025.3</v>
      </c>
      <c r="AT740" s="2">
        <v>94660</v>
      </c>
      <c r="AU740" s="2">
        <v>6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287.8</v>
      </c>
      <c r="BA740">
        <v>35.6</v>
      </c>
      <c r="BB740">
        <v>42.8</v>
      </c>
      <c r="BC740" s="5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21.2</v>
      </c>
      <c r="AN741" s="2">
        <v>63</v>
      </c>
      <c r="AO741" s="2">
        <v>13.9</v>
      </c>
      <c r="AP741" s="2">
        <v>21.2</v>
      </c>
      <c r="AQ741" s="2">
        <v>14</v>
      </c>
      <c r="AR741" s="2">
        <v>16.2</v>
      </c>
      <c r="AS741" s="2">
        <v>1025.4000000000001</v>
      </c>
      <c r="AT741" s="2">
        <v>91820</v>
      </c>
      <c r="AU741" s="2">
        <v>6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287.8</v>
      </c>
      <c r="BA741">
        <v>35.700000000000003</v>
      </c>
      <c r="BB741">
        <v>42.8</v>
      </c>
      <c r="BC741" s="5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21.4</v>
      </c>
      <c r="AN742" s="2">
        <v>63</v>
      </c>
      <c r="AO742" s="2">
        <v>14.1</v>
      </c>
      <c r="AP742" s="2">
        <v>21.4</v>
      </c>
      <c r="AQ742" s="2">
        <v>12.2</v>
      </c>
      <c r="AR742" s="2">
        <v>12.2</v>
      </c>
      <c r="AS742" s="2">
        <v>1025.2</v>
      </c>
      <c r="AT742" s="2">
        <v>87950</v>
      </c>
      <c r="AU742" s="2">
        <v>6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287.8</v>
      </c>
      <c r="BA742">
        <v>35.700000000000003</v>
      </c>
      <c r="BB742">
        <v>42.8</v>
      </c>
      <c r="BC742" s="5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62</v>
      </c>
      <c r="AO743" s="2">
        <v>13.9</v>
      </c>
      <c r="AP743" s="2">
        <v>21.5</v>
      </c>
      <c r="AQ743" s="2">
        <v>4</v>
      </c>
      <c r="AR743" s="2">
        <v>7.9</v>
      </c>
      <c r="AS743" s="2">
        <v>1025.4000000000001</v>
      </c>
      <c r="AT743" s="2">
        <v>87230</v>
      </c>
      <c r="AU743" s="2">
        <v>6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287.8</v>
      </c>
      <c r="BA743">
        <v>35.799999999999997</v>
      </c>
      <c r="BB743">
        <v>42.8</v>
      </c>
      <c r="BC743" s="5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21.5</v>
      </c>
      <c r="AN744" s="2">
        <v>62</v>
      </c>
      <c r="AO744" s="2">
        <v>13.9</v>
      </c>
      <c r="AP744" s="2">
        <v>21.5</v>
      </c>
      <c r="AQ744" s="2">
        <v>12.6</v>
      </c>
      <c r="AR744" s="2">
        <v>17.3</v>
      </c>
      <c r="AS744" s="2">
        <v>1025.4000000000001</v>
      </c>
      <c r="AT744" s="2">
        <v>86960</v>
      </c>
      <c r="AU744" s="2">
        <v>6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287.8</v>
      </c>
      <c r="BA744">
        <v>35.799999999999997</v>
      </c>
      <c r="BB744">
        <v>42.9</v>
      </c>
      <c r="BC744" s="5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21.4</v>
      </c>
      <c r="AN745" s="2">
        <v>62</v>
      </c>
      <c r="AO745" s="2">
        <v>13.8</v>
      </c>
      <c r="AP745" s="2">
        <v>21.4</v>
      </c>
      <c r="AQ745" s="2">
        <v>7.6</v>
      </c>
      <c r="AR745" s="2">
        <v>8.6</v>
      </c>
      <c r="AS745" s="2">
        <v>1025.5999999999999</v>
      </c>
      <c r="AT745" s="2">
        <v>87500</v>
      </c>
      <c r="AU745" s="2">
        <v>6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287.8</v>
      </c>
      <c r="BA745">
        <v>35.799999999999997</v>
      </c>
      <c r="BB745">
        <v>42.9</v>
      </c>
      <c r="BC745" s="5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21.5</v>
      </c>
      <c r="AN746" s="2">
        <v>61</v>
      </c>
      <c r="AO746" s="2">
        <v>13.7</v>
      </c>
      <c r="AP746" s="2">
        <v>21.5</v>
      </c>
      <c r="AQ746" s="2">
        <v>4.3</v>
      </c>
      <c r="AR746" s="2">
        <v>5.8</v>
      </c>
      <c r="AS746" s="2">
        <v>1025.2</v>
      </c>
      <c r="AT746" s="2">
        <v>84810</v>
      </c>
      <c r="AU746" s="2">
        <v>6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287.8</v>
      </c>
      <c r="BA746">
        <v>35.700000000000003</v>
      </c>
      <c r="BB746">
        <v>43</v>
      </c>
      <c r="BC746" s="5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21.7</v>
      </c>
      <c r="AN747" s="2">
        <v>60</v>
      </c>
      <c r="AO747" s="2">
        <v>13.6</v>
      </c>
      <c r="AP747" s="2">
        <v>21.7</v>
      </c>
      <c r="AQ747" s="2">
        <v>10.8</v>
      </c>
      <c r="AR747" s="2">
        <v>11.5</v>
      </c>
      <c r="AS747" s="2">
        <v>1025.4000000000001</v>
      </c>
      <c r="AT747" s="2">
        <v>84930</v>
      </c>
      <c r="AU747" s="2">
        <v>6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287.8</v>
      </c>
      <c r="BA747">
        <v>35.700000000000003</v>
      </c>
      <c r="BB747">
        <v>43.1</v>
      </c>
      <c r="BC747" s="5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21.6</v>
      </c>
      <c r="AN748" s="2">
        <v>61</v>
      </c>
      <c r="AO748" s="2">
        <v>13.8</v>
      </c>
      <c r="AP748" s="2">
        <v>21.6</v>
      </c>
      <c r="AQ748" s="2">
        <v>5</v>
      </c>
      <c r="AR748" s="2">
        <v>9.4</v>
      </c>
      <c r="AS748" s="2">
        <v>1025.3</v>
      </c>
      <c r="AT748" s="2">
        <v>94120</v>
      </c>
      <c r="AU748" s="2">
        <v>6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287.8</v>
      </c>
      <c r="BA748">
        <v>35.700000000000003</v>
      </c>
      <c r="BB748">
        <v>43.1</v>
      </c>
      <c r="BC748" s="5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21.8</v>
      </c>
      <c r="AN749" s="2">
        <v>60</v>
      </c>
      <c r="AO749" s="2">
        <v>13.7</v>
      </c>
      <c r="AP749" s="2">
        <v>21.8</v>
      </c>
      <c r="AQ749" s="2">
        <v>7.9</v>
      </c>
      <c r="AR749" s="2">
        <v>8.6</v>
      </c>
      <c r="AS749" s="2">
        <v>1025.4000000000001</v>
      </c>
      <c r="AT749" s="2">
        <v>95470</v>
      </c>
      <c r="AU749" s="2">
        <v>7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287.8</v>
      </c>
      <c r="BA749">
        <v>35.700000000000003</v>
      </c>
      <c r="BB749">
        <v>43.1</v>
      </c>
      <c r="BC749" s="5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22</v>
      </c>
      <c r="AN750" s="2">
        <v>60</v>
      </c>
      <c r="AO750" s="2">
        <v>13.9</v>
      </c>
      <c r="AP750" s="2">
        <v>22</v>
      </c>
      <c r="AQ750" s="2">
        <v>6.1</v>
      </c>
      <c r="AR750" s="2">
        <v>7.9</v>
      </c>
      <c r="AS750" s="2">
        <v>1025.4000000000001</v>
      </c>
      <c r="AT750" s="2">
        <v>97210</v>
      </c>
      <c r="AU750" s="2">
        <v>7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287.8</v>
      </c>
      <c r="BA750">
        <v>35.799999999999997</v>
      </c>
      <c r="BB750">
        <v>43.1</v>
      </c>
      <c r="BC750" s="5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22.2</v>
      </c>
      <c r="AN751" s="2">
        <v>59</v>
      </c>
      <c r="AO751" s="2">
        <v>13.8</v>
      </c>
      <c r="AP751" s="2">
        <v>22.2</v>
      </c>
      <c r="AQ751" s="2">
        <v>9.6999999999999993</v>
      </c>
      <c r="AR751" s="2">
        <v>9.6999999999999993</v>
      </c>
      <c r="AS751" s="2">
        <v>1025.4000000000001</v>
      </c>
      <c r="AT751" s="2">
        <v>97750</v>
      </c>
      <c r="AU751" s="2">
        <v>7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287.8</v>
      </c>
      <c r="BA751">
        <v>36</v>
      </c>
      <c r="BB751">
        <v>43.2</v>
      </c>
      <c r="BC751" s="5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22.1</v>
      </c>
      <c r="AN752" s="2">
        <v>60</v>
      </c>
      <c r="AO752" s="2">
        <v>14</v>
      </c>
      <c r="AP752" s="2">
        <v>22.1</v>
      </c>
      <c r="AQ752" s="2">
        <v>6.1</v>
      </c>
      <c r="AR752" s="2">
        <v>7.9</v>
      </c>
      <c r="AS752" s="2">
        <v>1025.5</v>
      </c>
      <c r="AT752" s="2">
        <v>98020</v>
      </c>
      <c r="AU752" s="2">
        <v>7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287.8</v>
      </c>
      <c r="BA752">
        <v>36.200000000000003</v>
      </c>
      <c r="BB752">
        <v>43.3</v>
      </c>
      <c r="BC752" s="5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21.8</v>
      </c>
      <c r="AN753" s="2">
        <v>60</v>
      </c>
      <c r="AO753" s="2">
        <v>13.7</v>
      </c>
      <c r="AP753" s="2">
        <v>21.8</v>
      </c>
      <c r="AQ753" s="2">
        <v>11.5</v>
      </c>
      <c r="AR753" s="2">
        <v>13.7</v>
      </c>
      <c r="AS753" s="2">
        <v>1025.7</v>
      </c>
      <c r="AT753" s="2">
        <v>98410</v>
      </c>
      <c r="AU753" s="2">
        <v>7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287.8</v>
      </c>
      <c r="BA753">
        <v>36.4</v>
      </c>
      <c r="BB753">
        <v>43.4</v>
      </c>
      <c r="BC753" s="5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22</v>
      </c>
      <c r="AN754" s="2">
        <v>59</v>
      </c>
      <c r="AO754" s="2">
        <v>13.6</v>
      </c>
      <c r="AP754" s="2">
        <v>22</v>
      </c>
      <c r="AQ754" s="2">
        <v>15.8</v>
      </c>
      <c r="AR754" s="2">
        <v>16.2</v>
      </c>
      <c r="AS754" s="2">
        <v>1025.3</v>
      </c>
      <c r="AT754" s="2">
        <v>99060</v>
      </c>
      <c r="AU754" s="2">
        <v>7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287.8</v>
      </c>
      <c r="BA754">
        <v>36.5</v>
      </c>
      <c r="BB754">
        <v>43.4</v>
      </c>
      <c r="BC754" s="5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21.9</v>
      </c>
      <c r="AN755" s="2">
        <v>60</v>
      </c>
      <c r="AO755" s="2">
        <v>13.8</v>
      </c>
      <c r="AP755" s="2">
        <v>21.9</v>
      </c>
      <c r="AQ755" s="2">
        <v>7.9</v>
      </c>
      <c r="AR755" s="2">
        <v>9</v>
      </c>
      <c r="AS755" s="2">
        <v>1025.3</v>
      </c>
      <c r="AT755" s="2">
        <v>87100</v>
      </c>
      <c r="AU755" s="2">
        <v>6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287.8</v>
      </c>
      <c r="BA755">
        <v>36.5</v>
      </c>
      <c r="BB755">
        <v>43.5</v>
      </c>
      <c r="BC755" s="5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21.9</v>
      </c>
      <c r="AN756" s="2">
        <v>60</v>
      </c>
      <c r="AO756" s="2">
        <v>13.8</v>
      </c>
      <c r="AP756" s="2">
        <v>21.9</v>
      </c>
      <c r="AQ756" s="2">
        <v>11.9</v>
      </c>
      <c r="AR756" s="2">
        <v>12.6</v>
      </c>
      <c r="AS756" s="2">
        <v>1025.5999999999999</v>
      </c>
      <c r="AT756" s="2">
        <v>91090</v>
      </c>
      <c r="AU756" s="2">
        <v>6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287.8</v>
      </c>
      <c r="BA756">
        <v>36.700000000000003</v>
      </c>
      <c r="BB756">
        <v>43.4</v>
      </c>
      <c r="BC756" s="5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21.8</v>
      </c>
      <c r="AN757" s="2">
        <v>61</v>
      </c>
      <c r="AO757" s="2">
        <v>14</v>
      </c>
      <c r="AP757" s="2">
        <v>21.8</v>
      </c>
      <c r="AQ757" s="2">
        <v>7.6</v>
      </c>
      <c r="AR757" s="2">
        <v>9.6999999999999993</v>
      </c>
      <c r="AS757" s="2">
        <v>1025.5</v>
      </c>
      <c r="AT757" s="2">
        <v>95890</v>
      </c>
      <c r="AU757" s="2">
        <v>7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287.8</v>
      </c>
      <c r="BA757">
        <v>36.700000000000003</v>
      </c>
      <c r="BB757">
        <v>43.4</v>
      </c>
      <c r="BC757" s="5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21.9</v>
      </c>
      <c r="AN758" s="2">
        <v>62</v>
      </c>
      <c r="AO758" s="2">
        <v>14.3</v>
      </c>
      <c r="AP758" s="2">
        <v>21.9</v>
      </c>
      <c r="AQ758" s="2">
        <v>10.8</v>
      </c>
      <c r="AR758" s="2">
        <v>11.2</v>
      </c>
      <c r="AS758" s="2">
        <v>1025.5</v>
      </c>
      <c r="AT758" s="2">
        <v>98480</v>
      </c>
      <c r="AU758" s="2">
        <v>7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287.8</v>
      </c>
      <c r="BA758">
        <v>36.700000000000003</v>
      </c>
      <c r="BB758">
        <v>43.3</v>
      </c>
      <c r="BC758" s="5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21.9</v>
      </c>
      <c r="AN759" s="2">
        <v>61</v>
      </c>
      <c r="AO759" s="2">
        <v>14.1</v>
      </c>
      <c r="AP759" s="2">
        <v>21.9</v>
      </c>
      <c r="AQ759" s="2">
        <v>11.5</v>
      </c>
      <c r="AR759" s="2">
        <v>14.4</v>
      </c>
      <c r="AS759" s="2">
        <v>1025.4000000000001</v>
      </c>
      <c r="AT759" s="2">
        <v>97490</v>
      </c>
      <c r="AU759" s="2">
        <v>7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287.8</v>
      </c>
      <c r="BA759">
        <v>36.700000000000003</v>
      </c>
      <c r="BB759">
        <v>43.2</v>
      </c>
      <c r="BC759" s="5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21.6</v>
      </c>
      <c r="AN760" s="2">
        <v>63</v>
      </c>
      <c r="AO760" s="2">
        <v>14.3</v>
      </c>
      <c r="AP760" s="2">
        <v>21.6</v>
      </c>
      <c r="AQ760" s="2">
        <v>14.8</v>
      </c>
      <c r="AR760" s="2">
        <v>25.2</v>
      </c>
      <c r="AS760" s="2">
        <v>1025.4000000000001</v>
      </c>
      <c r="AT760" s="2">
        <v>97640</v>
      </c>
      <c r="AU760" s="2">
        <v>7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287.8</v>
      </c>
      <c r="BA760">
        <v>36.700000000000003</v>
      </c>
      <c r="BB760">
        <v>43.1</v>
      </c>
      <c r="BC760" s="5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21.2</v>
      </c>
      <c r="AN761" s="2">
        <v>64</v>
      </c>
      <c r="AO761" s="2">
        <v>14.1</v>
      </c>
      <c r="AP761" s="2">
        <v>21.2</v>
      </c>
      <c r="AQ761" s="2">
        <v>8.3000000000000007</v>
      </c>
      <c r="AR761" s="2">
        <v>17.600000000000001</v>
      </c>
      <c r="AS761" s="2">
        <v>1025.5</v>
      </c>
      <c r="AT761" s="2">
        <v>98860</v>
      </c>
      <c r="AU761" s="2">
        <v>7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287.8</v>
      </c>
      <c r="BA761">
        <v>36.5</v>
      </c>
      <c r="BB761">
        <v>43</v>
      </c>
      <c r="BC761" s="5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21</v>
      </c>
      <c r="AN762" s="2">
        <v>64</v>
      </c>
      <c r="AO762" s="2">
        <v>14</v>
      </c>
      <c r="AP762" s="2">
        <v>21</v>
      </c>
      <c r="AQ762" s="2">
        <v>12.2</v>
      </c>
      <c r="AR762" s="2">
        <v>15.5</v>
      </c>
      <c r="AS762" s="2">
        <v>1025.5</v>
      </c>
      <c r="AT762" s="2">
        <v>98650</v>
      </c>
      <c r="AU762" s="2">
        <v>7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287.8</v>
      </c>
      <c r="BA762">
        <v>36.4</v>
      </c>
      <c r="BB762">
        <v>42.8</v>
      </c>
      <c r="BC762" s="5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64</v>
      </c>
      <c r="AO763" s="2">
        <v>14.1</v>
      </c>
      <c r="AP763" s="2">
        <v>21.2</v>
      </c>
      <c r="AQ763" s="2">
        <v>9</v>
      </c>
      <c r="AR763" s="2">
        <v>11.5</v>
      </c>
      <c r="AS763" s="2">
        <v>1025.5999999999999</v>
      </c>
      <c r="AT763" s="2">
        <v>99800</v>
      </c>
      <c r="AU763" s="2">
        <v>7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287.8</v>
      </c>
      <c r="BA763">
        <v>36.1</v>
      </c>
      <c r="BB763">
        <v>42.6</v>
      </c>
      <c r="BC763" s="5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64</v>
      </c>
      <c r="AO764" s="2">
        <v>14</v>
      </c>
      <c r="AP764" s="2">
        <v>21.1</v>
      </c>
      <c r="AQ764" s="2">
        <v>6.1</v>
      </c>
      <c r="AR764" s="2">
        <v>8.6</v>
      </c>
      <c r="AS764" s="2">
        <v>1025.5</v>
      </c>
      <c r="AT764" s="2">
        <v>99300</v>
      </c>
      <c r="AU764" s="2">
        <v>7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287.8</v>
      </c>
      <c r="BA764">
        <v>36</v>
      </c>
      <c r="BB764">
        <v>42.4</v>
      </c>
      <c r="BC764" s="5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21</v>
      </c>
      <c r="AN765" s="2">
        <v>65</v>
      </c>
      <c r="AO765" s="2">
        <v>14.2</v>
      </c>
      <c r="AP765" s="2">
        <v>21</v>
      </c>
      <c r="AQ765" s="2">
        <v>7.9</v>
      </c>
      <c r="AR765" s="2">
        <v>8.3000000000000007</v>
      </c>
      <c r="AS765" s="2">
        <v>1025.8</v>
      </c>
      <c r="AT765" s="2">
        <v>98970</v>
      </c>
      <c r="AU765" s="2">
        <v>7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287.8</v>
      </c>
      <c r="BA765">
        <v>35.799999999999997</v>
      </c>
      <c r="BB765">
        <v>42.3</v>
      </c>
      <c r="BC765" s="5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21</v>
      </c>
      <c r="AN766" s="2">
        <v>65</v>
      </c>
      <c r="AO766" s="2">
        <v>14.2</v>
      </c>
      <c r="AP766" s="2">
        <v>21</v>
      </c>
      <c r="AQ766" s="2">
        <v>10.4</v>
      </c>
      <c r="AR766" s="2">
        <v>11.9</v>
      </c>
      <c r="AS766" s="2">
        <v>1025.4000000000001</v>
      </c>
      <c r="AT766" s="2">
        <v>96030</v>
      </c>
      <c r="AU766" s="2">
        <v>7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287.8</v>
      </c>
      <c r="BA766">
        <v>35.700000000000003</v>
      </c>
      <c r="BB766">
        <v>42.2</v>
      </c>
      <c r="BC766" s="5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21.3</v>
      </c>
      <c r="AN767" s="2">
        <v>65</v>
      </c>
      <c r="AO767" s="2">
        <v>14.5</v>
      </c>
      <c r="AP767" s="2">
        <v>21.3</v>
      </c>
      <c r="AQ767" s="2">
        <v>10.8</v>
      </c>
      <c r="AR767" s="2">
        <v>16.2</v>
      </c>
      <c r="AS767" s="2">
        <v>1025.5</v>
      </c>
      <c r="AT767" s="2">
        <v>92730</v>
      </c>
      <c r="AU767" s="2">
        <v>6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287.8</v>
      </c>
      <c r="BA767">
        <v>35.6</v>
      </c>
      <c r="BB767">
        <v>42.1</v>
      </c>
      <c r="BC767" s="5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21.1</v>
      </c>
      <c r="AN768" s="2">
        <v>65</v>
      </c>
      <c r="AO768" s="2">
        <v>14.3</v>
      </c>
      <c r="AP768" s="2">
        <v>21.1</v>
      </c>
      <c r="AQ768" s="2">
        <v>17.3</v>
      </c>
      <c r="AR768" s="2">
        <v>17.600000000000001</v>
      </c>
      <c r="AS768" s="2">
        <v>1025.5</v>
      </c>
      <c r="AT768" s="2">
        <v>90770</v>
      </c>
      <c r="AU768" s="2">
        <v>6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287.8</v>
      </c>
      <c r="BA768">
        <v>35.5</v>
      </c>
      <c r="BB768">
        <v>42.1</v>
      </c>
      <c r="BC768" s="5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11.9</v>
      </c>
      <c r="AR769" s="2">
        <v>14.4</v>
      </c>
      <c r="AS769" s="2">
        <v>1025.5</v>
      </c>
      <c r="AT769" s="2">
        <v>95300</v>
      </c>
      <c r="AU769" s="2">
        <v>6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287.8</v>
      </c>
      <c r="BA769">
        <v>35.299999999999997</v>
      </c>
      <c r="BB769">
        <v>42.1</v>
      </c>
      <c r="BC769" s="5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20.9</v>
      </c>
      <c r="AN770" s="2">
        <v>66</v>
      </c>
      <c r="AO770" s="2">
        <v>14.3</v>
      </c>
      <c r="AP770" s="2">
        <v>20.9</v>
      </c>
      <c r="AQ770" s="2">
        <v>4.3</v>
      </c>
      <c r="AR770" s="2">
        <v>9</v>
      </c>
      <c r="AS770" s="2">
        <v>1025.3</v>
      </c>
      <c r="AT770" s="2">
        <v>98740</v>
      </c>
      <c r="AU770" s="2">
        <v>7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287.8</v>
      </c>
      <c r="BA770">
        <v>35.1</v>
      </c>
      <c r="BB770">
        <v>41.9</v>
      </c>
      <c r="BC770" s="5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65</v>
      </c>
      <c r="AO771" s="2">
        <v>14.4</v>
      </c>
      <c r="AP771" s="2">
        <v>21.2</v>
      </c>
      <c r="AQ771" s="2">
        <v>7.2</v>
      </c>
      <c r="AR771" s="2">
        <v>11.5</v>
      </c>
      <c r="AS771" s="2">
        <v>1025.5</v>
      </c>
      <c r="AT771" s="2">
        <v>100630</v>
      </c>
      <c r="AU771" s="2">
        <v>7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287.8</v>
      </c>
      <c r="BA771">
        <v>34.9</v>
      </c>
      <c r="BB771">
        <v>41.8</v>
      </c>
      <c r="BC771" s="5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21.6</v>
      </c>
      <c r="AN772" s="2">
        <v>65</v>
      </c>
      <c r="AO772" s="2">
        <v>14.8</v>
      </c>
      <c r="AP772" s="2">
        <v>21.6</v>
      </c>
      <c r="AQ772" s="2">
        <v>6.1</v>
      </c>
      <c r="AR772" s="2">
        <v>14.4</v>
      </c>
      <c r="AS772" s="2">
        <v>1025.5</v>
      </c>
      <c r="AT772" s="2">
        <v>99740</v>
      </c>
      <c r="AU772" s="2">
        <v>7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287.8</v>
      </c>
      <c r="BA772">
        <v>34.799999999999997</v>
      </c>
      <c r="BB772">
        <v>41.6</v>
      </c>
      <c r="BC772" s="5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21.8</v>
      </c>
      <c r="AN773" s="2">
        <v>64</v>
      </c>
      <c r="AO773" s="2">
        <v>14.7</v>
      </c>
      <c r="AP773" s="2">
        <v>21.8</v>
      </c>
      <c r="AQ773" s="2">
        <v>13.3</v>
      </c>
      <c r="AR773" s="2">
        <v>25.2</v>
      </c>
      <c r="AS773" s="2">
        <v>1025.7</v>
      </c>
      <c r="AT773" s="2">
        <v>94950</v>
      </c>
      <c r="AU773" s="2">
        <v>6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287.8</v>
      </c>
      <c r="BA773">
        <v>34.9</v>
      </c>
      <c r="BB773">
        <v>41.6</v>
      </c>
      <c r="BC773" s="5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21.2</v>
      </c>
      <c r="AN774" s="2">
        <v>65</v>
      </c>
      <c r="AO774" s="2">
        <v>14.4</v>
      </c>
      <c r="AP774" s="2">
        <v>21.2</v>
      </c>
      <c r="AQ774" s="2">
        <v>7.9</v>
      </c>
      <c r="AR774" s="2">
        <v>9.6999999999999993</v>
      </c>
      <c r="AS774" s="2">
        <v>1025.5999999999999</v>
      </c>
      <c r="AT774" s="2">
        <v>98360</v>
      </c>
      <c r="AU774" s="2">
        <v>7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287.8</v>
      </c>
      <c r="BA774">
        <v>34.9</v>
      </c>
      <c r="BB774">
        <v>41.6</v>
      </c>
      <c r="BC774" s="5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64</v>
      </c>
      <c r="AO775" s="2">
        <v>14.3</v>
      </c>
      <c r="AP775" s="2">
        <v>21.4</v>
      </c>
      <c r="AQ775" s="2">
        <v>8.6</v>
      </c>
      <c r="AR775" s="2">
        <v>14.4</v>
      </c>
      <c r="AS775" s="2">
        <v>1025.5999999999999</v>
      </c>
      <c r="AT775" s="2">
        <v>93470</v>
      </c>
      <c r="AU775" s="2">
        <v>6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287.8</v>
      </c>
      <c r="BA775">
        <v>34.9</v>
      </c>
      <c r="BB775">
        <v>41.5</v>
      </c>
      <c r="BC775" s="5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21.5</v>
      </c>
      <c r="AN776" s="2">
        <v>64</v>
      </c>
      <c r="AO776" s="2">
        <v>14.4</v>
      </c>
      <c r="AP776" s="2">
        <v>21.5</v>
      </c>
      <c r="AQ776" s="2">
        <v>2.9</v>
      </c>
      <c r="AR776" s="2">
        <v>8.3000000000000007</v>
      </c>
      <c r="AS776" s="2">
        <v>1025.5999999999999</v>
      </c>
      <c r="AT776" s="2">
        <v>91250</v>
      </c>
      <c r="AU776" s="2">
        <v>6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287.8</v>
      </c>
      <c r="BA776">
        <v>34.9</v>
      </c>
      <c r="BB776">
        <v>41.4</v>
      </c>
      <c r="BC776" s="5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64</v>
      </c>
      <c r="AO777" s="2">
        <v>14.5</v>
      </c>
      <c r="AP777" s="2">
        <v>21.6</v>
      </c>
      <c r="AQ777" s="2">
        <v>10.8</v>
      </c>
      <c r="AR777" s="2">
        <v>15.5</v>
      </c>
      <c r="AS777" s="2">
        <v>1025.5999999999999</v>
      </c>
      <c r="AT777" s="2">
        <v>92360</v>
      </c>
      <c r="AU777" s="2">
        <v>6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287.8</v>
      </c>
      <c r="BA777">
        <v>35</v>
      </c>
      <c r="BB777">
        <v>41.2</v>
      </c>
      <c r="BC777" s="5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21.7</v>
      </c>
      <c r="AN778" s="2">
        <v>63</v>
      </c>
      <c r="AO778" s="2">
        <v>14.4</v>
      </c>
      <c r="AP778" s="2">
        <v>21.7</v>
      </c>
      <c r="AQ778" s="2">
        <v>7.9</v>
      </c>
      <c r="AR778" s="2">
        <v>8.3000000000000007</v>
      </c>
      <c r="AS778" s="2">
        <v>1025.3</v>
      </c>
      <c r="AT778" s="2">
        <v>87270</v>
      </c>
      <c r="AU778" s="2">
        <v>6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287.8</v>
      </c>
      <c r="BA778">
        <v>35.1</v>
      </c>
      <c r="BB778">
        <v>41.3</v>
      </c>
      <c r="BC778" s="5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21.6</v>
      </c>
      <c r="AN779" s="2">
        <v>63</v>
      </c>
      <c r="AO779" s="2">
        <v>14.3</v>
      </c>
      <c r="AP779" s="2">
        <v>21.6</v>
      </c>
      <c r="AQ779" s="2">
        <v>4.3</v>
      </c>
      <c r="AR779" s="2">
        <v>5.8</v>
      </c>
      <c r="AS779" s="2">
        <v>1025.5999999999999</v>
      </c>
      <c r="AT779" s="2">
        <v>92660</v>
      </c>
      <c r="AU779" s="2">
        <v>6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287.8</v>
      </c>
      <c r="BA779">
        <v>35.1</v>
      </c>
      <c r="BB779">
        <v>41.3</v>
      </c>
      <c r="BC779" s="5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21.6</v>
      </c>
      <c r="AN780" s="2">
        <v>63</v>
      </c>
      <c r="AO780" s="2">
        <v>14.3</v>
      </c>
      <c r="AP780" s="2">
        <v>21.6</v>
      </c>
      <c r="AQ780" s="2">
        <v>5</v>
      </c>
      <c r="AR780" s="2">
        <v>6.8</v>
      </c>
      <c r="AS780" s="2">
        <v>1025.4000000000001</v>
      </c>
      <c r="AT780" s="2">
        <v>94030</v>
      </c>
      <c r="AU780" s="2">
        <v>6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287.8</v>
      </c>
      <c r="BA780">
        <v>35.200000000000003</v>
      </c>
      <c r="BB780">
        <v>41.4</v>
      </c>
      <c r="BC780" s="5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21.9</v>
      </c>
      <c r="AN781" s="2">
        <v>63</v>
      </c>
      <c r="AO781" s="2">
        <v>14.6</v>
      </c>
      <c r="AP781" s="2">
        <v>21.9</v>
      </c>
      <c r="AQ781" s="2">
        <v>9</v>
      </c>
      <c r="AR781" s="2">
        <v>9.6999999999999993</v>
      </c>
      <c r="AS781" s="2">
        <v>1025.5</v>
      </c>
      <c r="AT781" s="2">
        <v>90600</v>
      </c>
      <c r="AU781" s="2">
        <v>6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287.8</v>
      </c>
      <c r="BA781">
        <v>35.299999999999997</v>
      </c>
      <c r="BB781">
        <v>41.4</v>
      </c>
      <c r="BC781" s="5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21.8</v>
      </c>
      <c r="AN782" s="2">
        <v>63</v>
      </c>
      <c r="AO782" s="2">
        <v>14.5</v>
      </c>
      <c r="AP782" s="2">
        <v>21.8</v>
      </c>
      <c r="AQ782" s="2">
        <v>14</v>
      </c>
      <c r="AR782" s="2">
        <v>16.2</v>
      </c>
      <c r="AS782" s="2">
        <v>1025.3</v>
      </c>
      <c r="AT782" s="2">
        <v>99570</v>
      </c>
      <c r="AU782" s="2">
        <v>7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287.8</v>
      </c>
      <c r="BA782">
        <v>35.4</v>
      </c>
      <c r="BB782">
        <v>41.4</v>
      </c>
      <c r="BC782" s="5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21.7</v>
      </c>
      <c r="AN783" s="2">
        <v>63</v>
      </c>
      <c r="AO783" s="2">
        <v>14.4</v>
      </c>
      <c r="AP783" s="2">
        <v>21.7</v>
      </c>
      <c r="AQ783" s="2">
        <v>13.3</v>
      </c>
      <c r="AR783" s="2">
        <v>13.7</v>
      </c>
      <c r="AS783" s="2">
        <v>1025.2</v>
      </c>
      <c r="AT783" s="2">
        <v>96840</v>
      </c>
      <c r="AU783" s="2">
        <v>7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287.8</v>
      </c>
      <c r="BA783">
        <v>35.5</v>
      </c>
      <c r="BB783">
        <v>41.5</v>
      </c>
      <c r="BC783" s="5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21.7</v>
      </c>
      <c r="AN784" s="2">
        <v>63</v>
      </c>
      <c r="AO784" s="2">
        <v>14.4</v>
      </c>
      <c r="AP784" s="2">
        <v>21.7</v>
      </c>
      <c r="AQ784" s="2">
        <v>7.2</v>
      </c>
      <c r="AR784" s="2">
        <v>11.9</v>
      </c>
      <c r="AS784" s="2">
        <v>1025.5</v>
      </c>
      <c r="AT784" s="2">
        <v>97210</v>
      </c>
      <c r="AU784" s="2">
        <v>7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287.8</v>
      </c>
      <c r="BA784">
        <v>35.5</v>
      </c>
      <c r="BB784">
        <v>41.6</v>
      </c>
      <c r="BC784" s="5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22.1</v>
      </c>
      <c r="AN785" s="2">
        <v>62</v>
      </c>
      <c r="AO785" s="2">
        <v>14.5</v>
      </c>
      <c r="AP785" s="2">
        <v>22.1</v>
      </c>
      <c r="AQ785" s="2">
        <v>8.6</v>
      </c>
      <c r="AR785" s="2">
        <v>11.9</v>
      </c>
      <c r="AS785" s="2">
        <v>1025.4000000000001</v>
      </c>
      <c r="AT785" s="2">
        <v>96020</v>
      </c>
      <c r="AU785" s="2">
        <v>7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287.8</v>
      </c>
      <c r="BA785">
        <v>35.6</v>
      </c>
      <c r="BB785">
        <v>41.7</v>
      </c>
      <c r="BC785" s="5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21.9</v>
      </c>
      <c r="AN786" s="2">
        <v>62</v>
      </c>
      <c r="AO786" s="2">
        <v>14.3</v>
      </c>
      <c r="AP786" s="2">
        <v>21.9</v>
      </c>
      <c r="AQ786" s="2">
        <v>18.7</v>
      </c>
      <c r="AR786" s="2">
        <v>22.3</v>
      </c>
      <c r="AS786" s="2">
        <v>1025.5999999999999</v>
      </c>
      <c r="AT786" s="2">
        <v>101360</v>
      </c>
      <c r="AU786" s="2">
        <v>7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287.8</v>
      </c>
      <c r="BA786">
        <v>35.700000000000003</v>
      </c>
      <c r="BB786">
        <v>41.9</v>
      </c>
      <c r="BC786" s="5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22</v>
      </c>
      <c r="AN787" s="2">
        <v>62</v>
      </c>
      <c r="AO787" s="2">
        <v>14.4</v>
      </c>
      <c r="AP787" s="2">
        <v>22</v>
      </c>
      <c r="AQ787" s="2">
        <v>12.6</v>
      </c>
      <c r="AR787" s="2">
        <v>13.3</v>
      </c>
      <c r="AS787" s="2">
        <v>1025.5999999999999</v>
      </c>
      <c r="AT787" s="2">
        <v>100930</v>
      </c>
      <c r="AU787" s="2">
        <v>7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287.8</v>
      </c>
      <c r="BA787">
        <v>35.799999999999997</v>
      </c>
      <c r="BB787">
        <v>42</v>
      </c>
      <c r="BC787" s="5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64</v>
      </c>
      <c r="AO788" s="2">
        <v>14.5</v>
      </c>
      <c r="AP788" s="2">
        <v>21.6</v>
      </c>
      <c r="AQ788" s="2">
        <v>16.2</v>
      </c>
      <c r="AR788" s="2">
        <v>22.7</v>
      </c>
      <c r="AS788" s="2">
        <v>1025.5999999999999</v>
      </c>
      <c r="AT788" s="2">
        <v>102150</v>
      </c>
      <c r="AU788" s="2">
        <v>7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287.8</v>
      </c>
      <c r="BA788">
        <v>35.799999999999997</v>
      </c>
      <c r="BB788">
        <v>42</v>
      </c>
      <c r="BC788" s="5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14.4</v>
      </c>
      <c r="AR789" s="2">
        <v>24.1</v>
      </c>
      <c r="AS789" s="2">
        <v>1025.5</v>
      </c>
      <c r="AT789" s="2">
        <v>102240</v>
      </c>
      <c r="AU789" s="2">
        <v>7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287.8</v>
      </c>
      <c r="BA789">
        <v>35.700000000000003</v>
      </c>
      <c r="BB789">
        <v>42</v>
      </c>
      <c r="BC789" s="5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21.4</v>
      </c>
      <c r="AN790" s="2">
        <v>65</v>
      </c>
      <c r="AO790" s="2">
        <v>14.6</v>
      </c>
      <c r="AP790" s="2">
        <v>21.4</v>
      </c>
      <c r="AQ790" s="2">
        <v>6.1</v>
      </c>
      <c r="AR790" s="2">
        <v>6.8</v>
      </c>
      <c r="AS790" s="2">
        <v>1025.5</v>
      </c>
      <c r="AT790" s="2">
        <v>99110</v>
      </c>
      <c r="AU790" s="2">
        <v>7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287.8</v>
      </c>
      <c r="BA790">
        <v>35.6</v>
      </c>
      <c r="BB790">
        <v>41.9</v>
      </c>
      <c r="BC790" s="5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21.6</v>
      </c>
      <c r="AN791" s="2">
        <v>63</v>
      </c>
      <c r="AO791" s="2">
        <v>14.3</v>
      </c>
      <c r="AP791" s="2">
        <v>21.6</v>
      </c>
      <c r="AQ791" s="2">
        <v>3.2</v>
      </c>
      <c r="AR791" s="2">
        <v>11.2</v>
      </c>
      <c r="AS791" s="2">
        <v>1025.4000000000001</v>
      </c>
      <c r="AT791" s="2">
        <v>99070</v>
      </c>
      <c r="AU791" s="2">
        <v>7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287.8</v>
      </c>
      <c r="BA791">
        <v>35.6</v>
      </c>
      <c r="BB791">
        <v>41.7</v>
      </c>
      <c r="BC791" s="5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21.8</v>
      </c>
      <c r="AN792" s="2">
        <v>61</v>
      </c>
      <c r="AO792" s="2">
        <v>14</v>
      </c>
      <c r="AP792" s="2">
        <v>21.8</v>
      </c>
      <c r="AQ792" s="2">
        <v>6.5</v>
      </c>
      <c r="AR792" s="2">
        <v>16.899999999999999</v>
      </c>
      <c r="AS792" s="2">
        <v>1025.5</v>
      </c>
      <c r="AT792" s="2">
        <v>97240</v>
      </c>
      <c r="AU792" s="2">
        <v>7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287.8</v>
      </c>
      <c r="BA792">
        <v>35.6</v>
      </c>
      <c r="BB792">
        <v>41.5</v>
      </c>
      <c r="BC792" s="5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21.7</v>
      </c>
      <c r="AN793" s="2">
        <v>62</v>
      </c>
      <c r="AO793" s="2">
        <v>14.1</v>
      </c>
      <c r="AP793" s="2">
        <v>21.7</v>
      </c>
      <c r="AQ793" s="2">
        <v>7.2</v>
      </c>
      <c r="AR793" s="2">
        <v>7.9</v>
      </c>
      <c r="AS793" s="2">
        <v>1025.4000000000001</v>
      </c>
      <c r="AT793" s="2">
        <v>96570</v>
      </c>
      <c r="AU793" s="2">
        <v>7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287.8</v>
      </c>
      <c r="BA793">
        <v>35.700000000000003</v>
      </c>
      <c r="BB793">
        <v>41.4</v>
      </c>
      <c r="BC793" s="5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62</v>
      </c>
      <c r="AO794" s="2">
        <v>14.3</v>
      </c>
      <c r="AP794" s="2">
        <v>21.9</v>
      </c>
      <c r="AQ794" s="2">
        <v>9.6999999999999993</v>
      </c>
      <c r="AR794" s="2">
        <v>11.5</v>
      </c>
      <c r="AS794" s="2">
        <v>1025.5</v>
      </c>
      <c r="AT794" s="2">
        <v>98270</v>
      </c>
      <c r="AU794" s="2">
        <v>7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287.8</v>
      </c>
      <c r="BA794">
        <v>35.799999999999997</v>
      </c>
      <c r="BB794">
        <v>41.3</v>
      </c>
      <c r="BC794" s="5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22</v>
      </c>
      <c r="AN795" s="2">
        <v>62</v>
      </c>
      <c r="AO795" s="2">
        <v>14.4</v>
      </c>
      <c r="AP795" s="2">
        <v>22</v>
      </c>
      <c r="AQ795" s="2">
        <v>11.2</v>
      </c>
      <c r="AR795" s="2">
        <v>11.2</v>
      </c>
      <c r="AS795" s="2">
        <v>1025.4000000000001</v>
      </c>
      <c r="AT795" s="2">
        <v>101010</v>
      </c>
      <c r="AU795" s="2">
        <v>7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287.8</v>
      </c>
      <c r="BA795">
        <v>35.9</v>
      </c>
      <c r="BB795">
        <v>41.2</v>
      </c>
      <c r="BC795" s="5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22.2</v>
      </c>
      <c r="AN796" s="2">
        <v>61</v>
      </c>
      <c r="AO796" s="2">
        <v>14.3</v>
      </c>
      <c r="AP796" s="2">
        <v>22.2</v>
      </c>
      <c r="AQ796" s="2">
        <v>3.2</v>
      </c>
      <c r="AR796" s="2">
        <v>6.5</v>
      </c>
      <c r="AS796" s="2">
        <v>1025.4000000000001</v>
      </c>
      <c r="AT796" s="2">
        <v>101700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287.8</v>
      </c>
      <c r="BA796">
        <v>36.1</v>
      </c>
      <c r="BB796">
        <v>41.2</v>
      </c>
      <c r="BC796" s="5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22.4</v>
      </c>
      <c r="AN797" s="2">
        <v>60</v>
      </c>
      <c r="AO797" s="2">
        <v>14.3</v>
      </c>
      <c r="AP797" s="2">
        <v>22.4</v>
      </c>
      <c r="AQ797" s="2">
        <v>6.5</v>
      </c>
      <c r="AR797" s="2">
        <v>10.4</v>
      </c>
      <c r="AS797" s="2">
        <v>1025.4000000000001</v>
      </c>
      <c r="AT797" s="2">
        <v>104210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287.8</v>
      </c>
      <c r="BA797">
        <v>36.1</v>
      </c>
      <c r="BB797">
        <v>41.2</v>
      </c>
      <c r="BC797" s="5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22.2</v>
      </c>
      <c r="AN798" s="2">
        <v>62</v>
      </c>
      <c r="AO798" s="2">
        <v>14.6</v>
      </c>
      <c r="AP798" s="2">
        <v>22.2</v>
      </c>
      <c r="AQ798" s="2">
        <v>10.4</v>
      </c>
      <c r="AR798" s="2">
        <v>18.7</v>
      </c>
      <c r="AS798" s="2">
        <v>1025.4000000000001</v>
      </c>
      <c r="AT798" s="2">
        <v>104370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287.8</v>
      </c>
      <c r="BA798">
        <v>36.299999999999997</v>
      </c>
      <c r="BB798">
        <v>41.2</v>
      </c>
      <c r="BC798" s="5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22</v>
      </c>
      <c r="AN799" s="2">
        <v>62</v>
      </c>
      <c r="AO799" s="2">
        <v>14.4</v>
      </c>
      <c r="AP799" s="2">
        <v>22</v>
      </c>
      <c r="AQ799" s="2">
        <v>6.8</v>
      </c>
      <c r="AR799" s="2">
        <v>15.5</v>
      </c>
      <c r="AS799" s="2">
        <v>1025.5</v>
      </c>
      <c r="AT799" s="2">
        <v>104220</v>
      </c>
      <c r="AU799" s="2">
        <v>7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287.8</v>
      </c>
      <c r="BA799">
        <v>36.5</v>
      </c>
      <c r="BB799">
        <v>41.3</v>
      </c>
      <c r="BC799" s="5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22</v>
      </c>
      <c r="AN800" s="2">
        <v>62</v>
      </c>
      <c r="AO800" s="2">
        <v>14.4</v>
      </c>
      <c r="AP800" s="2">
        <v>22</v>
      </c>
      <c r="AQ800" s="2">
        <v>6.1</v>
      </c>
      <c r="AR800" s="2">
        <v>9.6999999999999993</v>
      </c>
      <c r="AS800" s="2">
        <v>1025.5</v>
      </c>
      <c r="AT800" s="2">
        <v>102710</v>
      </c>
      <c r="AU800" s="2">
        <v>7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287.8</v>
      </c>
      <c r="BA800">
        <v>36.6</v>
      </c>
      <c r="BB800">
        <v>41.4</v>
      </c>
      <c r="BC800" s="5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22.2</v>
      </c>
      <c r="AN801" s="2">
        <v>61</v>
      </c>
      <c r="AO801" s="2">
        <v>14.3</v>
      </c>
      <c r="AP801" s="2">
        <v>22.2</v>
      </c>
      <c r="AQ801" s="2">
        <v>6.8</v>
      </c>
      <c r="AR801" s="2">
        <v>9.6999999999999993</v>
      </c>
      <c r="AS801" s="2">
        <v>1025.5999999999999</v>
      </c>
      <c r="AT801" s="2">
        <v>104600</v>
      </c>
      <c r="AU801" s="2">
        <v>7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287.8</v>
      </c>
      <c r="BA801">
        <v>36.700000000000003</v>
      </c>
      <c r="BB801">
        <v>41.5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22.3</v>
      </c>
      <c r="AN802" s="2">
        <v>61</v>
      </c>
      <c r="AO802" s="2">
        <v>14.4</v>
      </c>
      <c r="AP802" s="2">
        <v>22.3</v>
      </c>
      <c r="AQ802" s="2">
        <v>7.2</v>
      </c>
      <c r="AR802" s="2">
        <v>12.2</v>
      </c>
      <c r="AS802" s="2">
        <v>1025.5</v>
      </c>
      <c r="AT802" s="2">
        <v>102740</v>
      </c>
      <c r="AU802" s="2">
        <v>7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287.8</v>
      </c>
      <c r="BA802">
        <v>36.799999999999997</v>
      </c>
      <c r="BB802">
        <v>41.6</v>
      </c>
      <c r="BC802" s="5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22.2</v>
      </c>
      <c r="AN803" s="2">
        <v>60</v>
      </c>
      <c r="AO803" s="2">
        <v>14.1</v>
      </c>
      <c r="AP803" s="2">
        <v>22.2</v>
      </c>
      <c r="AQ803" s="2">
        <v>9.4</v>
      </c>
      <c r="AR803" s="2">
        <v>13.3</v>
      </c>
      <c r="AS803" s="2">
        <v>1025.4000000000001</v>
      </c>
      <c r="AT803" s="2">
        <v>103370</v>
      </c>
      <c r="AU803" s="2">
        <v>7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287.8</v>
      </c>
      <c r="BA803">
        <v>37</v>
      </c>
      <c r="BB803">
        <v>41.8</v>
      </c>
      <c r="BC803" s="5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22</v>
      </c>
      <c r="AN804" s="2">
        <v>61</v>
      </c>
      <c r="AO804" s="2">
        <v>14.2</v>
      </c>
      <c r="AP804" s="2">
        <v>22</v>
      </c>
      <c r="AQ804" s="2">
        <v>15.5</v>
      </c>
      <c r="AR804" s="2">
        <v>19.399999999999999</v>
      </c>
      <c r="AS804" s="2">
        <v>1025.5</v>
      </c>
      <c r="AT804" s="2">
        <v>101900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287.8</v>
      </c>
      <c r="BA804">
        <v>37.1</v>
      </c>
      <c r="BB804">
        <v>41.9</v>
      </c>
      <c r="BC804" s="5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21.8</v>
      </c>
      <c r="AN805" s="2">
        <v>62</v>
      </c>
      <c r="AO805" s="2">
        <v>14.2</v>
      </c>
      <c r="AP805" s="2">
        <v>21.8</v>
      </c>
      <c r="AQ805" s="2">
        <v>13</v>
      </c>
      <c r="AR805" s="2">
        <v>15.5</v>
      </c>
      <c r="AS805" s="2">
        <v>1025.5999999999999</v>
      </c>
      <c r="AT805" s="2">
        <v>100970</v>
      </c>
      <c r="AU805" s="2">
        <v>7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287.8</v>
      </c>
      <c r="BA805">
        <v>37.200000000000003</v>
      </c>
      <c r="BB805">
        <v>42</v>
      </c>
      <c r="BC805" s="5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21.7</v>
      </c>
      <c r="AN806" s="2">
        <v>62</v>
      </c>
      <c r="AO806" s="2">
        <v>14.1</v>
      </c>
      <c r="AP806" s="2">
        <v>21.7</v>
      </c>
      <c r="AQ806" s="2">
        <v>10.8</v>
      </c>
      <c r="AR806" s="2">
        <v>14.4</v>
      </c>
      <c r="AS806" s="2">
        <v>1025.5</v>
      </c>
      <c r="AT806" s="2">
        <v>98630</v>
      </c>
      <c r="AU806" s="2">
        <v>7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287.8</v>
      </c>
      <c r="BA806">
        <v>37.1</v>
      </c>
      <c r="BB806">
        <v>42</v>
      </c>
      <c r="BC806" s="5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21.8</v>
      </c>
      <c r="AN807" s="2">
        <v>62</v>
      </c>
      <c r="AO807" s="2">
        <v>14.2</v>
      </c>
      <c r="AP807" s="2">
        <v>21.8</v>
      </c>
      <c r="AQ807" s="2">
        <v>7.2</v>
      </c>
      <c r="AR807" s="2">
        <v>12.2</v>
      </c>
      <c r="AS807" s="2">
        <v>1025.5</v>
      </c>
      <c r="AT807" s="2">
        <v>102750</v>
      </c>
      <c r="AU807" s="2">
        <v>7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287.8</v>
      </c>
      <c r="BA807">
        <v>37</v>
      </c>
      <c r="BB807">
        <v>41.9</v>
      </c>
      <c r="BC807" s="5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22</v>
      </c>
      <c r="AN808" s="2">
        <v>62</v>
      </c>
      <c r="AO808" s="2">
        <v>14.4</v>
      </c>
      <c r="AP808" s="2">
        <v>22</v>
      </c>
      <c r="AQ808" s="2">
        <v>9.4</v>
      </c>
      <c r="AR808" s="2">
        <v>12.2</v>
      </c>
      <c r="AS808" s="2">
        <v>1025.5999999999999</v>
      </c>
      <c r="AT808" s="2">
        <v>101740</v>
      </c>
      <c r="AU808" s="2">
        <v>7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287.8</v>
      </c>
      <c r="BA808">
        <v>36.799999999999997</v>
      </c>
      <c r="BB808">
        <v>41.7</v>
      </c>
      <c r="BC808" s="5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21.9</v>
      </c>
      <c r="AN809" s="2">
        <v>63</v>
      </c>
      <c r="AO809" s="2">
        <v>14.6</v>
      </c>
      <c r="AP809" s="2">
        <v>21.9</v>
      </c>
      <c r="AQ809" s="2">
        <v>10.1</v>
      </c>
      <c r="AR809" s="2">
        <v>11.5</v>
      </c>
      <c r="AS809" s="2">
        <v>1025.5</v>
      </c>
      <c r="AT809" s="2">
        <v>102410</v>
      </c>
      <c r="AU809" s="2">
        <v>7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287.8</v>
      </c>
      <c r="BA809">
        <v>36.700000000000003</v>
      </c>
      <c r="BB809">
        <v>41.6</v>
      </c>
      <c r="BC809" s="5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22.1</v>
      </c>
      <c r="AN810" s="2">
        <v>62</v>
      </c>
      <c r="AO810" s="2">
        <v>14.5</v>
      </c>
      <c r="AP810" s="2">
        <v>22.1</v>
      </c>
      <c r="AQ810" s="2">
        <v>7.2</v>
      </c>
      <c r="AR810" s="2">
        <v>9</v>
      </c>
      <c r="AS810" s="2">
        <v>1025.4000000000001</v>
      </c>
      <c r="AT810" s="2">
        <v>105270</v>
      </c>
      <c r="AU810" s="2">
        <v>7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287.8</v>
      </c>
      <c r="BA810">
        <v>36.5</v>
      </c>
      <c r="BB810">
        <v>41.6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22.2</v>
      </c>
      <c r="AN811" s="2">
        <v>61</v>
      </c>
      <c r="AO811" s="2">
        <v>14.3</v>
      </c>
      <c r="AP811" s="2">
        <v>22.2</v>
      </c>
      <c r="AQ811" s="2">
        <v>6.1</v>
      </c>
      <c r="AR811" s="2">
        <v>11.2</v>
      </c>
      <c r="AS811" s="2">
        <v>1025.3</v>
      </c>
      <c r="AT811" s="2">
        <v>104360</v>
      </c>
      <c r="AU811" s="2">
        <v>7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287.8</v>
      </c>
      <c r="BA811">
        <v>36.5</v>
      </c>
      <c r="BB811">
        <v>41.5</v>
      </c>
      <c r="BC811" s="5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22.1</v>
      </c>
      <c r="AN812" s="2">
        <v>61</v>
      </c>
      <c r="AO812" s="2">
        <v>14.2</v>
      </c>
      <c r="AP812" s="2">
        <v>22.1</v>
      </c>
      <c r="AQ812" s="2">
        <v>8.3000000000000007</v>
      </c>
      <c r="AR812" s="2">
        <v>13.7</v>
      </c>
      <c r="AS812" s="2">
        <v>1025.5999999999999</v>
      </c>
      <c r="AT812" s="2">
        <v>102430</v>
      </c>
      <c r="AU812" s="2">
        <v>7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287.8</v>
      </c>
      <c r="BA812">
        <v>36.5</v>
      </c>
      <c r="BB812">
        <v>41.6</v>
      </c>
      <c r="BC812" s="5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22.2</v>
      </c>
      <c r="AN813" s="2">
        <v>61</v>
      </c>
      <c r="AO813" s="2">
        <v>14.3</v>
      </c>
      <c r="AP813" s="2">
        <v>22.2</v>
      </c>
      <c r="AQ813" s="2">
        <v>9.4</v>
      </c>
      <c r="AR813" s="2">
        <v>11.9</v>
      </c>
      <c r="AS813" s="2">
        <v>1025.5</v>
      </c>
      <c r="AT813" s="2">
        <v>101860</v>
      </c>
      <c r="AU813" s="2">
        <v>7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287.8</v>
      </c>
      <c r="BA813">
        <v>36.6</v>
      </c>
      <c r="BB813">
        <v>41.7</v>
      </c>
      <c r="BC813" s="5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22.2</v>
      </c>
      <c r="AN814" s="2">
        <v>61</v>
      </c>
      <c r="AO814" s="2">
        <v>14.3</v>
      </c>
      <c r="AP814" s="2">
        <v>22.2</v>
      </c>
      <c r="AQ814" s="2">
        <v>11.9</v>
      </c>
      <c r="AR814" s="2">
        <v>15.1</v>
      </c>
      <c r="AS814" s="2">
        <v>1025.5</v>
      </c>
      <c r="AT814" s="2">
        <v>104690</v>
      </c>
      <c r="AU814" s="2">
        <v>7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287.8</v>
      </c>
      <c r="BA814">
        <v>36.5</v>
      </c>
      <c r="BB814">
        <v>41.8</v>
      </c>
      <c r="BC814" s="5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22.1</v>
      </c>
      <c r="AN815" s="2">
        <v>61</v>
      </c>
      <c r="AO815" s="2">
        <v>14.2</v>
      </c>
      <c r="AP815" s="2">
        <v>22.1</v>
      </c>
      <c r="AQ815" s="2">
        <v>8.3000000000000007</v>
      </c>
      <c r="AR815" s="2">
        <v>11.5</v>
      </c>
      <c r="AS815" s="2">
        <v>1025.4000000000001</v>
      </c>
      <c r="AT815" s="2">
        <v>104060</v>
      </c>
      <c r="AU815" s="2">
        <v>7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287.8</v>
      </c>
      <c r="BA815">
        <v>36.5</v>
      </c>
      <c r="BB815">
        <v>42</v>
      </c>
      <c r="BC815" s="5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22.2</v>
      </c>
      <c r="AN816" s="2">
        <v>62</v>
      </c>
      <c r="AO816" s="2">
        <v>14.6</v>
      </c>
      <c r="AP816" s="2">
        <v>22.2</v>
      </c>
      <c r="AQ816" s="2">
        <v>4.3</v>
      </c>
      <c r="AR816" s="2">
        <v>16.600000000000001</v>
      </c>
      <c r="AS816" s="2">
        <v>1025.5999999999999</v>
      </c>
      <c r="AT816" s="2">
        <v>102730</v>
      </c>
      <c r="AU816" s="2">
        <v>7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287.8</v>
      </c>
      <c r="BA816">
        <v>36.6</v>
      </c>
      <c r="BB816">
        <v>42.1</v>
      </c>
      <c r="BC816" s="5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22.1</v>
      </c>
      <c r="AN817" s="2">
        <v>61</v>
      </c>
      <c r="AO817" s="2">
        <v>14.2</v>
      </c>
      <c r="AP817" s="2">
        <v>22.1</v>
      </c>
      <c r="AQ817" s="2">
        <v>11.5</v>
      </c>
      <c r="AR817" s="2">
        <v>17.3</v>
      </c>
      <c r="AS817" s="2">
        <v>1025.4000000000001</v>
      </c>
      <c r="AT817" s="2">
        <v>106230</v>
      </c>
      <c r="AU817" s="2">
        <v>7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287.8</v>
      </c>
      <c r="BA817">
        <v>36.6</v>
      </c>
      <c r="BB817">
        <v>42.3</v>
      </c>
      <c r="BC817" s="5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21.8</v>
      </c>
      <c r="AN818" s="2">
        <v>62</v>
      </c>
      <c r="AO818" s="2">
        <v>14.2</v>
      </c>
      <c r="AP818" s="2">
        <v>21.8</v>
      </c>
      <c r="AQ818" s="2">
        <v>5.8</v>
      </c>
      <c r="AR818" s="2">
        <v>9</v>
      </c>
      <c r="AS818" s="2">
        <v>1025.4000000000001</v>
      </c>
      <c r="AT818" s="2">
        <v>106850</v>
      </c>
      <c r="AU818" s="2">
        <v>7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287.8</v>
      </c>
      <c r="BA818">
        <v>36.6</v>
      </c>
      <c r="BB818">
        <v>42.4</v>
      </c>
      <c r="BC818" s="5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21.9</v>
      </c>
      <c r="AN819" s="2">
        <v>63</v>
      </c>
      <c r="AO819" s="2">
        <v>14.6</v>
      </c>
      <c r="AP819" s="2">
        <v>21.9</v>
      </c>
      <c r="AQ819" s="2">
        <v>10.8</v>
      </c>
      <c r="AR819" s="2">
        <v>13.7</v>
      </c>
      <c r="AS819" s="2">
        <v>1025.4000000000001</v>
      </c>
      <c r="AT819" s="2">
        <v>107010</v>
      </c>
      <c r="AU819" s="2">
        <v>7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287.8</v>
      </c>
      <c r="BA819">
        <v>36.6</v>
      </c>
      <c r="BB819">
        <v>42.4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22.1</v>
      </c>
      <c r="AN820" s="2">
        <v>62</v>
      </c>
      <c r="AO820" s="2">
        <v>14.5</v>
      </c>
      <c r="AP820" s="2">
        <v>22.1</v>
      </c>
      <c r="AQ820" s="2">
        <v>5.4</v>
      </c>
      <c r="AR820" s="2">
        <v>7.9</v>
      </c>
      <c r="AS820" s="2">
        <v>1025.3</v>
      </c>
      <c r="AT820" s="2">
        <v>106630</v>
      </c>
      <c r="AU820" s="2">
        <v>7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287.8</v>
      </c>
      <c r="BA820">
        <v>36.6</v>
      </c>
      <c r="BB820">
        <v>42.3</v>
      </c>
      <c r="BC820" s="5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22.7</v>
      </c>
      <c r="AN821" s="2">
        <v>61</v>
      </c>
      <c r="AO821" s="2">
        <v>14.8</v>
      </c>
      <c r="AP821" s="2">
        <v>22.7</v>
      </c>
      <c r="AQ821" s="2">
        <v>6.8</v>
      </c>
      <c r="AR821" s="2">
        <v>6.8</v>
      </c>
      <c r="AS821" s="2">
        <v>1025.5</v>
      </c>
      <c r="AT821" s="2">
        <v>104040</v>
      </c>
      <c r="AU821" s="2">
        <v>7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287.8</v>
      </c>
      <c r="BA821">
        <v>36.700000000000003</v>
      </c>
      <c r="BB821">
        <v>42.2</v>
      </c>
      <c r="BC821" s="5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22.9</v>
      </c>
      <c r="AN822" s="2">
        <v>60</v>
      </c>
      <c r="AO822" s="2">
        <v>14.8</v>
      </c>
      <c r="AP822" s="2">
        <v>22.9</v>
      </c>
      <c r="AQ822" s="2">
        <v>6.8</v>
      </c>
      <c r="AR822" s="2">
        <v>9.4</v>
      </c>
      <c r="AS822" s="2">
        <v>1025.4000000000001</v>
      </c>
      <c r="AT822" s="2">
        <v>105990</v>
      </c>
      <c r="AU822" s="2">
        <v>7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287.8</v>
      </c>
      <c r="BA822">
        <v>37</v>
      </c>
      <c r="BB822">
        <v>42.2</v>
      </c>
      <c r="BC822" s="5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23</v>
      </c>
      <c r="AN823" s="2">
        <v>60</v>
      </c>
      <c r="AO823" s="2">
        <v>14.9</v>
      </c>
      <c r="AP823" s="2">
        <v>23</v>
      </c>
      <c r="AQ823" s="2">
        <v>3.2</v>
      </c>
      <c r="AR823" s="2">
        <v>5.8</v>
      </c>
      <c r="AS823" s="2">
        <v>1025.4000000000001</v>
      </c>
      <c r="AT823" s="2">
        <v>105920</v>
      </c>
      <c r="AU823" s="2">
        <v>7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287.8</v>
      </c>
      <c r="BA823">
        <v>37.299999999999997</v>
      </c>
      <c r="BB823">
        <v>42.2</v>
      </c>
      <c r="BC823" s="5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23.4</v>
      </c>
      <c r="AN824" s="2">
        <v>58</v>
      </c>
      <c r="AO824" s="2">
        <v>14.7</v>
      </c>
      <c r="AP824" s="2">
        <v>23.4</v>
      </c>
      <c r="AQ824" s="2">
        <v>7.9</v>
      </c>
      <c r="AR824" s="2">
        <v>11.2</v>
      </c>
      <c r="AS824" s="2">
        <v>1025.4000000000001</v>
      </c>
      <c r="AT824" s="2">
        <v>108010</v>
      </c>
      <c r="AU824" s="2">
        <v>7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287.8</v>
      </c>
      <c r="BA824">
        <v>37.6</v>
      </c>
      <c r="BB824">
        <v>42.4</v>
      </c>
      <c r="BC824" s="5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23.5</v>
      </c>
      <c r="AN825" s="2">
        <v>58</v>
      </c>
      <c r="AO825" s="2">
        <v>14.8</v>
      </c>
      <c r="AP825" s="2">
        <v>23.5</v>
      </c>
      <c r="AQ825" s="2">
        <v>3.6</v>
      </c>
      <c r="AR825" s="2">
        <v>4</v>
      </c>
      <c r="AS825" s="2">
        <v>1025.4000000000001</v>
      </c>
      <c r="AT825" s="2">
        <v>108460</v>
      </c>
      <c r="AU825" s="2">
        <v>7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287.8</v>
      </c>
      <c r="BA825">
        <v>38</v>
      </c>
      <c r="BB825">
        <v>42.6</v>
      </c>
      <c r="BC825" s="5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23.5</v>
      </c>
      <c r="AN826" s="2">
        <v>58</v>
      </c>
      <c r="AO826" s="2">
        <v>14.8</v>
      </c>
      <c r="AP826" s="2">
        <v>23.5</v>
      </c>
      <c r="AQ826" s="2">
        <v>6.1</v>
      </c>
      <c r="AR826" s="2">
        <v>7.9</v>
      </c>
      <c r="AS826" s="2">
        <v>1025.3</v>
      </c>
      <c r="AT826" s="2">
        <v>105910</v>
      </c>
      <c r="AU826" s="2">
        <v>7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287.8</v>
      </c>
      <c r="BA826">
        <v>38.4</v>
      </c>
      <c r="BB826">
        <v>42.9</v>
      </c>
      <c r="BC826" s="5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23.4</v>
      </c>
      <c r="AN827" s="2">
        <v>59</v>
      </c>
      <c r="AO827" s="2">
        <v>15</v>
      </c>
      <c r="AP827" s="2">
        <v>23.4</v>
      </c>
      <c r="AQ827" s="2">
        <v>11.5</v>
      </c>
      <c r="AR827" s="2">
        <v>13.7</v>
      </c>
      <c r="AS827" s="2">
        <v>1025.5</v>
      </c>
      <c r="AT827" s="2">
        <v>109750</v>
      </c>
      <c r="AU827" s="2">
        <v>8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287.8</v>
      </c>
      <c r="BA827">
        <v>38.799999999999997</v>
      </c>
      <c r="BB827">
        <v>43.2</v>
      </c>
      <c r="BC827" s="5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23.1</v>
      </c>
      <c r="AN828" s="2">
        <v>58</v>
      </c>
      <c r="AO828" s="2">
        <v>14.4</v>
      </c>
      <c r="AP828" s="2">
        <v>23.1</v>
      </c>
      <c r="AQ828" s="2">
        <v>11.9</v>
      </c>
      <c r="AR828" s="2">
        <v>16.600000000000001</v>
      </c>
      <c r="AS828" s="2">
        <v>1025.3</v>
      </c>
      <c r="AT828" s="2">
        <v>110730</v>
      </c>
      <c r="AU828" s="2">
        <v>8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287.8</v>
      </c>
      <c r="BA828">
        <v>39.1</v>
      </c>
      <c r="BB828">
        <v>43.4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22.8</v>
      </c>
      <c r="AN829" s="2">
        <v>60</v>
      </c>
      <c r="AO829" s="2">
        <v>14.7</v>
      </c>
      <c r="AP829" s="2">
        <v>22.8</v>
      </c>
      <c r="AQ829" s="2">
        <v>14.8</v>
      </c>
      <c r="AR829" s="2">
        <v>17.3</v>
      </c>
      <c r="AS829" s="2">
        <v>1025.2</v>
      </c>
      <c r="AT829" s="2">
        <v>111230</v>
      </c>
      <c r="AU829" s="2">
        <v>8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287.8</v>
      </c>
      <c r="BA829">
        <v>39.200000000000003</v>
      </c>
      <c r="BB829">
        <v>43.6</v>
      </c>
      <c r="BC829" s="5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22.7</v>
      </c>
      <c r="AN830" s="2">
        <v>60</v>
      </c>
      <c r="AO830" s="2">
        <v>14.6</v>
      </c>
      <c r="AP830" s="2">
        <v>22.7</v>
      </c>
      <c r="AQ830" s="2">
        <v>4</v>
      </c>
      <c r="AR830" s="2">
        <v>10.8</v>
      </c>
      <c r="AS830" s="2">
        <v>1025.2</v>
      </c>
      <c r="AT830" s="2">
        <v>111810</v>
      </c>
      <c r="AU830" s="2">
        <v>8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287.8</v>
      </c>
      <c r="BA830">
        <v>39.200000000000003</v>
      </c>
      <c r="BB830">
        <v>43.7</v>
      </c>
      <c r="BC830" s="5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22.7</v>
      </c>
      <c r="AN831" s="2">
        <v>60</v>
      </c>
      <c r="AO831" s="2">
        <v>14.6</v>
      </c>
      <c r="AP831" s="2">
        <v>22.7</v>
      </c>
      <c r="AQ831" s="2">
        <v>8.3000000000000007</v>
      </c>
      <c r="AR831" s="2">
        <v>14</v>
      </c>
      <c r="AS831" s="2">
        <v>1025.4000000000001</v>
      </c>
      <c r="AT831" s="2">
        <v>113380</v>
      </c>
      <c r="AU831" s="2">
        <v>8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287.8</v>
      </c>
      <c r="BA831">
        <v>39.1</v>
      </c>
      <c r="BB831">
        <v>43.8</v>
      </c>
      <c r="BC831" s="5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22.6</v>
      </c>
      <c r="AN832" s="2">
        <v>60</v>
      </c>
      <c r="AO832" s="2">
        <v>14.5</v>
      </c>
      <c r="AP832" s="2">
        <v>22.6</v>
      </c>
      <c r="AQ832" s="2">
        <v>3.6</v>
      </c>
      <c r="AR832" s="2">
        <v>6.1</v>
      </c>
      <c r="AS832" s="2">
        <v>1025.3</v>
      </c>
      <c r="AT832" s="2">
        <v>112580</v>
      </c>
      <c r="AU832" s="2">
        <v>8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287.8</v>
      </c>
      <c r="BA832">
        <v>39.1</v>
      </c>
      <c r="BB832">
        <v>43.7</v>
      </c>
      <c r="BC832" s="5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23</v>
      </c>
      <c r="AN833" s="2">
        <v>59</v>
      </c>
      <c r="AO833" s="2">
        <v>14.6</v>
      </c>
      <c r="AP833" s="2">
        <v>23</v>
      </c>
      <c r="AQ833" s="2">
        <v>4.7</v>
      </c>
      <c r="AR833" s="2">
        <v>9.6999999999999993</v>
      </c>
      <c r="AS833" s="2">
        <v>1025</v>
      </c>
      <c r="AT833" s="2">
        <v>114820</v>
      </c>
      <c r="AU833" s="2">
        <v>8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287.8</v>
      </c>
      <c r="BA833">
        <v>39.1</v>
      </c>
      <c r="BB833">
        <v>43.8</v>
      </c>
      <c r="BC833" s="5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23.3</v>
      </c>
      <c r="AN834" s="2">
        <v>59</v>
      </c>
      <c r="AO834" s="2">
        <v>14.9</v>
      </c>
      <c r="AP834" s="2">
        <v>23.3</v>
      </c>
      <c r="AQ834" s="2">
        <v>6.1</v>
      </c>
      <c r="AR834" s="2">
        <v>11.9</v>
      </c>
      <c r="AS834" s="2">
        <v>1025.3</v>
      </c>
      <c r="AT834" s="2">
        <v>117050</v>
      </c>
      <c r="AU834" s="2">
        <v>8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287.8</v>
      </c>
      <c r="BA834">
        <v>39.200000000000003</v>
      </c>
      <c r="BB834">
        <v>43.9</v>
      </c>
      <c r="BC834" s="5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23.4</v>
      </c>
      <c r="AN835" s="2">
        <v>58</v>
      </c>
      <c r="AO835" s="2">
        <v>14.7</v>
      </c>
      <c r="AP835" s="2">
        <v>23.4</v>
      </c>
      <c r="AQ835" s="2">
        <v>3.2</v>
      </c>
      <c r="AR835" s="2">
        <v>8.6</v>
      </c>
      <c r="AS835" s="2">
        <v>1025.0999999999999</v>
      </c>
      <c r="AT835" s="2">
        <v>115970</v>
      </c>
      <c r="AU835" s="2">
        <v>8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287.8</v>
      </c>
      <c r="BA835">
        <v>39.4</v>
      </c>
      <c r="BB835">
        <v>44.1</v>
      </c>
      <c r="BC835" s="5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23.5</v>
      </c>
      <c r="AN836" s="2">
        <v>57</v>
      </c>
      <c r="AO836" s="2">
        <v>14.5</v>
      </c>
      <c r="AP836" s="2">
        <v>23.5</v>
      </c>
      <c r="AQ836" s="2">
        <v>5</v>
      </c>
      <c r="AR836" s="2">
        <v>8.6</v>
      </c>
      <c r="AS836" s="2">
        <v>1025.2</v>
      </c>
      <c r="AT836" s="2">
        <v>111670</v>
      </c>
      <c r="AU836" s="2">
        <v>8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287.8</v>
      </c>
      <c r="BA836">
        <v>39.700000000000003</v>
      </c>
      <c r="BB836">
        <v>44.4</v>
      </c>
      <c r="BC836" s="5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23.3</v>
      </c>
      <c r="AN837" s="2">
        <v>58</v>
      </c>
      <c r="AO837" s="2">
        <v>14.6</v>
      </c>
      <c r="AP837" s="2">
        <v>23.3</v>
      </c>
      <c r="AQ837" s="2">
        <v>12.6</v>
      </c>
      <c r="AR837" s="2">
        <v>23</v>
      </c>
      <c r="AS837" s="2">
        <v>1025.3</v>
      </c>
      <c r="AT837" s="2">
        <v>112250</v>
      </c>
      <c r="AU837" s="2">
        <v>8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287.8</v>
      </c>
      <c r="BA837">
        <v>39.9</v>
      </c>
      <c r="BB837">
        <v>44.6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23</v>
      </c>
      <c r="AN838" s="2">
        <v>58</v>
      </c>
      <c r="AO838" s="2">
        <v>14.3</v>
      </c>
      <c r="AP838" s="2">
        <v>23</v>
      </c>
      <c r="AQ838" s="2">
        <v>13.7</v>
      </c>
      <c r="AR838" s="2">
        <v>19.399999999999999</v>
      </c>
      <c r="AS838" s="2">
        <v>1025.3</v>
      </c>
      <c r="AT838" s="2">
        <v>111130</v>
      </c>
      <c r="AU838" s="2">
        <v>8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287.8</v>
      </c>
      <c r="BA838">
        <v>40</v>
      </c>
      <c r="BB838">
        <v>44.7</v>
      </c>
      <c r="BC838" s="5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22.8</v>
      </c>
      <c r="AN839" s="2">
        <v>59</v>
      </c>
      <c r="AO839" s="2">
        <v>14.4</v>
      </c>
      <c r="AP839" s="2">
        <v>22.8</v>
      </c>
      <c r="AQ839" s="2">
        <v>13.3</v>
      </c>
      <c r="AR839" s="2">
        <v>17.600000000000001</v>
      </c>
      <c r="AS839" s="2">
        <v>1025</v>
      </c>
      <c r="AT839" s="2">
        <v>108600</v>
      </c>
      <c r="AU839" s="2">
        <v>7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287.8</v>
      </c>
      <c r="BA839">
        <v>39.9</v>
      </c>
      <c r="BB839">
        <v>44.7</v>
      </c>
      <c r="BC839" s="5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22.7</v>
      </c>
      <c r="AN840" s="2">
        <v>58</v>
      </c>
      <c r="AO840" s="2">
        <v>14</v>
      </c>
      <c r="AP840" s="2">
        <v>22.7</v>
      </c>
      <c r="AQ840" s="2">
        <v>14.4</v>
      </c>
      <c r="AR840" s="2">
        <v>18.7</v>
      </c>
      <c r="AS840" s="2">
        <v>1025.3</v>
      </c>
      <c r="AT840" s="2">
        <v>111780</v>
      </c>
      <c r="AU840" s="2">
        <v>8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287.8</v>
      </c>
      <c r="BA840">
        <v>39.700000000000003</v>
      </c>
      <c r="BB840">
        <v>44.6</v>
      </c>
      <c r="BC840" s="5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22.8</v>
      </c>
      <c r="AN841" s="2">
        <v>59</v>
      </c>
      <c r="AO841" s="2">
        <v>14.4</v>
      </c>
      <c r="AP841" s="2">
        <v>22.8</v>
      </c>
      <c r="AQ841" s="2">
        <v>5</v>
      </c>
      <c r="AR841" s="2">
        <v>12.2</v>
      </c>
      <c r="AS841" s="2">
        <v>1025.2</v>
      </c>
      <c r="AT841" s="2">
        <v>115640</v>
      </c>
      <c r="AU841" s="2">
        <v>8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287.8</v>
      </c>
      <c r="BA841">
        <v>39.5</v>
      </c>
      <c r="BB841">
        <v>44.5</v>
      </c>
      <c r="BC841" s="5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22.8</v>
      </c>
      <c r="AN842" s="2">
        <v>60</v>
      </c>
      <c r="AO842" s="2">
        <v>14.7</v>
      </c>
      <c r="AP842" s="2">
        <v>22.8</v>
      </c>
      <c r="AQ842" s="2">
        <v>7.2</v>
      </c>
      <c r="AR842" s="2">
        <v>12.2</v>
      </c>
      <c r="AS842" s="2">
        <v>1025.2</v>
      </c>
      <c r="AT842" s="2">
        <v>117620</v>
      </c>
      <c r="AU842" s="2">
        <v>8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287.8</v>
      </c>
      <c r="BA842">
        <v>39.4</v>
      </c>
      <c r="BB842">
        <v>44.4</v>
      </c>
      <c r="BC842" s="5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23.2</v>
      </c>
      <c r="AN843" s="2">
        <v>58</v>
      </c>
      <c r="AO843" s="2">
        <v>14.5</v>
      </c>
      <c r="AP843" s="2">
        <v>23.2</v>
      </c>
      <c r="AQ843" s="2">
        <v>9</v>
      </c>
      <c r="AR843" s="2">
        <v>12.6</v>
      </c>
      <c r="AS843" s="2">
        <v>1025.0999999999999</v>
      </c>
      <c r="AT843" s="2">
        <v>118840</v>
      </c>
      <c r="AU843" s="2">
        <v>8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287.8</v>
      </c>
      <c r="BA843">
        <v>39.4</v>
      </c>
      <c r="BB843">
        <v>44.3</v>
      </c>
      <c r="BC843" s="5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23.3</v>
      </c>
      <c r="AN844" s="2">
        <v>59</v>
      </c>
      <c r="AO844" s="2">
        <v>14.9</v>
      </c>
      <c r="AP844" s="2">
        <v>23.3</v>
      </c>
      <c r="AQ844" s="2">
        <v>10.8</v>
      </c>
      <c r="AR844" s="2">
        <v>18</v>
      </c>
      <c r="AS844" s="2">
        <v>1025.2</v>
      </c>
      <c r="AT844" s="2">
        <v>115920</v>
      </c>
      <c r="AU844" s="2">
        <v>8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287.8</v>
      </c>
      <c r="BA844">
        <v>39.4</v>
      </c>
      <c r="BB844">
        <v>44.3</v>
      </c>
      <c r="BC844" s="5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22.8</v>
      </c>
      <c r="AN845" s="2">
        <v>58</v>
      </c>
      <c r="AO845" s="2">
        <v>14.1</v>
      </c>
      <c r="AP845" s="2">
        <v>22.8</v>
      </c>
      <c r="AQ845" s="2">
        <v>14.4</v>
      </c>
      <c r="AR845" s="2">
        <v>18.7</v>
      </c>
      <c r="AS845" s="2">
        <v>1025.0999999999999</v>
      </c>
      <c r="AT845" s="2">
        <v>114630</v>
      </c>
      <c r="AU845" s="2">
        <v>8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287.8</v>
      </c>
      <c r="BA845">
        <v>39.299999999999997</v>
      </c>
      <c r="BB845">
        <v>44.2</v>
      </c>
      <c r="BC845" s="5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22.8</v>
      </c>
      <c r="AN846" s="2">
        <v>59</v>
      </c>
      <c r="AO846" s="2">
        <v>14.4</v>
      </c>
      <c r="AP846" s="2">
        <v>22.8</v>
      </c>
      <c r="AQ846" s="2">
        <v>8.3000000000000007</v>
      </c>
      <c r="AR846" s="2">
        <v>13</v>
      </c>
      <c r="AS846" s="2">
        <v>1025.0999999999999</v>
      </c>
      <c r="AT846" s="2">
        <v>60510</v>
      </c>
      <c r="AU846" s="2">
        <v>4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287.8</v>
      </c>
      <c r="BA846">
        <v>39.299999999999997</v>
      </c>
      <c r="BB846">
        <v>44.1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22.9</v>
      </c>
      <c r="AN847" s="2">
        <v>59</v>
      </c>
      <c r="AO847" s="2">
        <v>14.5</v>
      </c>
      <c r="AP847" s="2">
        <v>22.9</v>
      </c>
      <c r="AQ847" s="2">
        <v>6.5</v>
      </c>
      <c r="AR847" s="2">
        <v>9.4</v>
      </c>
      <c r="AS847" s="2">
        <v>1025</v>
      </c>
      <c r="AT847" s="2">
        <v>34800</v>
      </c>
      <c r="AU847" s="2">
        <v>2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287.8</v>
      </c>
      <c r="BA847">
        <v>39.1</v>
      </c>
      <c r="BB847">
        <v>43.8</v>
      </c>
      <c r="BC847" s="5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22.8</v>
      </c>
      <c r="AN848" s="2">
        <v>59</v>
      </c>
      <c r="AO848" s="2">
        <v>14.4</v>
      </c>
      <c r="AP848" s="2">
        <v>22.8</v>
      </c>
      <c r="AQ848" s="2">
        <v>17.3</v>
      </c>
      <c r="AR848" s="2">
        <v>21.6</v>
      </c>
      <c r="AS848" s="2">
        <v>1025</v>
      </c>
      <c r="AT848" s="2">
        <v>24770</v>
      </c>
      <c r="AU848" s="2">
        <v>1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287.8</v>
      </c>
      <c r="BA848">
        <v>38.9</v>
      </c>
      <c r="BB848">
        <v>43.5</v>
      </c>
      <c r="BC848" s="5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22.3</v>
      </c>
      <c r="AN849" s="2">
        <v>60</v>
      </c>
      <c r="AO849" s="2">
        <v>14.2</v>
      </c>
      <c r="AP849" s="2">
        <v>22.3</v>
      </c>
      <c r="AQ849" s="2">
        <v>11.2</v>
      </c>
      <c r="AR849" s="2">
        <v>16.2</v>
      </c>
      <c r="AS849" s="2">
        <v>1024.9000000000001</v>
      </c>
      <c r="AT849" s="2">
        <v>112920</v>
      </c>
      <c r="AU849" s="2">
        <v>8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287.8</v>
      </c>
      <c r="BA849">
        <v>38.200000000000003</v>
      </c>
      <c r="BB849">
        <v>43.5</v>
      </c>
      <c r="BC849" s="5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22.2</v>
      </c>
      <c r="AN850" s="2">
        <v>61</v>
      </c>
      <c r="AO850" s="2">
        <v>14.3</v>
      </c>
      <c r="AP850" s="2">
        <v>22.2</v>
      </c>
      <c r="AQ850" s="2">
        <v>8.6</v>
      </c>
      <c r="AR850" s="2">
        <v>17.3</v>
      </c>
      <c r="AS850" s="2">
        <v>1025.2</v>
      </c>
      <c r="AT850" s="2">
        <v>123570</v>
      </c>
      <c r="AU850" s="2">
        <v>9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287.8</v>
      </c>
      <c r="BA850">
        <v>37.4</v>
      </c>
      <c r="BB850">
        <v>43.5</v>
      </c>
      <c r="BC850" s="5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22.4</v>
      </c>
      <c r="AN851" s="2">
        <v>60</v>
      </c>
      <c r="AO851" s="2">
        <v>14.3</v>
      </c>
      <c r="AP851" s="2">
        <v>22.4</v>
      </c>
      <c r="AQ851" s="2">
        <v>7.6</v>
      </c>
      <c r="AR851" s="2">
        <v>11.5</v>
      </c>
      <c r="AS851" s="2">
        <v>1025.0999999999999</v>
      </c>
      <c r="AT851" s="2">
        <v>125630</v>
      </c>
      <c r="AU851" s="2">
        <v>9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287.8</v>
      </c>
      <c r="BA851">
        <v>36.9</v>
      </c>
      <c r="BB851">
        <v>42.1</v>
      </c>
      <c r="BC851" s="5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22.6</v>
      </c>
      <c r="AN852" s="2">
        <v>59</v>
      </c>
      <c r="AO852" s="2">
        <v>14.2</v>
      </c>
      <c r="AP852" s="2">
        <v>22.6</v>
      </c>
      <c r="AQ852" s="2">
        <v>14.4</v>
      </c>
      <c r="AR852" s="2">
        <v>18.399999999999999</v>
      </c>
      <c r="AS852" s="2">
        <v>1025.2</v>
      </c>
      <c r="AT852" s="2">
        <v>50920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287.8</v>
      </c>
      <c r="BA852">
        <v>36.700000000000003</v>
      </c>
      <c r="BB852">
        <v>41.5</v>
      </c>
      <c r="BC852" s="5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61</v>
      </c>
      <c r="AO853" s="2">
        <v>14.4</v>
      </c>
      <c r="AP853" s="2">
        <v>22.3</v>
      </c>
      <c r="AQ853" s="2">
        <v>10.4</v>
      </c>
      <c r="AR853" s="2">
        <v>16.2</v>
      </c>
      <c r="AS853" s="2">
        <v>1025.2</v>
      </c>
      <c r="AT853" s="2">
        <v>127560</v>
      </c>
      <c r="AU853" s="2">
        <v>9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287.8</v>
      </c>
      <c r="BA853">
        <v>36.700000000000003</v>
      </c>
      <c r="BB853">
        <v>41.2</v>
      </c>
      <c r="BC853" s="5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62</v>
      </c>
      <c r="AO854" s="2">
        <v>14.5</v>
      </c>
      <c r="AP854" s="2">
        <v>22.1</v>
      </c>
      <c r="AQ854" s="2">
        <v>11.2</v>
      </c>
      <c r="AR854" s="2">
        <v>15.1</v>
      </c>
      <c r="AS854" s="2">
        <v>1025.0999999999999</v>
      </c>
      <c r="AT854" s="2">
        <v>43320</v>
      </c>
      <c r="AU854" s="2">
        <v>3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287.8</v>
      </c>
      <c r="BA854">
        <v>36.5</v>
      </c>
      <c r="BB854">
        <v>41</v>
      </c>
      <c r="BC854" s="5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22.1</v>
      </c>
      <c r="AN855" s="2">
        <v>62</v>
      </c>
      <c r="AO855" s="2">
        <v>14.5</v>
      </c>
      <c r="AP855" s="2">
        <v>22.1</v>
      </c>
      <c r="AQ855" s="2">
        <v>10.8</v>
      </c>
      <c r="AR855" s="2">
        <v>14.4</v>
      </c>
      <c r="AS855" s="2">
        <v>1025</v>
      </c>
      <c r="AT855" s="2">
        <v>40120</v>
      </c>
      <c r="AU855" s="2">
        <v>2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287.8</v>
      </c>
      <c r="BA855">
        <v>36.1</v>
      </c>
      <c r="BB855">
        <v>40.799999999999997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21.9</v>
      </c>
      <c r="AN856" s="2">
        <v>62</v>
      </c>
      <c r="AO856" s="2">
        <v>14.3</v>
      </c>
      <c r="AP856" s="2">
        <v>21.9</v>
      </c>
      <c r="AQ856" s="2">
        <v>9</v>
      </c>
      <c r="AR856" s="2">
        <v>14.8</v>
      </c>
      <c r="AS856" s="2">
        <v>1025</v>
      </c>
      <c r="AT856" s="2">
        <v>55620</v>
      </c>
      <c r="AU856" s="2">
        <v>4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287.8</v>
      </c>
      <c r="BA856">
        <v>35.5</v>
      </c>
      <c r="BB856">
        <v>40.5</v>
      </c>
      <c r="BC856" s="5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21.9</v>
      </c>
      <c r="AN857" s="2">
        <v>62</v>
      </c>
      <c r="AO857" s="2">
        <v>14.3</v>
      </c>
      <c r="AP857" s="2">
        <v>21.9</v>
      </c>
      <c r="AQ857" s="2">
        <v>13</v>
      </c>
      <c r="AR857" s="2">
        <v>16.899999999999999</v>
      </c>
      <c r="AS857" s="2">
        <v>1025.0999999999999</v>
      </c>
      <c r="AT857" s="2">
        <v>33350</v>
      </c>
      <c r="AU857" s="2">
        <v>2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287.8</v>
      </c>
      <c r="BA857">
        <v>34.799999999999997</v>
      </c>
      <c r="BB857">
        <v>40</v>
      </c>
      <c r="BC857" s="5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21.7</v>
      </c>
      <c r="AN858" s="2">
        <v>62</v>
      </c>
      <c r="AO858" s="2">
        <v>14.1</v>
      </c>
      <c r="AP858" s="2">
        <v>21.7</v>
      </c>
      <c r="AQ858" s="2">
        <v>18.399999999999999</v>
      </c>
      <c r="AR858" s="2">
        <v>21.6</v>
      </c>
      <c r="AS858" s="2">
        <v>1025.0999999999999</v>
      </c>
      <c r="AT858" s="2">
        <v>38770</v>
      </c>
      <c r="AU858" s="2">
        <v>2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287.8</v>
      </c>
      <c r="BA858">
        <v>34.799999999999997</v>
      </c>
      <c r="BB858">
        <v>39.299999999999997</v>
      </c>
      <c r="BC858" s="5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63</v>
      </c>
      <c r="AO859" s="2">
        <v>14.4</v>
      </c>
      <c r="AP859" s="2">
        <v>21.7</v>
      </c>
      <c r="AQ859" s="2">
        <v>9</v>
      </c>
      <c r="AR859" s="2">
        <v>9</v>
      </c>
      <c r="AS859" s="2">
        <v>1025.0999999999999</v>
      </c>
      <c r="AT859" s="2">
        <v>112640</v>
      </c>
      <c r="AU859" s="2">
        <v>8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287.8</v>
      </c>
      <c r="BA859">
        <v>34.1</v>
      </c>
      <c r="BB859">
        <v>38.6</v>
      </c>
      <c r="BC859" s="5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22.1</v>
      </c>
      <c r="AN860" s="2">
        <v>62</v>
      </c>
      <c r="AO860" s="2">
        <v>14.5</v>
      </c>
      <c r="AP860" s="2">
        <v>22.1</v>
      </c>
      <c r="AQ860" s="2">
        <v>6.1</v>
      </c>
      <c r="AR860" s="2">
        <v>7.6</v>
      </c>
      <c r="AS860" s="2">
        <v>1025.0999999999999</v>
      </c>
      <c r="AT860" s="2">
        <v>117540</v>
      </c>
      <c r="AU860" s="2">
        <v>8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287.8</v>
      </c>
      <c r="BA860">
        <v>33.5</v>
      </c>
      <c r="BB860">
        <v>37.9</v>
      </c>
      <c r="BC860" s="5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22.3</v>
      </c>
      <c r="AN861" s="2">
        <v>61</v>
      </c>
      <c r="AO861" s="2">
        <v>14.4</v>
      </c>
      <c r="AP861" s="2">
        <v>22.3</v>
      </c>
      <c r="AQ861" s="2">
        <v>12.2</v>
      </c>
      <c r="AR861" s="2">
        <v>19.399999999999999</v>
      </c>
      <c r="AS861" s="2">
        <v>1025.2</v>
      </c>
      <c r="AT861" s="2">
        <v>113820</v>
      </c>
      <c r="AU861" s="2">
        <v>8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287.8</v>
      </c>
      <c r="BA861">
        <v>33.1</v>
      </c>
      <c r="BB861">
        <v>37.299999999999997</v>
      </c>
      <c r="BC861" s="5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61</v>
      </c>
      <c r="AO862" s="2">
        <v>14.2</v>
      </c>
      <c r="AP862" s="2">
        <v>22.1</v>
      </c>
      <c r="AQ862" s="2">
        <v>10.8</v>
      </c>
      <c r="AR862" s="2">
        <v>16.600000000000001</v>
      </c>
      <c r="AS862" s="2">
        <v>1025</v>
      </c>
      <c r="AT862" s="2">
        <v>108860</v>
      </c>
      <c r="AU862" s="2">
        <v>7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287.8</v>
      </c>
      <c r="BA862">
        <v>33</v>
      </c>
      <c r="BB862">
        <v>37</v>
      </c>
      <c r="BC862" s="5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22.2</v>
      </c>
      <c r="AN863" s="2">
        <v>60</v>
      </c>
      <c r="AO863" s="2">
        <v>14.1</v>
      </c>
      <c r="AP863" s="2">
        <v>22.2</v>
      </c>
      <c r="AQ863" s="2">
        <v>11.2</v>
      </c>
      <c r="AR863" s="2">
        <v>15.8</v>
      </c>
      <c r="AS863" s="2">
        <v>1025.2</v>
      </c>
      <c r="AT863" s="2">
        <v>109580</v>
      </c>
      <c r="AU863" s="2">
        <v>8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287.8</v>
      </c>
      <c r="BA863">
        <v>33.1</v>
      </c>
      <c r="BB863">
        <v>36.9</v>
      </c>
      <c r="BC863" s="5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22.3</v>
      </c>
      <c r="AN864" s="2">
        <v>61</v>
      </c>
      <c r="AO864" s="2">
        <v>14.4</v>
      </c>
      <c r="AP864" s="2">
        <v>22.3</v>
      </c>
      <c r="AQ864" s="2">
        <v>11.2</v>
      </c>
      <c r="AR864" s="2">
        <v>14</v>
      </c>
      <c r="AS864" s="2">
        <v>1025.0999999999999</v>
      </c>
      <c r="AT864" s="2">
        <v>108060</v>
      </c>
      <c r="AU864" s="2">
        <v>7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287.8</v>
      </c>
      <c r="BA864">
        <v>33.4</v>
      </c>
      <c r="BB864">
        <v>37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22.5</v>
      </c>
      <c r="AN865" s="2">
        <v>60</v>
      </c>
      <c r="AO865" s="2">
        <v>14.4</v>
      </c>
      <c r="AP865" s="2">
        <v>22.5</v>
      </c>
      <c r="AQ865" s="2">
        <v>11.5</v>
      </c>
      <c r="AR865" s="2">
        <v>14.8</v>
      </c>
      <c r="AS865" s="2">
        <v>1025.0999999999999</v>
      </c>
      <c r="AT865" s="2">
        <v>116090</v>
      </c>
      <c r="AU865" s="2">
        <v>8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287.8</v>
      </c>
      <c r="BA865">
        <v>33.700000000000003</v>
      </c>
      <c r="BB865">
        <v>37.200000000000003</v>
      </c>
      <c r="BC865" s="5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22.7</v>
      </c>
      <c r="AN866" s="2">
        <v>59</v>
      </c>
      <c r="AO866" s="2">
        <v>14.3</v>
      </c>
      <c r="AP866" s="2">
        <v>22.7</v>
      </c>
      <c r="AQ866" s="2">
        <v>14.4</v>
      </c>
      <c r="AR866" s="2">
        <v>20.2</v>
      </c>
      <c r="AS866" s="2">
        <v>1025</v>
      </c>
      <c r="AT866" s="2">
        <v>115500</v>
      </c>
      <c r="AU866" s="2">
        <v>8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287.8</v>
      </c>
      <c r="BA866">
        <v>34</v>
      </c>
      <c r="BB866">
        <v>37.4</v>
      </c>
      <c r="BC866" s="5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22.6</v>
      </c>
      <c r="AN867" s="2">
        <v>59</v>
      </c>
      <c r="AO867" s="2">
        <v>14.2</v>
      </c>
      <c r="AP867" s="2">
        <v>22.6</v>
      </c>
      <c r="AQ867" s="2">
        <v>11.5</v>
      </c>
      <c r="AR867" s="2">
        <v>13.3</v>
      </c>
      <c r="AS867" s="2">
        <v>1025.5999999999999</v>
      </c>
      <c r="AT867" s="2">
        <v>115520</v>
      </c>
      <c r="AU867" s="2">
        <v>8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287.8</v>
      </c>
      <c r="BA867">
        <v>34.299999999999997</v>
      </c>
      <c r="BB867">
        <v>37.700000000000003</v>
      </c>
      <c r="BC867" s="5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22.7</v>
      </c>
      <c r="AN868" s="2">
        <v>59</v>
      </c>
      <c r="AO868" s="2">
        <v>14.3</v>
      </c>
      <c r="AP868" s="2">
        <v>22.7</v>
      </c>
      <c r="AQ868" s="2">
        <v>14</v>
      </c>
      <c r="AR868" s="2">
        <v>20.5</v>
      </c>
      <c r="AS868" s="2">
        <v>1025.0999999999999</v>
      </c>
      <c r="AT868" s="2">
        <v>114410</v>
      </c>
      <c r="AU868" s="2">
        <v>8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287.8</v>
      </c>
      <c r="BA868">
        <v>34.6</v>
      </c>
      <c r="BB868">
        <v>38.1</v>
      </c>
      <c r="BC868" s="5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22.7</v>
      </c>
      <c r="AN869" s="2">
        <v>59</v>
      </c>
      <c r="AO869" s="2">
        <v>14.3</v>
      </c>
      <c r="AP869" s="2">
        <v>22.7</v>
      </c>
      <c r="AQ869" s="2">
        <v>6.1</v>
      </c>
      <c r="AR869" s="2">
        <v>21.2</v>
      </c>
      <c r="AS869" s="2">
        <v>1025.2</v>
      </c>
      <c r="AT869" s="2">
        <v>118540</v>
      </c>
      <c r="AU869" s="2">
        <v>8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287.8</v>
      </c>
      <c r="BA869">
        <v>34.9</v>
      </c>
      <c r="BB869">
        <v>38.4</v>
      </c>
      <c r="BC869" s="5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22.8</v>
      </c>
      <c r="AN870" s="2">
        <v>59</v>
      </c>
      <c r="AO870" s="2">
        <v>14.4</v>
      </c>
      <c r="AP870" s="2">
        <v>22.8</v>
      </c>
      <c r="AQ870" s="2">
        <v>9.6999999999999993</v>
      </c>
      <c r="AR870" s="2">
        <v>11.5</v>
      </c>
      <c r="AS870" s="2">
        <v>1025.4000000000001</v>
      </c>
      <c r="AT870" s="2">
        <v>119790</v>
      </c>
      <c r="AU870" s="2">
        <v>8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287.8</v>
      </c>
      <c r="BA870">
        <v>35.200000000000003</v>
      </c>
      <c r="BB870">
        <v>38.799999999999997</v>
      </c>
      <c r="BC870" s="5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22.7</v>
      </c>
      <c r="AN871" s="2">
        <v>59</v>
      </c>
      <c r="AO871" s="2">
        <v>14.3</v>
      </c>
      <c r="AP871" s="2">
        <v>22.7</v>
      </c>
      <c r="AQ871" s="2">
        <v>18</v>
      </c>
      <c r="AR871" s="2">
        <v>19.8</v>
      </c>
      <c r="AS871" s="2">
        <v>1025.3</v>
      </c>
      <c r="AT871" s="2">
        <v>123370</v>
      </c>
      <c r="AU871" s="2">
        <v>9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287.8</v>
      </c>
      <c r="BA871">
        <v>35.5</v>
      </c>
      <c r="BB871">
        <v>39.1</v>
      </c>
      <c r="BC871" s="5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22.6</v>
      </c>
      <c r="AN872" s="2">
        <v>60</v>
      </c>
      <c r="AO872" s="2">
        <v>14.5</v>
      </c>
      <c r="AP872" s="2">
        <v>22.6</v>
      </c>
      <c r="AQ872" s="2">
        <v>8.6</v>
      </c>
      <c r="AR872" s="2">
        <v>16.2</v>
      </c>
      <c r="AS872" s="2">
        <v>1025.0999999999999</v>
      </c>
      <c r="AT872" s="2">
        <v>128930</v>
      </c>
      <c r="AU872" s="2">
        <v>9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287.8</v>
      </c>
      <c r="BA872">
        <v>35.799999999999997</v>
      </c>
      <c r="BB872">
        <v>39.5</v>
      </c>
      <c r="BC872" s="5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22.6</v>
      </c>
      <c r="AN873" s="2">
        <v>60</v>
      </c>
      <c r="AO873" s="2">
        <v>14.5</v>
      </c>
      <c r="AP873" s="2">
        <v>22.6</v>
      </c>
      <c r="AQ873" s="2">
        <v>10.1</v>
      </c>
      <c r="AR873" s="2">
        <v>18.399999999999999</v>
      </c>
      <c r="AS873" s="2">
        <v>1025.4000000000001</v>
      </c>
      <c r="AT873" s="2">
        <v>131870</v>
      </c>
      <c r="AU873" s="2">
        <v>9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287.8</v>
      </c>
      <c r="BA873">
        <v>36.1</v>
      </c>
      <c r="BB873">
        <v>40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22.5</v>
      </c>
      <c r="AN874" s="2">
        <v>59</v>
      </c>
      <c r="AO874" s="2">
        <v>14.1</v>
      </c>
      <c r="AP874" s="2">
        <v>22.5</v>
      </c>
      <c r="AQ874" s="2">
        <v>13.3</v>
      </c>
      <c r="AR874" s="2">
        <v>18</v>
      </c>
      <c r="AS874" s="2">
        <v>1025.4000000000001</v>
      </c>
      <c r="AT874" s="2">
        <v>131370</v>
      </c>
      <c r="AU874" s="2">
        <v>9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287.8</v>
      </c>
      <c r="BA874">
        <v>36.5</v>
      </c>
      <c r="BB874">
        <v>40.5</v>
      </c>
      <c r="BC874" s="5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22.4</v>
      </c>
      <c r="AN875" s="2">
        <v>59</v>
      </c>
      <c r="AO875" s="2">
        <v>14</v>
      </c>
      <c r="AP875" s="2">
        <v>22.4</v>
      </c>
      <c r="AQ875" s="2">
        <v>16.600000000000001</v>
      </c>
      <c r="AR875" s="2">
        <v>17.3</v>
      </c>
      <c r="AS875" s="2">
        <v>1025.2</v>
      </c>
      <c r="AT875" s="2">
        <v>104860</v>
      </c>
      <c r="AU875" s="2">
        <v>7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287.8</v>
      </c>
      <c r="BA875">
        <v>36.700000000000003</v>
      </c>
      <c r="BB875">
        <v>40.9</v>
      </c>
      <c r="BC875" s="5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22.6</v>
      </c>
      <c r="AN876" s="2">
        <v>60</v>
      </c>
      <c r="AO876" s="2">
        <v>14.5</v>
      </c>
      <c r="AP876" s="2">
        <v>22.6</v>
      </c>
      <c r="AQ876" s="2">
        <v>7.9</v>
      </c>
      <c r="AR876" s="2">
        <v>16.899999999999999</v>
      </c>
      <c r="AS876" s="2">
        <v>1025.5</v>
      </c>
      <c r="AT876" s="2">
        <v>130520</v>
      </c>
      <c r="AU876" s="2">
        <v>9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287.8</v>
      </c>
      <c r="BA876">
        <v>36.9</v>
      </c>
      <c r="BB876">
        <v>41.2</v>
      </c>
      <c r="BC876" s="5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22.5</v>
      </c>
      <c r="AN877" s="2">
        <v>61</v>
      </c>
      <c r="AO877" s="2">
        <v>14.6</v>
      </c>
      <c r="AP877" s="2">
        <v>22.5</v>
      </c>
      <c r="AQ877" s="2">
        <v>10.4</v>
      </c>
      <c r="AR877" s="2">
        <v>17.600000000000001</v>
      </c>
      <c r="AS877" s="2">
        <v>1025.2</v>
      </c>
      <c r="AT877" s="2">
        <v>114700</v>
      </c>
      <c r="AU877" s="2">
        <v>8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287.8</v>
      </c>
      <c r="BA877">
        <v>37</v>
      </c>
      <c r="BB877">
        <v>41.4</v>
      </c>
      <c r="BC877" s="5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22.2</v>
      </c>
      <c r="AN878" s="2">
        <v>61</v>
      </c>
      <c r="AO878" s="2">
        <v>14.3</v>
      </c>
      <c r="AP878" s="2">
        <v>22.2</v>
      </c>
      <c r="AQ878" s="2">
        <v>7.6</v>
      </c>
      <c r="AR878" s="2">
        <v>10.8</v>
      </c>
      <c r="AS878" s="2">
        <v>1025.4000000000001</v>
      </c>
      <c r="AT878" s="2">
        <v>123930</v>
      </c>
      <c r="AU878" s="2">
        <v>9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287.8</v>
      </c>
      <c r="BA878">
        <v>37.1</v>
      </c>
      <c r="BB878">
        <v>41.5</v>
      </c>
      <c r="BC878" s="5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22.5</v>
      </c>
      <c r="AN879" s="2">
        <v>60</v>
      </c>
      <c r="AO879" s="2">
        <v>14.4</v>
      </c>
      <c r="AP879" s="2">
        <v>22.5</v>
      </c>
      <c r="AQ879" s="2">
        <v>12.6</v>
      </c>
      <c r="AR879" s="2">
        <v>16.2</v>
      </c>
      <c r="AS879" s="2">
        <v>1025.2</v>
      </c>
      <c r="AT879" s="2">
        <v>124740</v>
      </c>
      <c r="AU879" s="2">
        <v>9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287.8</v>
      </c>
      <c r="BA879">
        <v>37.1</v>
      </c>
      <c r="BB879">
        <v>41.5</v>
      </c>
      <c r="BC879" s="5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22.4</v>
      </c>
      <c r="AN880" s="2">
        <v>60</v>
      </c>
      <c r="AO880" s="2">
        <v>14.3</v>
      </c>
      <c r="AP880" s="2">
        <v>22.4</v>
      </c>
      <c r="AQ880" s="2">
        <v>10.4</v>
      </c>
      <c r="AR880" s="2">
        <v>16.899999999999999</v>
      </c>
      <c r="AS880" s="2">
        <v>1025.4000000000001</v>
      </c>
      <c r="AT880" s="2">
        <v>128220</v>
      </c>
      <c r="AU880" s="2">
        <v>9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287.8</v>
      </c>
      <c r="BA880">
        <v>37.200000000000003</v>
      </c>
      <c r="BB880">
        <v>41.5</v>
      </c>
      <c r="BC880" s="5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22.4</v>
      </c>
      <c r="AN881" s="2">
        <v>60</v>
      </c>
      <c r="AO881" s="2">
        <v>14.3</v>
      </c>
      <c r="AP881" s="2">
        <v>22.4</v>
      </c>
      <c r="AQ881" s="2">
        <v>11.5</v>
      </c>
      <c r="AR881" s="2">
        <v>15.5</v>
      </c>
      <c r="AS881" s="2">
        <v>1025.2</v>
      </c>
      <c r="AT881" s="2">
        <v>114930</v>
      </c>
      <c r="AU881" s="2">
        <v>8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287.8</v>
      </c>
      <c r="BA881">
        <v>37.299999999999997</v>
      </c>
      <c r="BB881">
        <v>41.5</v>
      </c>
      <c r="BC881" s="5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22.6</v>
      </c>
      <c r="AN882" s="2">
        <v>59</v>
      </c>
      <c r="AO882" s="2">
        <v>14.2</v>
      </c>
      <c r="AP882" s="2">
        <v>22.6</v>
      </c>
      <c r="AQ882" s="2">
        <v>10.8</v>
      </c>
      <c r="AR882" s="2">
        <v>22.3</v>
      </c>
      <c r="AS882" s="2">
        <v>1025.2</v>
      </c>
      <c r="AT882" s="2">
        <v>49270</v>
      </c>
      <c r="AU882" s="2">
        <v>3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287.8</v>
      </c>
      <c r="BA882">
        <v>37.5</v>
      </c>
      <c r="BB882">
        <v>41.6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22.6</v>
      </c>
      <c r="AN883" s="2">
        <v>59</v>
      </c>
      <c r="AO883" s="2">
        <v>14.2</v>
      </c>
      <c r="AP883" s="2">
        <v>22.6</v>
      </c>
      <c r="AQ883" s="2">
        <v>14</v>
      </c>
      <c r="AR883" s="2">
        <v>18</v>
      </c>
      <c r="AS883" s="2">
        <v>1025.4000000000001</v>
      </c>
      <c r="AT883" s="2">
        <v>59450</v>
      </c>
      <c r="AU883" s="2">
        <v>4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287.8</v>
      </c>
      <c r="BA883">
        <v>37.5</v>
      </c>
      <c r="BB883">
        <v>41.8</v>
      </c>
      <c r="BC883" s="5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22.3</v>
      </c>
      <c r="AN884" s="2">
        <v>60</v>
      </c>
      <c r="AO884" s="2">
        <v>14.2</v>
      </c>
      <c r="AP884" s="2">
        <v>22.3</v>
      </c>
      <c r="AQ884" s="2">
        <v>17.600000000000001</v>
      </c>
      <c r="AR884" s="2">
        <v>21.2</v>
      </c>
      <c r="AS884" s="2">
        <v>1025.3</v>
      </c>
      <c r="AT884" s="2">
        <v>78330</v>
      </c>
      <c r="AU884" s="2">
        <v>5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287.8</v>
      </c>
      <c r="BA884">
        <v>37.200000000000003</v>
      </c>
      <c r="BB884">
        <v>41.9</v>
      </c>
      <c r="BC884" s="5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22.2</v>
      </c>
      <c r="AN885" s="2">
        <v>60</v>
      </c>
      <c r="AO885" s="2">
        <v>14.1</v>
      </c>
      <c r="AP885" s="2">
        <v>22.2</v>
      </c>
      <c r="AQ885" s="2">
        <v>9</v>
      </c>
      <c r="AR885" s="2">
        <v>15.1</v>
      </c>
      <c r="AS885" s="2">
        <v>1025.3</v>
      </c>
      <c r="AT885" s="2">
        <v>115800</v>
      </c>
      <c r="AU885" s="2">
        <v>8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287.8</v>
      </c>
      <c r="BA885">
        <v>36.700000000000003</v>
      </c>
      <c r="BB885">
        <v>41.7</v>
      </c>
      <c r="BC885" s="5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22.3</v>
      </c>
      <c r="AN886" s="2">
        <v>60</v>
      </c>
      <c r="AO886" s="2">
        <v>14.2</v>
      </c>
      <c r="AP886" s="2">
        <v>22.3</v>
      </c>
      <c r="AQ886" s="2">
        <v>7.9</v>
      </c>
      <c r="AR886" s="2">
        <v>9.6999999999999993</v>
      </c>
      <c r="AS886" s="2">
        <v>1025.4000000000001</v>
      </c>
      <c r="AT886" s="2">
        <v>119480</v>
      </c>
      <c r="AU886" s="2">
        <v>8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287.8</v>
      </c>
      <c r="BA886">
        <v>36.1</v>
      </c>
      <c r="BB886">
        <v>41.3</v>
      </c>
      <c r="BC886" s="5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22.6</v>
      </c>
      <c r="AN887" s="2">
        <v>57</v>
      </c>
      <c r="AO887" s="2">
        <v>13.7</v>
      </c>
      <c r="AP887" s="2">
        <v>22.6</v>
      </c>
      <c r="AQ887" s="2">
        <v>17.600000000000001</v>
      </c>
      <c r="AR887" s="2">
        <v>21.2</v>
      </c>
      <c r="AS887" s="2">
        <v>1025.2</v>
      </c>
      <c r="AT887" s="2">
        <v>117270</v>
      </c>
      <c r="AU887" s="2">
        <v>8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287.8</v>
      </c>
      <c r="BA887">
        <v>35.799999999999997</v>
      </c>
      <c r="BB887">
        <v>40.799999999999997</v>
      </c>
      <c r="BC887" s="5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22.5</v>
      </c>
      <c r="AN888" s="2">
        <v>58</v>
      </c>
      <c r="AO888" s="2">
        <v>13.8</v>
      </c>
      <c r="AP888" s="2">
        <v>22.5</v>
      </c>
      <c r="AQ888" s="2">
        <v>7.9</v>
      </c>
      <c r="AR888" s="2">
        <v>16.899999999999999</v>
      </c>
      <c r="AS888" s="2">
        <v>1025.0999999999999</v>
      </c>
      <c r="AT888" s="2">
        <v>43620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287.8</v>
      </c>
      <c r="BA888">
        <v>35.799999999999997</v>
      </c>
      <c r="BB888">
        <v>40.5</v>
      </c>
      <c r="BC888" s="5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22.4</v>
      </c>
      <c r="AN889" s="2">
        <v>58</v>
      </c>
      <c r="AO889" s="2">
        <v>13.7</v>
      </c>
      <c r="AP889" s="2">
        <v>22.4</v>
      </c>
      <c r="AQ889" s="2">
        <v>17.3</v>
      </c>
      <c r="AR889" s="2">
        <v>22</v>
      </c>
      <c r="AS889" s="2">
        <v>1025.2</v>
      </c>
      <c r="AT889" s="2">
        <v>114030</v>
      </c>
      <c r="AU889" s="2">
        <v>8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287.8</v>
      </c>
      <c r="BA889">
        <v>35.799999999999997</v>
      </c>
      <c r="BB889">
        <v>40.299999999999997</v>
      </c>
      <c r="BC889" s="5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22.5</v>
      </c>
      <c r="AN890" s="2">
        <v>58</v>
      </c>
      <c r="AO890" s="2">
        <v>13.8</v>
      </c>
      <c r="AP890" s="2">
        <v>22.5</v>
      </c>
      <c r="AQ890" s="2">
        <v>6.1</v>
      </c>
      <c r="AR890" s="2">
        <v>11.5</v>
      </c>
      <c r="AS890" s="2">
        <v>1025.0999999999999</v>
      </c>
      <c r="AT890" s="2">
        <v>115290</v>
      </c>
      <c r="AU890" s="2">
        <v>8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287.8</v>
      </c>
      <c r="BA890">
        <v>35.700000000000003</v>
      </c>
      <c r="BB890">
        <v>40</v>
      </c>
      <c r="BC890" s="5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22.7</v>
      </c>
      <c r="AN891" s="2">
        <v>57</v>
      </c>
      <c r="AO891" s="2">
        <v>13.8</v>
      </c>
      <c r="AP891" s="2">
        <v>22.7</v>
      </c>
      <c r="AQ891" s="2">
        <v>13.7</v>
      </c>
      <c r="AR891" s="2">
        <v>20.9</v>
      </c>
      <c r="AS891" s="2">
        <v>1025.3</v>
      </c>
      <c r="AT891" s="2">
        <v>117630</v>
      </c>
      <c r="AU891" s="2">
        <v>8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287.8</v>
      </c>
      <c r="BA891">
        <v>35.700000000000003</v>
      </c>
      <c r="BB891">
        <v>39.799999999999997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22.4</v>
      </c>
      <c r="AN892" s="2">
        <v>58</v>
      </c>
      <c r="AO892" s="2">
        <v>13.7</v>
      </c>
      <c r="AP892" s="2">
        <v>22.4</v>
      </c>
      <c r="AQ892" s="2">
        <v>10.4</v>
      </c>
      <c r="AR892" s="2">
        <v>15.8</v>
      </c>
      <c r="AS892" s="2">
        <v>1025.2</v>
      </c>
      <c r="AT892" s="2">
        <v>118080</v>
      </c>
      <c r="AU892" s="2">
        <v>8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287.8</v>
      </c>
      <c r="BA892">
        <v>35.799999999999997</v>
      </c>
      <c r="BB892">
        <v>39.799999999999997</v>
      </c>
      <c r="BC892" s="5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22.4</v>
      </c>
      <c r="AN893" s="2">
        <v>58</v>
      </c>
      <c r="AO893" s="2">
        <v>13.7</v>
      </c>
      <c r="AP893" s="2">
        <v>22.4</v>
      </c>
      <c r="AQ893" s="2">
        <v>18.7</v>
      </c>
      <c r="AR893" s="2">
        <v>20.5</v>
      </c>
      <c r="AS893" s="2">
        <v>1025.0999999999999</v>
      </c>
      <c r="AT893" s="2">
        <v>117690</v>
      </c>
      <c r="AU893" s="2">
        <v>8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287.8</v>
      </c>
      <c r="BA893">
        <v>35.799999999999997</v>
      </c>
      <c r="BB893">
        <v>39.799999999999997</v>
      </c>
      <c r="BC893" s="5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22.6</v>
      </c>
      <c r="AN894" s="2">
        <v>59</v>
      </c>
      <c r="AO894" s="2">
        <v>14.2</v>
      </c>
      <c r="AP894" s="2">
        <v>22.6</v>
      </c>
      <c r="AQ894" s="2">
        <v>8.3000000000000007</v>
      </c>
      <c r="AR894" s="2">
        <v>9</v>
      </c>
      <c r="AS894" s="2">
        <v>1025</v>
      </c>
      <c r="AT894" s="2">
        <v>118150</v>
      </c>
      <c r="AU894" s="2">
        <v>8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287.8</v>
      </c>
      <c r="BA894">
        <v>35.799999999999997</v>
      </c>
      <c r="BB894">
        <v>39.9</v>
      </c>
      <c r="BC894" s="5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22.6</v>
      </c>
      <c r="AN895" s="2">
        <v>58</v>
      </c>
      <c r="AO895" s="2">
        <v>13.9</v>
      </c>
      <c r="AP895" s="2">
        <v>22.6</v>
      </c>
      <c r="AQ895" s="2">
        <v>14.4</v>
      </c>
      <c r="AR895" s="2">
        <v>25.9</v>
      </c>
      <c r="AS895" s="2">
        <v>1025.2</v>
      </c>
      <c r="AT895" s="2">
        <v>96290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287.8</v>
      </c>
      <c r="BA895">
        <v>36</v>
      </c>
      <c r="BB895">
        <v>39.9</v>
      </c>
      <c r="BC895" s="5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22.4</v>
      </c>
      <c r="AN896" s="2">
        <v>59</v>
      </c>
      <c r="AO896" s="2">
        <v>14</v>
      </c>
      <c r="AP896" s="2">
        <v>22.4</v>
      </c>
      <c r="AQ896" s="2">
        <v>10.4</v>
      </c>
      <c r="AR896" s="2">
        <v>14.4</v>
      </c>
      <c r="AS896" s="2">
        <v>1025.3</v>
      </c>
      <c r="AT896" s="2">
        <v>127090</v>
      </c>
      <c r="AU896" s="2">
        <v>9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287.8</v>
      </c>
      <c r="BA896">
        <v>36.1</v>
      </c>
      <c r="BB896">
        <v>40</v>
      </c>
      <c r="BC896" s="5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22.4</v>
      </c>
      <c r="AN897" s="2">
        <v>59</v>
      </c>
      <c r="AO897" s="2">
        <v>14</v>
      </c>
      <c r="AP897" s="2">
        <v>22.4</v>
      </c>
      <c r="AQ897" s="2">
        <v>5.8</v>
      </c>
      <c r="AR897" s="2">
        <v>12.2</v>
      </c>
      <c r="AS897" s="2">
        <v>1025.3</v>
      </c>
      <c r="AT897" s="2">
        <v>90370</v>
      </c>
      <c r="AU897" s="2">
        <v>6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287.8</v>
      </c>
      <c r="BA897">
        <v>36.200000000000003</v>
      </c>
      <c r="BB897">
        <v>40</v>
      </c>
      <c r="BC897" s="5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22.5</v>
      </c>
      <c r="AN898" s="2">
        <v>58</v>
      </c>
      <c r="AO898" s="2">
        <v>13.8</v>
      </c>
      <c r="AP898" s="2">
        <v>22.5</v>
      </c>
      <c r="AQ898" s="2">
        <v>13.3</v>
      </c>
      <c r="AR898" s="2">
        <v>23</v>
      </c>
      <c r="AS898" s="2">
        <v>1025.3</v>
      </c>
      <c r="AT898" s="2">
        <v>33180</v>
      </c>
      <c r="AU898" s="2">
        <v>2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287.8</v>
      </c>
      <c r="BA898">
        <v>36.1</v>
      </c>
      <c r="BB898">
        <v>39.9</v>
      </c>
      <c r="BC898" s="5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22.2</v>
      </c>
      <c r="AN899" s="2">
        <v>59</v>
      </c>
      <c r="AO899" s="2">
        <v>13.8</v>
      </c>
      <c r="AP899" s="2">
        <v>22.2</v>
      </c>
      <c r="AQ899" s="2">
        <v>9.6999999999999993</v>
      </c>
      <c r="AR899" s="2">
        <v>18.7</v>
      </c>
      <c r="AS899" s="2">
        <v>1024.9000000000001</v>
      </c>
      <c r="AT899" s="2">
        <v>60730</v>
      </c>
      <c r="AU899" s="2">
        <v>4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287.8</v>
      </c>
      <c r="BA899">
        <v>35.799999999999997</v>
      </c>
      <c r="BB899">
        <v>39.700000000000003</v>
      </c>
      <c r="BC899" s="5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22.3</v>
      </c>
      <c r="AN900" s="2">
        <v>59</v>
      </c>
      <c r="AO900" s="2">
        <v>13.9</v>
      </c>
      <c r="AP900" s="2">
        <v>22.3</v>
      </c>
      <c r="AQ900" s="2">
        <v>11.9</v>
      </c>
      <c r="AR900" s="2">
        <v>16.600000000000001</v>
      </c>
      <c r="AS900" s="2">
        <v>1025.2</v>
      </c>
      <c r="AT900" s="2">
        <v>36130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287.8</v>
      </c>
      <c r="BA900">
        <v>35.4</v>
      </c>
      <c r="BB900">
        <v>39.4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22.4</v>
      </c>
      <c r="AN901" s="2">
        <v>60</v>
      </c>
      <c r="AO901" s="2">
        <v>14.3</v>
      </c>
      <c r="AP901" s="2">
        <v>22.4</v>
      </c>
      <c r="AQ901" s="2">
        <v>11.2</v>
      </c>
      <c r="AR901" s="2">
        <v>23</v>
      </c>
      <c r="AS901" s="2">
        <v>1025.2</v>
      </c>
      <c r="AT901" s="2">
        <v>106530</v>
      </c>
      <c r="AU901" s="2">
        <v>7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287.8</v>
      </c>
      <c r="BA901">
        <v>35</v>
      </c>
      <c r="BB901">
        <v>38.9</v>
      </c>
      <c r="BC901" s="5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22.3</v>
      </c>
      <c r="AN902" s="2">
        <v>59</v>
      </c>
      <c r="AO902" s="2">
        <v>13.9</v>
      </c>
      <c r="AP902" s="2">
        <v>22.3</v>
      </c>
      <c r="AQ902" s="2">
        <v>10.8</v>
      </c>
      <c r="AR902" s="2">
        <v>20.9</v>
      </c>
      <c r="AS902" s="2">
        <v>1025.2</v>
      </c>
      <c r="AT902" s="2">
        <v>96310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287.8</v>
      </c>
      <c r="BA902">
        <v>34.700000000000003</v>
      </c>
      <c r="BB902">
        <v>38.5</v>
      </c>
      <c r="BC902" s="5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22</v>
      </c>
      <c r="AN903" s="2">
        <v>61</v>
      </c>
      <c r="AO903" s="2">
        <v>14.2</v>
      </c>
      <c r="AP903" s="2">
        <v>22</v>
      </c>
      <c r="AQ903" s="2">
        <v>17.3</v>
      </c>
      <c r="AR903" s="2">
        <v>19.100000000000001</v>
      </c>
      <c r="AS903" s="2">
        <v>1025.2</v>
      </c>
      <c r="AT903" s="2">
        <v>111970</v>
      </c>
      <c r="AU903" s="2">
        <v>8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287.8</v>
      </c>
      <c r="BA903">
        <v>34.6</v>
      </c>
      <c r="BB903">
        <v>38.1</v>
      </c>
      <c r="BC903" s="5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21.8</v>
      </c>
      <c r="AN904" s="2">
        <v>61</v>
      </c>
      <c r="AO904" s="2">
        <v>14</v>
      </c>
      <c r="AP904" s="2">
        <v>21.8</v>
      </c>
      <c r="AQ904" s="2">
        <v>18.399999999999999</v>
      </c>
      <c r="AR904" s="2">
        <v>25.9</v>
      </c>
      <c r="AS904" s="2">
        <v>1025</v>
      </c>
      <c r="AT904" s="2">
        <v>112330</v>
      </c>
      <c r="AU904" s="2">
        <v>8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287.8</v>
      </c>
      <c r="BA904">
        <v>34.5</v>
      </c>
      <c r="BB904">
        <v>37.9</v>
      </c>
      <c r="BC904" s="5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21.8</v>
      </c>
      <c r="AN905" s="2">
        <v>61</v>
      </c>
      <c r="AO905" s="2">
        <v>14</v>
      </c>
      <c r="AP905" s="2">
        <v>21.8</v>
      </c>
      <c r="AQ905" s="2">
        <v>9.4</v>
      </c>
      <c r="AR905" s="2">
        <v>16.2</v>
      </c>
      <c r="AS905" s="2">
        <v>1025.2</v>
      </c>
      <c r="AT905" s="2">
        <v>108550</v>
      </c>
      <c r="AU905" s="2">
        <v>7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287.8</v>
      </c>
      <c r="BA905">
        <v>34.5</v>
      </c>
      <c r="BB905">
        <v>37.799999999999997</v>
      </c>
      <c r="BC905" s="5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21.8</v>
      </c>
      <c r="AN906" s="2">
        <v>60</v>
      </c>
      <c r="AO906" s="2">
        <v>13.7</v>
      </c>
      <c r="AP906" s="2">
        <v>21.8</v>
      </c>
      <c r="AQ906" s="2">
        <v>23.8</v>
      </c>
      <c r="AR906" s="2">
        <v>27</v>
      </c>
      <c r="AS906" s="2">
        <v>1025</v>
      </c>
      <c r="AT906" s="2">
        <v>109390</v>
      </c>
      <c r="AU906" s="2">
        <v>8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287.8</v>
      </c>
      <c r="BA906">
        <v>34.5</v>
      </c>
      <c r="BB906">
        <v>37.700000000000003</v>
      </c>
      <c r="BC906" s="5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21.9</v>
      </c>
      <c r="AN907" s="2">
        <v>59</v>
      </c>
      <c r="AO907" s="2">
        <v>13.5</v>
      </c>
      <c r="AP907" s="2">
        <v>21.9</v>
      </c>
      <c r="AQ907" s="2">
        <v>15.5</v>
      </c>
      <c r="AR907" s="2">
        <v>18.399999999999999</v>
      </c>
      <c r="AS907" s="2">
        <v>1025</v>
      </c>
      <c r="AT907" s="2">
        <v>111580</v>
      </c>
      <c r="AU907" s="2">
        <v>8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287.8</v>
      </c>
      <c r="BA907">
        <v>34.6</v>
      </c>
      <c r="BB907">
        <v>37.799999999999997</v>
      </c>
      <c r="BC907" s="5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22</v>
      </c>
      <c r="AN908" s="2">
        <v>59</v>
      </c>
      <c r="AO908" s="2">
        <v>13.6</v>
      </c>
      <c r="AP908" s="2">
        <v>22</v>
      </c>
      <c r="AQ908" s="2">
        <v>14</v>
      </c>
      <c r="AR908" s="2">
        <v>18.399999999999999</v>
      </c>
      <c r="AS908" s="2">
        <v>1025</v>
      </c>
      <c r="AT908" s="2">
        <v>113240</v>
      </c>
      <c r="AU908" s="2">
        <v>8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287.8</v>
      </c>
      <c r="BA908">
        <v>34.6</v>
      </c>
      <c r="BB908">
        <v>37.799999999999997</v>
      </c>
      <c r="BC908" s="5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22</v>
      </c>
      <c r="AN909" s="2">
        <v>59</v>
      </c>
      <c r="AO909" s="2">
        <v>13.6</v>
      </c>
      <c r="AP909" s="2">
        <v>22</v>
      </c>
      <c r="AQ909" s="2">
        <v>13.7</v>
      </c>
      <c r="AR909" s="2">
        <v>22.3</v>
      </c>
      <c r="AS909" s="2">
        <v>1025</v>
      </c>
      <c r="AT909" s="2">
        <v>110650</v>
      </c>
      <c r="AU909" s="2">
        <v>8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287.8</v>
      </c>
      <c r="BA909">
        <v>34.700000000000003</v>
      </c>
      <c r="BB909">
        <v>37.799999999999997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21.9</v>
      </c>
      <c r="AN910" s="2">
        <v>60</v>
      </c>
      <c r="AO910" s="2">
        <v>13.8</v>
      </c>
      <c r="AP910" s="2">
        <v>21.9</v>
      </c>
      <c r="AQ910" s="2">
        <v>9.6999999999999993</v>
      </c>
      <c r="AR910" s="2">
        <v>13.3</v>
      </c>
      <c r="AS910" s="2">
        <v>1025.0999999999999</v>
      </c>
      <c r="AT910" s="2">
        <v>111170</v>
      </c>
      <c r="AU910" s="2">
        <v>8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287.8</v>
      </c>
      <c r="BA910">
        <v>34.700000000000003</v>
      </c>
      <c r="BB910">
        <v>37.799999999999997</v>
      </c>
      <c r="BC910" s="5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22.2</v>
      </c>
      <c r="AN911" s="2">
        <v>60</v>
      </c>
      <c r="AO911" s="2">
        <v>14.1</v>
      </c>
      <c r="AP911" s="2">
        <v>22.2</v>
      </c>
      <c r="AQ911" s="2">
        <v>11.2</v>
      </c>
      <c r="AR911" s="2">
        <v>15.1</v>
      </c>
      <c r="AS911" s="2">
        <v>1025</v>
      </c>
      <c r="AT911" s="2">
        <v>111530</v>
      </c>
      <c r="AU911" s="2">
        <v>8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287.8</v>
      </c>
      <c r="BA911">
        <v>34.799999999999997</v>
      </c>
      <c r="BB911">
        <v>37.9</v>
      </c>
      <c r="BC911" s="5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22.3</v>
      </c>
      <c r="AN912" s="2">
        <v>58</v>
      </c>
      <c r="AO912" s="2">
        <v>13.6</v>
      </c>
      <c r="AP912" s="2">
        <v>22.3</v>
      </c>
      <c r="AQ912" s="2">
        <v>15.5</v>
      </c>
      <c r="AR912" s="2">
        <v>18.7</v>
      </c>
      <c r="AS912" s="2">
        <v>1025.0999999999999</v>
      </c>
      <c r="AT912" s="2">
        <v>113820</v>
      </c>
      <c r="AU912" s="2">
        <v>8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287.8</v>
      </c>
      <c r="BA912">
        <v>34.9</v>
      </c>
      <c r="BB912">
        <v>37.9</v>
      </c>
      <c r="BC912" s="5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22.4</v>
      </c>
      <c r="AN913" s="2">
        <v>58</v>
      </c>
      <c r="AO913" s="2">
        <v>13.7</v>
      </c>
      <c r="AP913" s="2">
        <v>22.4</v>
      </c>
      <c r="AQ913" s="2">
        <v>6.8</v>
      </c>
      <c r="AR913" s="2">
        <v>15.8</v>
      </c>
      <c r="AS913" s="2">
        <v>1025.0999999999999</v>
      </c>
      <c r="AT913" s="2">
        <v>114390</v>
      </c>
      <c r="AU913" s="2">
        <v>8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287.8</v>
      </c>
      <c r="BA913">
        <v>35.1</v>
      </c>
      <c r="BB913">
        <v>38</v>
      </c>
      <c r="BC913" s="5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22.6</v>
      </c>
      <c r="AN914" s="2">
        <v>58</v>
      </c>
      <c r="AO914" s="2">
        <v>13.9</v>
      </c>
      <c r="AP914" s="2">
        <v>22.6</v>
      </c>
      <c r="AQ914" s="2">
        <v>14.8</v>
      </c>
      <c r="AR914" s="2">
        <v>15.8</v>
      </c>
      <c r="AS914" s="2">
        <v>1025.2</v>
      </c>
      <c r="AT914" s="2">
        <v>112850</v>
      </c>
      <c r="AU914" s="2">
        <v>8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287.8</v>
      </c>
      <c r="BA914">
        <v>35.299999999999997</v>
      </c>
      <c r="BB914">
        <v>38.200000000000003</v>
      </c>
      <c r="BC914" s="5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22.8</v>
      </c>
      <c r="AN915" s="2">
        <v>57</v>
      </c>
      <c r="AO915" s="2">
        <v>13.9</v>
      </c>
      <c r="AP915" s="2">
        <v>22.8</v>
      </c>
      <c r="AQ915" s="2">
        <v>20.5</v>
      </c>
      <c r="AR915" s="2">
        <v>24.5</v>
      </c>
      <c r="AS915" s="2">
        <v>1025.4000000000001</v>
      </c>
      <c r="AT915" s="2">
        <v>82440</v>
      </c>
      <c r="AU915" s="2">
        <v>6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287.8</v>
      </c>
      <c r="BA915">
        <v>35.5</v>
      </c>
      <c r="BB915">
        <v>38.4</v>
      </c>
      <c r="BC915" s="5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22.4</v>
      </c>
      <c r="AN916" s="2">
        <v>59</v>
      </c>
      <c r="AO916" s="2">
        <v>14</v>
      </c>
      <c r="AP916" s="2">
        <v>22.4</v>
      </c>
      <c r="AQ916" s="2">
        <v>19.100000000000001</v>
      </c>
      <c r="AR916" s="2">
        <v>23.8</v>
      </c>
      <c r="AS916" s="2">
        <v>1025.0999999999999</v>
      </c>
      <c r="AT916" s="2">
        <v>62100</v>
      </c>
      <c r="AU916" s="2">
        <v>4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287.8</v>
      </c>
      <c r="BA916">
        <v>35.6</v>
      </c>
      <c r="BB916">
        <v>38.6</v>
      </c>
      <c r="BC916" s="5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22.2</v>
      </c>
      <c r="AN917" s="2">
        <v>59</v>
      </c>
      <c r="AO917" s="2">
        <v>13.8</v>
      </c>
      <c r="AP917" s="2">
        <v>22.2</v>
      </c>
      <c r="AQ917" s="2">
        <v>13.7</v>
      </c>
      <c r="AR917" s="2">
        <v>22.3</v>
      </c>
      <c r="AS917" s="2">
        <v>1025.0999999999999</v>
      </c>
      <c r="AT917" s="2">
        <v>107590</v>
      </c>
      <c r="AU917" s="2">
        <v>7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287.8</v>
      </c>
      <c r="BA917">
        <v>35.4</v>
      </c>
      <c r="BB917">
        <v>38.700000000000003</v>
      </c>
      <c r="BC917" s="5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59</v>
      </c>
      <c r="AO918" s="2">
        <v>13.5</v>
      </c>
      <c r="AP918" s="2">
        <v>21.9</v>
      </c>
      <c r="AQ918" s="2">
        <v>11.5</v>
      </c>
      <c r="AR918" s="2">
        <v>16.600000000000001</v>
      </c>
      <c r="AS918" s="2">
        <v>1025.5</v>
      </c>
      <c r="AT918" s="2">
        <v>111500</v>
      </c>
      <c r="AU918" s="2">
        <v>8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287.8</v>
      </c>
      <c r="BA918">
        <v>35.4</v>
      </c>
      <c r="BB918">
        <v>38.700000000000003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21.8</v>
      </c>
      <c r="AN919" s="2">
        <v>60</v>
      </c>
      <c r="AO919" s="2">
        <v>13.7</v>
      </c>
      <c r="AP919" s="2">
        <v>21.8</v>
      </c>
      <c r="AQ919" s="2">
        <v>12.6</v>
      </c>
      <c r="AR919" s="2">
        <v>18.7</v>
      </c>
      <c r="AS919" s="2">
        <v>1025.2</v>
      </c>
      <c r="AT919" s="2">
        <v>105460</v>
      </c>
      <c r="AU919" s="2">
        <v>7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287.8</v>
      </c>
      <c r="BA919">
        <v>35.200000000000003</v>
      </c>
      <c r="BB919">
        <v>38.5</v>
      </c>
      <c r="BC919" s="5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21.7</v>
      </c>
      <c r="AN920" s="2">
        <v>61</v>
      </c>
      <c r="AO920" s="2">
        <v>13.9</v>
      </c>
      <c r="AP920" s="2">
        <v>21.7</v>
      </c>
      <c r="AQ920" s="2">
        <v>14</v>
      </c>
      <c r="AR920" s="2">
        <v>23.8</v>
      </c>
      <c r="AS920" s="2">
        <v>1025</v>
      </c>
      <c r="AT920" s="2">
        <v>103630</v>
      </c>
      <c r="AU920" s="2">
        <v>7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287.8</v>
      </c>
      <c r="BA920">
        <v>35.1</v>
      </c>
      <c r="BB920">
        <v>38.4</v>
      </c>
      <c r="BC920" s="5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21.7</v>
      </c>
      <c r="AN921" s="2">
        <v>62</v>
      </c>
      <c r="AO921" s="2">
        <v>14.1</v>
      </c>
      <c r="AP921" s="2">
        <v>21.7</v>
      </c>
      <c r="AQ921" s="2">
        <v>7.6</v>
      </c>
      <c r="AR921" s="2">
        <v>16.2</v>
      </c>
      <c r="AS921" s="2">
        <v>1025.0999999999999</v>
      </c>
      <c r="AT921" s="2">
        <v>96540</v>
      </c>
      <c r="AU921" s="2">
        <v>7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287.8</v>
      </c>
      <c r="BA921">
        <v>34.9</v>
      </c>
      <c r="BB921">
        <v>38.299999999999997</v>
      </c>
      <c r="BC921" s="5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22.1</v>
      </c>
      <c r="AN922" s="2">
        <v>61</v>
      </c>
      <c r="AO922" s="2">
        <v>14.2</v>
      </c>
      <c r="AP922" s="2">
        <v>22.1</v>
      </c>
      <c r="AQ922" s="2">
        <v>3.6</v>
      </c>
      <c r="AR922" s="2">
        <v>10.8</v>
      </c>
      <c r="AS922" s="2">
        <v>1025.0999999999999</v>
      </c>
      <c r="AT922" s="2">
        <v>108590</v>
      </c>
      <c r="AU922" s="2">
        <v>7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287.8</v>
      </c>
      <c r="BA922">
        <v>34.799999999999997</v>
      </c>
      <c r="BB922">
        <v>38.200000000000003</v>
      </c>
      <c r="BC922" s="5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22.2</v>
      </c>
      <c r="AN923" s="2">
        <v>60</v>
      </c>
      <c r="AO923" s="2">
        <v>14.1</v>
      </c>
      <c r="AP923" s="2">
        <v>22.2</v>
      </c>
      <c r="AQ923" s="2">
        <v>2.5</v>
      </c>
      <c r="AR923" s="2">
        <v>8.6</v>
      </c>
      <c r="AS923" s="2">
        <v>1025.2</v>
      </c>
      <c r="AT923" s="2">
        <v>108220</v>
      </c>
      <c r="AU923" s="2">
        <v>7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287.8</v>
      </c>
      <c r="BA923">
        <v>34.799999999999997</v>
      </c>
      <c r="BB923">
        <v>38.1</v>
      </c>
      <c r="BC923" s="5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22.4</v>
      </c>
      <c r="AN924" s="2">
        <v>59</v>
      </c>
      <c r="AO924" s="2">
        <v>14</v>
      </c>
      <c r="AP924" s="2">
        <v>22.4</v>
      </c>
      <c r="AQ924" s="2">
        <v>12.6</v>
      </c>
      <c r="AR924" s="2">
        <v>15.5</v>
      </c>
      <c r="AS924" s="2">
        <v>1025.0999999999999</v>
      </c>
      <c r="AT924" s="2">
        <v>107530</v>
      </c>
      <c r="AU924" s="2">
        <v>7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287.8</v>
      </c>
      <c r="BA924">
        <v>34.9</v>
      </c>
      <c r="BB924">
        <v>38</v>
      </c>
      <c r="BC924" s="5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22.1</v>
      </c>
      <c r="AN925" s="2">
        <v>60</v>
      </c>
      <c r="AO925" s="2">
        <v>14</v>
      </c>
      <c r="AP925" s="2">
        <v>22.1</v>
      </c>
      <c r="AQ925" s="2">
        <v>19.399999999999999</v>
      </c>
      <c r="AR925" s="2">
        <v>20.9</v>
      </c>
      <c r="AS925" s="2">
        <v>1025.3</v>
      </c>
      <c r="AT925" s="2">
        <v>107640</v>
      </c>
      <c r="AU925" s="2">
        <v>7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287.8</v>
      </c>
      <c r="BA925">
        <v>35.1</v>
      </c>
      <c r="BB925">
        <v>37.9</v>
      </c>
      <c r="BC925" s="5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21.9</v>
      </c>
      <c r="AN926" s="2">
        <v>61</v>
      </c>
      <c r="AO926" s="2">
        <v>14.1</v>
      </c>
      <c r="AP926" s="2">
        <v>21.9</v>
      </c>
      <c r="AQ926" s="2">
        <v>17.3</v>
      </c>
      <c r="AR926" s="2">
        <v>25.6</v>
      </c>
      <c r="AS926" s="2">
        <v>1025.0999999999999</v>
      </c>
      <c r="AT926" s="2">
        <v>103490</v>
      </c>
      <c r="AU926" s="2">
        <v>7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287.8</v>
      </c>
      <c r="BA926">
        <v>35.299999999999997</v>
      </c>
      <c r="BB926">
        <v>37.9</v>
      </c>
      <c r="BC926" s="5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21.8</v>
      </c>
      <c r="AN927" s="2">
        <v>61</v>
      </c>
      <c r="AO927" s="2">
        <v>14</v>
      </c>
      <c r="AP927" s="2">
        <v>21.8</v>
      </c>
      <c r="AQ927" s="2">
        <v>9.6999999999999993</v>
      </c>
      <c r="AR927" s="2">
        <v>12.6</v>
      </c>
      <c r="AS927" s="2">
        <v>1025.0999999999999</v>
      </c>
      <c r="AT927" s="2">
        <v>104380</v>
      </c>
      <c r="AU927" s="2">
        <v>7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287.8</v>
      </c>
      <c r="BA927">
        <v>35.299999999999997</v>
      </c>
      <c r="BB927">
        <v>37.799999999999997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22.1</v>
      </c>
      <c r="AN928" s="2">
        <v>60</v>
      </c>
      <c r="AO928" s="2">
        <v>14</v>
      </c>
      <c r="AP928" s="2">
        <v>22.1</v>
      </c>
      <c r="AQ928" s="2">
        <v>2.2000000000000002</v>
      </c>
      <c r="AR928" s="2">
        <v>7.2</v>
      </c>
      <c r="AS928" s="2">
        <v>1025.0999999999999</v>
      </c>
      <c r="AT928" s="2">
        <v>102840</v>
      </c>
      <c r="AU928" s="2">
        <v>7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287.8</v>
      </c>
      <c r="BA928">
        <v>35.299999999999997</v>
      </c>
      <c r="BB928">
        <v>37.799999999999997</v>
      </c>
      <c r="BC928" s="5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22.3</v>
      </c>
      <c r="AN929" s="2">
        <v>60</v>
      </c>
      <c r="AO929" s="2">
        <v>14.2</v>
      </c>
      <c r="AP929" s="2">
        <v>22.3</v>
      </c>
      <c r="AQ929" s="2">
        <v>3.2</v>
      </c>
      <c r="AR929" s="2">
        <v>13</v>
      </c>
      <c r="AS929" s="2">
        <v>1025.0999999999999</v>
      </c>
      <c r="AT929" s="2">
        <v>107870</v>
      </c>
      <c r="AU929" s="2">
        <v>7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287.8</v>
      </c>
      <c r="BA929">
        <v>35.4</v>
      </c>
      <c r="BB929">
        <v>37.700000000000003</v>
      </c>
      <c r="BC929" s="5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22.3</v>
      </c>
      <c r="AN930" s="2">
        <v>59</v>
      </c>
      <c r="AO930" s="2">
        <v>13.9</v>
      </c>
      <c r="AP930" s="2">
        <v>22.3</v>
      </c>
      <c r="AQ930" s="2">
        <v>14.4</v>
      </c>
      <c r="AR930" s="2">
        <v>24.5</v>
      </c>
      <c r="AS930" s="2">
        <v>1025</v>
      </c>
      <c r="AT930" s="2">
        <v>109170</v>
      </c>
      <c r="AU930" s="2">
        <v>8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287.8</v>
      </c>
      <c r="BA930">
        <v>35.6</v>
      </c>
      <c r="BB930">
        <v>37.700000000000003</v>
      </c>
      <c r="BC930" s="5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22.2</v>
      </c>
      <c r="AN931" s="2">
        <v>59</v>
      </c>
      <c r="AO931" s="2">
        <v>13.8</v>
      </c>
      <c r="AP931" s="2">
        <v>22.2</v>
      </c>
      <c r="AQ931" s="2">
        <v>11.5</v>
      </c>
      <c r="AR931" s="2">
        <v>20.5</v>
      </c>
      <c r="AS931" s="2">
        <v>1024.9000000000001</v>
      </c>
      <c r="AT931" s="2">
        <v>104390</v>
      </c>
      <c r="AU931" s="2">
        <v>7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287.8</v>
      </c>
      <c r="BA931">
        <v>35.799999999999997</v>
      </c>
      <c r="BB931">
        <v>37.700000000000003</v>
      </c>
      <c r="BC931" s="5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59</v>
      </c>
      <c r="AO932" s="2">
        <v>13.7</v>
      </c>
      <c r="AP932" s="2">
        <v>22.1</v>
      </c>
      <c r="AQ932" s="2">
        <v>8.6</v>
      </c>
      <c r="AR932" s="2">
        <v>13.3</v>
      </c>
      <c r="AS932" s="2">
        <v>1025</v>
      </c>
      <c r="AT932" s="2">
        <v>108010</v>
      </c>
      <c r="AU932" s="2">
        <v>7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287.8</v>
      </c>
      <c r="BA932">
        <v>35.799999999999997</v>
      </c>
      <c r="BB932">
        <v>37.6</v>
      </c>
      <c r="BC932" s="5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22.2</v>
      </c>
      <c r="AN933" s="2">
        <v>59</v>
      </c>
      <c r="AO933" s="2">
        <v>13.8</v>
      </c>
      <c r="AP933" s="2">
        <v>22.2</v>
      </c>
      <c r="AQ933" s="2">
        <v>9.4</v>
      </c>
      <c r="AR933" s="2">
        <v>15.1</v>
      </c>
      <c r="AS933" s="2">
        <v>1024.9000000000001</v>
      </c>
      <c r="AT933" s="2">
        <v>111860</v>
      </c>
      <c r="AU933" s="2">
        <v>8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287.8</v>
      </c>
      <c r="BA933">
        <v>35.799999999999997</v>
      </c>
      <c r="BB933">
        <v>37.6</v>
      </c>
      <c r="BC933" s="5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22.4</v>
      </c>
      <c r="AN934" s="2">
        <v>59</v>
      </c>
      <c r="AO934" s="2">
        <v>14</v>
      </c>
      <c r="AP934" s="2">
        <v>22.4</v>
      </c>
      <c r="AQ934" s="2">
        <v>15.8</v>
      </c>
      <c r="AR934" s="2">
        <v>17.3</v>
      </c>
      <c r="AS934" s="2">
        <v>1025</v>
      </c>
      <c r="AT934" s="2">
        <v>114640</v>
      </c>
      <c r="AU934" s="2">
        <v>8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287.8</v>
      </c>
      <c r="BA934">
        <v>35.700000000000003</v>
      </c>
      <c r="BB934">
        <v>37.5</v>
      </c>
      <c r="BC934" s="5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60</v>
      </c>
      <c r="AO935" s="2">
        <v>14</v>
      </c>
      <c r="AP935" s="2">
        <v>22.1</v>
      </c>
      <c r="AQ935" s="2">
        <v>17.600000000000001</v>
      </c>
      <c r="AR935" s="2">
        <v>25.9</v>
      </c>
      <c r="AS935" s="2">
        <v>1025.0999999999999</v>
      </c>
      <c r="AT935" s="2">
        <v>117290</v>
      </c>
      <c r="AU935" s="2">
        <v>8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287.8</v>
      </c>
      <c r="BA935">
        <v>35.799999999999997</v>
      </c>
      <c r="BB935">
        <v>37.5</v>
      </c>
      <c r="BC935" s="5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21.9</v>
      </c>
      <c r="AN936" s="2">
        <v>60</v>
      </c>
      <c r="AO936" s="2">
        <v>13.8</v>
      </c>
      <c r="AP936" s="2">
        <v>21.9</v>
      </c>
      <c r="AQ936" s="2">
        <v>11.9</v>
      </c>
      <c r="AR936" s="2">
        <v>18.7</v>
      </c>
      <c r="AS936" s="2">
        <v>1025.0999999999999</v>
      </c>
      <c r="AT936" s="2">
        <v>117480</v>
      </c>
      <c r="AU936" s="2">
        <v>8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287.8</v>
      </c>
      <c r="BA936">
        <v>35.799999999999997</v>
      </c>
      <c r="BB936">
        <v>37.5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21.9</v>
      </c>
      <c r="AN937" s="2">
        <v>61</v>
      </c>
      <c r="AO937" s="2">
        <v>14.1</v>
      </c>
      <c r="AP937" s="2">
        <v>21.9</v>
      </c>
      <c r="AQ937" s="2">
        <v>7.9</v>
      </c>
      <c r="AR937" s="2">
        <v>13.3</v>
      </c>
      <c r="AS937" s="2">
        <v>1025.3</v>
      </c>
      <c r="AT937" s="2">
        <v>116350</v>
      </c>
      <c r="AU937" s="2">
        <v>8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287.8</v>
      </c>
      <c r="BA937">
        <v>35.799999999999997</v>
      </c>
      <c r="BB937">
        <v>37.5</v>
      </c>
      <c r="BC937" s="5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21.8</v>
      </c>
      <c r="AN938" s="2">
        <v>61</v>
      </c>
      <c r="AO938" s="2">
        <v>14</v>
      </c>
      <c r="AP938" s="2">
        <v>21.8</v>
      </c>
      <c r="AQ938" s="2">
        <v>11.5</v>
      </c>
      <c r="AR938" s="2">
        <v>15.5</v>
      </c>
      <c r="AS938" s="2">
        <v>1025</v>
      </c>
      <c r="AT938" s="2">
        <v>113050</v>
      </c>
      <c r="AU938" s="2">
        <v>8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287.8</v>
      </c>
      <c r="BA938">
        <v>35.799999999999997</v>
      </c>
      <c r="BB938">
        <v>37.5</v>
      </c>
      <c r="BC938" s="5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21.8</v>
      </c>
      <c r="AN939" s="2">
        <v>61</v>
      </c>
      <c r="AO939" s="2">
        <v>14</v>
      </c>
      <c r="AP939" s="2">
        <v>21.8</v>
      </c>
      <c r="AQ939" s="2">
        <v>15.1</v>
      </c>
      <c r="AR939" s="2">
        <v>17.600000000000001</v>
      </c>
      <c r="AS939" s="2">
        <v>1024.9000000000001</v>
      </c>
      <c r="AT939" s="2">
        <v>111010</v>
      </c>
      <c r="AU939" s="2">
        <v>8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287.8</v>
      </c>
      <c r="BA939">
        <v>35.799999999999997</v>
      </c>
      <c r="BB939">
        <v>37.5</v>
      </c>
      <c r="BC939" s="5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21.8</v>
      </c>
      <c r="AN940" s="2">
        <v>60</v>
      </c>
      <c r="AO940" s="2">
        <v>13.7</v>
      </c>
      <c r="AP940" s="2">
        <v>21.8</v>
      </c>
      <c r="AQ940" s="2">
        <v>14.4</v>
      </c>
      <c r="AR940" s="2">
        <v>29.2</v>
      </c>
      <c r="AS940" s="2">
        <v>1025.0999999999999</v>
      </c>
      <c r="AT940" s="2">
        <v>109350</v>
      </c>
      <c r="AU940" s="2">
        <v>8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287.8</v>
      </c>
      <c r="BA940">
        <v>35.799999999999997</v>
      </c>
      <c r="BB940">
        <v>37.5</v>
      </c>
      <c r="BC940" s="5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21.6</v>
      </c>
      <c r="AN941" s="2">
        <v>60</v>
      </c>
      <c r="AO941" s="2">
        <v>13.5</v>
      </c>
      <c r="AP941" s="2">
        <v>21.6</v>
      </c>
      <c r="AQ941" s="2">
        <v>19.8</v>
      </c>
      <c r="AR941" s="2">
        <v>25.2</v>
      </c>
      <c r="AS941" s="2">
        <v>1025</v>
      </c>
      <c r="AT941" s="2">
        <v>108560</v>
      </c>
      <c r="AU941" s="2">
        <v>7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287.8</v>
      </c>
      <c r="BA941">
        <v>35.799999999999997</v>
      </c>
      <c r="BB941">
        <v>37.5</v>
      </c>
      <c r="BC941" s="5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21.5</v>
      </c>
      <c r="AN942" s="2">
        <v>61</v>
      </c>
      <c r="AO942" s="2">
        <v>13.7</v>
      </c>
      <c r="AP942" s="2">
        <v>21.5</v>
      </c>
      <c r="AQ942" s="2">
        <v>20.9</v>
      </c>
      <c r="AR942" s="2">
        <v>21.2</v>
      </c>
      <c r="AS942" s="2">
        <v>1025</v>
      </c>
      <c r="AT942" s="2">
        <v>109970</v>
      </c>
      <c r="AU942" s="2">
        <v>8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287.8</v>
      </c>
      <c r="BA942">
        <v>35.700000000000003</v>
      </c>
      <c r="BB942">
        <v>37.4</v>
      </c>
      <c r="BC942" s="5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21.7</v>
      </c>
      <c r="AN943" s="2">
        <v>61</v>
      </c>
      <c r="AO943" s="2">
        <v>13.9</v>
      </c>
      <c r="AP943" s="2">
        <v>21.7</v>
      </c>
      <c r="AQ943" s="2">
        <v>10.1</v>
      </c>
      <c r="AR943" s="2">
        <v>19.100000000000001</v>
      </c>
      <c r="AS943" s="2">
        <v>1025.2</v>
      </c>
      <c r="AT943" s="2">
        <v>76350</v>
      </c>
      <c r="AU943" s="2">
        <v>5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287.8</v>
      </c>
      <c r="BA943">
        <v>35.5</v>
      </c>
      <c r="BB943">
        <v>37.4</v>
      </c>
      <c r="BC943" s="5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61</v>
      </c>
      <c r="AO944" s="2">
        <v>13.8</v>
      </c>
      <c r="AP944" s="2">
        <v>21.6</v>
      </c>
      <c r="AQ944" s="2">
        <v>15.8</v>
      </c>
      <c r="AR944" s="2">
        <v>16.600000000000001</v>
      </c>
      <c r="AS944" s="2">
        <v>1025</v>
      </c>
      <c r="AT944" s="2">
        <v>110490</v>
      </c>
      <c r="AU944" s="2">
        <v>8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287.8</v>
      </c>
      <c r="BA944">
        <v>35.4</v>
      </c>
      <c r="BB944">
        <v>37.200000000000003</v>
      </c>
      <c r="BC944" s="5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21.7</v>
      </c>
      <c r="AN945" s="2">
        <v>61</v>
      </c>
      <c r="AO945" s="2">
        <v>13.9</v>
      </c>
      <c r="AP945" s="2">
        <v>21.7</v>
      </c>
      <c r="AQ945" s="2">
        <v>7.9</v>
      </c>
      <c r="AR945" s="2">
        <v>24.8</v>
      </c>
      <c r="AS945" s="2">
        <v>1025</v>
      </c>
      <c r="AT945" s="2">
        <v>105050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287.8</v>
      </c>
      <c r="BA945">
        <v>35.200000000000003</v>
      </c>
      <c r="BB945">
        <v>37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21.5</v>
      </c>
      <c r="AN946" s="2">
        <v>62</v>
      </c>
      <c r="AO946" s="2">
        <v>13.9</v>
      </c>
      <c r="AP946" s="2">
        <v>21.5</v>
      </c>
      <c r="AQ946" s="2">
        <v>11.9</v>
      </c>
      <c r="AR946" s="2">
        <v>16.600000000000001</v>
      </c>
      <c r="AS946" s="2">
        <v>1025</v>
      </c>
      <c r="AT946" s="2">
        <v>99800</v>
      </c>
      <c r="AU946" s="2">
        <v>7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287.8</v>
      </c>
      <c r="BA946">
        <v>34.9</v>
      </c>
      <c r="BB946">
        <v>36.799999999999997</v>
      </c>
      <c r="BC946" s="5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21.8</v>
      </c>
      <c r="AN947" s="2">
        <v>60</v>
      </c>
      <c r="AO947" s="2">
        <v>13.7</v>
      </c>
      <c r="AP947" s="2">
        <v>21.8</v>
      </c>
      <c r="AQ947" s="2">
        <v>10.8</v>
      </c>
      <c r="AR947" s="2">
        <v>14.4</v>
      </c>
      <c r="AS947" s="2">
        <v>1025.0999999999999</v>
      </c>
      <c r="AT947" s="2">
        <v>100870</v>
      </c>
      <c r="AU947" s="2">
        <v>7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287.8</v>
      </c>
      <c r="BA947">
        <v>34.700000000000003</v>
      </c>
      <c r="BB947">
        <v>36.5</v>
      </c>
      <c r="BC947" s="5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22</v>
      </c>
      <c r="AN948" s="2">
        <v>60</v>
      </c>
      <c r="AO948" s="2">
        <v>13.9</v>
      </c>
      <c r="AP948" s="2">
        <v>22</v>
      </c>
      <c r="AQ948" s="2">
        <v>11.9</v>
      </c>
      <c r="AR948" s="2">
        <v>17.3</v>
      </c>
      <c r="AS948" s="2">
        <v>1024.9000000000001</v>
      </c>
      <c r="AT948" s="2">
        <v>103580</v>
      </c>
      <c r="AU948" s="2">
        <v>7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287.8</v>
      </c>
      <c r="BA948">
        <v>34.700000000000003</v>
      </c>
      <c r="BB948">
        <v>36.4</v>
      </c>
      <c r="BC948" s="5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22.1</v>
      </c>
      <c r="AN949" s="2">
        <v>60</v>
      </c>
      <c r="AO949" s="2">
        <v>14</v>
      </c>
      <c r="AP949" s="2">
        <v>22.1</v>
      </c>
      <c r="AQ949" s="2">
        <v>16.2</v>
      </c>
      <c r="AR949" s="2">
        <v>27</v>
      </c>
      <c r="AS949" s="2">
        <v>1025</v>
      </c>
      <c r="AT949" s="2">
        <v>105060</v>
      </c>
      <c r="AU949" s="2">
        <v>7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287.8</v>
      </c>
      <c r="BA949">
        <v>34.700000000000003</v>
      </c>
      <c r="BB949">
        <v>36.299999999999997</v>
      </c>
      <c r="BC949" s="5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21.8</v>
      </c>
      <c r="AN950" s="2">
        <v>60</v>
      </c>
      <c r="AO950" s="2">
        <v>13.7</v>
      </c>
      <c r="AP950" s="2">
        <v>21.8</v>
      </c>
      <c r="AQ950" s="2">
        <v>13.3</v>
      </c>
      <c r="AR950" s="2">
        <v>24.8</v>
      </c>
      <c r="AS950" s="2">
        <v>1025</v>
      </c>
      <c r="AT950" s="2">
        <v>105280</v>
      </c>
      <c r="AU950" s="2">
        <v>7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287.8</v>
      </c>
      <c r="BA950">
        <v>34.799999999999997</v>
      </c>
      <c r="BB950">
        <v>36.200000000000003</v>
      </c>
      <c r="BC950" s="5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21.6</v>
      </c>
      <c r="AN951" s="2">
        <v>61</v>
      </c>
      <c r="AO951" s="2">
        <v>13.8</v>
      </c>
      <c r="AP951" s="2">
        <v>21.6</v>
      </c>
      <c r="AQ951" s="2">
        <v>8.3000000000000007</v>
      </c>
      <c r="AR951" s="2">
        <v>8.6</v>
      </c>
      <c r="AS951" s="2">
        <v>1024.8</v>
      </c>
      <c r="AT951" s="2">
        <v>105350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287.8</v>
      </c>
      <c r="BA951">
        <v>34.799999999999997</v>
      </c>
      <c r="BB951">
        <v>36.1</v>
      </c>
      <c r="BC951" s="5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21.9</v>
      </c>
      <c r="AN952" s="2">
        <v>61</v>
      </c>
      <c r="AO952" s="2">
        <v>14.1</v>
      </c>
      <c r="AP952" s="2">
        <v>21.9</v>
      </c>
      <c r="AQ952" s="2">
        <v>14</v>
      </c>
      <c r="AR952" s="2">
        <v>24.1</v>
      </c>
      <c r="AS952" s="2">
        <v>1024.9000000000001</v>
      </c>
      <c r="AT952" s="2">
        <v>104980</v>
      </c>
      <c r="AU952" s="2">
        <v>7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287.8</v>
      </c>
      <c r="BA952">
        <v>34.799999999999997</v>
      </c>
      <c r="BB952">
        <v>36</v>
      </c>
      <c r="BC952" s="5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62</v>
      </c>
      <c r="AO953" s="2">
        <v>14.2</v>
      </c>
      <c r="AP953" s="2">
        <v>21.8</v>
      </c>
      <c r="AQ953" s="2">
        <v>18.7</v>
      </c>
      <c r="AR953" s="2">
        <v>23</v>
      </c>
      <c r="AS953" s="2">
        <v>1024.9000000000001</v>
      </c>
      <c r="AT953" s="2">
        <v>102320</v>
      </c>
      <c r="AU953" s="2">
        <v>7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287.8</v>
      </c>
      <c r="BA953">
        <v>34.9</v>
      </c>
      <c r="BB953">
        <v>36</v>
      </c>
      <c r="BC953" s="5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21.9</v>
      </c>
      <c r="AN954" s="2">
        <v>61</v>
      </c>
      <c r="AO954" s="2">
        <v>14.1</v>
      </c>
      <c r="AP954" s="2">
        <v>21.9</v>
      </c>
      <c r="AQ954" s="2">
        <v>4.7</v>
      </c>
      <c r="AR954" s="2">
        <v>7.6</v>
      </c>
      <c r="AS954" s="2">
        <v>1025</v>
      </c>
      <c r="AT954" s="2">
        <v>102650</v>
      </c>
      <c r="AU954" s="2">
        <v>7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287.8</v>
      </c>
      <c r="BA954">
        <v>34.9</v>
      </c>
      <c r="BB954">
        <v>36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22</v>
      </c>
      <c r="AN955" s="2">
        <v>62</v>
      </c>
      <c r="AO955" s="2">
        <v>14.4</v>
      </c>
      <c r="AP955" s="2">
        <v>22</v>
      </c>
      <c r="AQ955" s="2">
        <v>13.7</v>
      </c>
      <c r="AR955" s="2">
        <v>20.9</v>
      </c>
      <c r="AS955" s="2">
        <v>1024.9000000000001</v>
      </c>
      <c r="AT955" s="2">
        <v>100650</v>
      </c>
      <c r="AU955" s="2">
        <v>7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287.8</v>
      </c>
      <c r="BA955">
        <v>35</v>
      </c>
      <c r="BB955">
        <v>35.9</v>
      </c>
      <c r="BC955" s="5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22</v>
      </c>
      <c r="AN956" s="2">
        <v>61</v>
      </c>
      <c r="AO956" s="2">
        <v>14.2</v>
      </c>
      <c r="AP956" s="2">
        <v>22</v>
      </c>
      <c r="AQ956" s="2">
        <v>13</v>
      </c>
      <c r="AR956" s="2">
        <v>18.7</v>
      </c>
      <c r="AS956" s="2">
        <v>1024.9000000000001</v>
      </c>
      <c r="AT956" s="2">
        <v>104410</v>
      </c>
      <c r="AU956" s="2">
        <v>7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287.8</v>
      </c>
      <c r="BA956">
        <v>35.1</v>
      </c>
      <c r="BB956">
        <v>35.9</v>
      </c>
      <c r="BC956" s="5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22.1</v>
      </c>
      <c r="AN957" s="2">
        <v>61</v>
      </c>
      <c r="AO957" s="2">
        <v>14.2</v>
      </c>
      <c r="AP957" s="2">
        <v>22.1</v>
      </c>
      <c r="AQ957" s="2">
        <v>7.2</v>
      </c>
      <c r="AR957" s="2">
        <v>10.1</v>
      </c>
      <c r="AS957" s="2">
        <v>1025.0999999999999</v>
      </c>
      <c r="AT957" s="2">
        <v>104620</v>
      </c>
      <c r="AU957" s="2">
        <v>7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287.8</v>
      </c>
      <c r="BA957">
        <v>35.299999999999997</v>
      </c>
      <c r="BB957">
        <v>36</v>
      </c>
      <c r="BC957" s="5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61</v>
      </c>
      <c r="AO958" s="2">
        <v>14.2</v>
      </c>
      <c r="AP958" s="2">
        <v>22.1</v>
      </c>
      <c r="AQ958" s="2">
        <v>6.1</v>
      </c>
      <c r="AR958" s="2">
        <v>16.899999999999999</v>
      </c>
      <c r="AS958" s="2">
        <v>1024.9000000000001</v>
      </c>
      <c r="AT958" s="2">
        <v>102840</v>
      </c>
      <c r="AU958" s="2">
        <v>7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287.8</v>
      </c>
      <c r="BA958">
        <v>35.4</v>
      </c>
      <c r="BB958">
        <v>36.1</v>
      </c>
      <c r="BC958" s="5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22.2</v>
      </c>
      <c r="AN959" s="2">
        <v>61</v>
      </c>
      <c r="AO959" s="2">
        <v>14.3</v>
      </c>
      <c r="AP959" s="2">
        <v>22.2</v>
      </c>
      <c r="AQ959" s="2">
        <v>11.9</v>
      </c>
      <c r="AR959" s="2">
        <v>18.399999999999999</v>
      </c>
      <c r="AS959" s="2">
        <v>1025</v>
      </c>
      <c r="AT959" s="2">
        <v>103970</v>
      </c>
      <c r="AU959" s="2">
        <v>7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287.8</v>
      </c>
      <c r="BA959">
        <v>35.5</v>
      </c>
      <c r="BB959">
        <v>36.1</v>
      </c>
      <c r="BC959" s="5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22</v>
      </c>
      <c r="AN960" s="2">
        <v>61</v>
      </c>
      <c r="AO960" s="2">
        <v>14.2</v>
      </c>
      <c r="AP960" s="2">
        <v>22</v>
      </c>
      <c r="AQ960" s="2">
        <v>6.5</v>
      </c>
      <c r="AR960" s="2">
        <v>22.7</v>
      </c>
      <c r="AS960" s="2">
        <v>1025</v>
      </c>
      <c r="AT960" s="2">
        <v>104540</v>
      </c>
      <c r="AU960" s="2">
        <v>7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287.8</v>
      </c>
      <c r="BA960">
        <v>35.6</v>
      </c>
      <c r="BB960">
        <v>36.200000000000003</v>
      </c>
      <c r="BC960" s="5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22.1</v>
      </c>
      <c r="AN961" s="2">
        <v>61</v>
      </c>
      <c r="AO961" s="2">
        <v>14.2</v>
      </c>
      <c r="AP961" s="2">
        <v>22.1</v>
      </c>
      <c r="AQ961" s="2">
        <v>8.6</v>
      </c>
      <c r="AR961" s="2">
        <v>9.4</v>
      </c>
      <c r="AS961" s="2">
        <v>1024.8</v>
      </c>
      <c r="AT961" s="2">
        <v>103330</v>
      </c>
      <c r="AU961" s="2">
        <v>7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287.8</v>
      </c>
      <c r="BA961">
        <v>35.700000000000003</v>
      </c>
      <c r="BB961">
        <v>36.299999999999997</v>
      </c>
      <c r="BC961" s="5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61</v>
      </c>
      <c r="AO962" s="2">
        <v>14.3</v>
      </c>
      <c r="AP962" s="2">
        <v>22.2</v>
      </c>
      <c r="AQ962" s="2">
        <v>11.2</v>
      </c>
      <c r="AR962" s="2">
        <v>13</v>
      </c>
      <c r="AS962" s="2">
        <v>1024.8</v>
      </c>
      <c r="AT962" s="2">
        <v>103130</v>
      </c>
      <c r="AU962" s="2">
        <v>7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287.8</v>
      </c>
      <c r="BA962">
        <v>35.799999999999997</v>
      </c>
      <c r="BB962">
        <v>36.4</v>
      </c>
      <c r="BC962" s="5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21.8</v>
      </c>
      <c r="AN963" s="2">
        <v>63</v>
      </c>
      <c r="AO963" s="2">
        <v>14.5</v>
      </c>
      <c r="AP963" s="2">
        <v>21.8</v>
      </c>
      <c r="AQ963" s="2">
        <v>20.5</v>
      </c>
      <c r="AR963" s="2">
        <v>29.9</v>
      </c>
      <c r="AS963" s="2">
        <v>1024.9000000000001</v>
      </c>
      <c r="AT963" s="2">
        <v>103420</v>
      </c>
      <c r="AU963" s="2">
        <v>7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287.8</v>
      </c>
      <c r="BA963">
        <v>35.799999999999997</v>
      </c>
      <c r="BB963">
        <v>36.5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63</v>
      </c>
      <c r="AO964" s="2">
        <v>14.2</v>
      </c>
      <c r="AP964" s="2">
        <v>21.5</v>
      </c>
      <c r="AQ964" s="2">
        <v>7.2</v>
      </c>
      <c r="AR964" s="2">
        <v>17.600000000000001</v>
      </c>
      <c r="AS964" s="2">
        <v>1024.9000000000001</v>
      </c>
      <c r="AT964" s="2">
        <v>104060</v>
      </c>
      <c r="AU964" s="2">
        <v>7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287.8</v>
      </c>
      <c r="BA964">
        <v>35.700000000000003</v>
      </c>
      <c r="BB964">
        <v>36.5</v>
      </c>
      <c r="BC964" s="5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21.5</v>
      </c>
      <c r="AN965" s="2">
        <v>63</v>
      </c>
      <c r="AO965" s="2">
        <v>14.2</v>
      </c>
      <c r="AP965" s="2">
        <v>21.5</v>
      </c>
      <c r="AQ965" s="2">
        <v>15.5</v>
      </c>
      <c r="AR965" s="2">
        <v>33.799999999999997</v>
      </c>
      <c r="AS965" s="2">
        <v>1024.9000000000001</v>
      </c>
      <c r="AT965" s="2">
        <v>103380</v>
      </c>
      <c r="AU965" s="2">
        <v>7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287.8</v>
      </c>
      <c r="BA965">
        <v>35.6</v>
      </c>
      <c r="BB965">
        <v>36.4</v>
      </c>
      <c r="BC965" s="5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21.3</v>
      </c>
      <c r="AN966" s="2">
        <v>64</v>
      </c>
      <c r="AO966" s="2">
        <v>14.2</v>
      </c>
      <c r="AP966" s="2">
        <v>21.3</v>
      </c>
      <c r="AQ966" s="2">
        <v>9</v>
      </c>
      <c r="AR966" s="2">
        <v>16.899999999999999</v>
      </c>
      <c r="AS966" s="2">
        <v>1025</v>
      </c>
      <c r="AT966" s="2">
        <v>94520</v>
      </c>
      <c r="AU966" s="2">
        <v>6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287.8</v>
      </c>
      <c r="BA966">
        <v>35.4</v>
      </c>
      <c r="BB966">
        <v>36.299999999999997</v>
      </c>
      <c r="BC966" s="5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21.6</v>
      </c>
      <c r="AN967" s="2">
        <v>63</v>
      </c>
      <c r="AO967" s="2">
        <v>14.3</v>
      </c>
      <c r="AP967" s="2">
        <v>21.6</v>
      </c>
      <c r="AQ967" s="2">
        <v>19.399999999999999</v>
      </c>
      <c r="AR967" s="2">
        <v>26.3</v>
      </c>
      <c r="AS967" s="2">
        <v>1024.9000000000001</v>
      </c>
      <c r="AT967" s="2">
        <v>101600</v>
      </c>
      <c r="AU967" s="2">
        <v>7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287.8</v>
      </c>
      <c r="BA967">
        <v>35.200000000000003</v>
      </c>
      <c r="BB967">
        <v>36.1</v>
      </c>
      <c r="BC967" s="5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21.3</v>
      </c>
      <c r="AN968" s="2">
        <v>63</v>
      </c>
      <c r="AO968" s="2">
        <v>14</v>
      </c>
      <c r="AP968" s="2">
        <v>21.3</v>
      </c>
      <c r="AQ968" s="2">
        <v>14</v>
      </c>
      <c r="AR968" s="2">
        <v>21.2</v>
      </c>
      <c r="AS968" s="2">
        <v>1024.9000000000001</v>
      </c>
      <c r="AT968" s="2">
        <v>101390</v>
      </c>
      <c r="AU968" s="2">
        <v>7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287.8</v>
      </c>
      <c r="BA968">
        <v>35</v>
      </c>
      <c r="BB968">
        <v>36</v>
      </c>
      <c r="BC968" s="5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21.4</v>
      </c>
      <c r="AN969" s="2">
        <v>63</v>
      </c>
      <c r="AO969" s="2">
        <v>14.1</v>
      </c>
      <c r="AP969" s="2">
        <v>21.4</v>
      </c>
      <c r="AQ969" s="2">
        <v>10.4</v>
      </c>
      <c r="AR969" s="2">
        <v>16.2</v>
      </c>
      <c r="AS969" s="2">
        <v>1024.9000000000001</v>
      </c>
      <c r="AT969" s="2">
        <v>101740</v>
      </c>
      <c r="AU969" s="2">
        <v>7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287.8</v>
      </c>
      <c r="BA969">
        <v>34.799999999999997</v>
      </c>
      <c r="BB969">
        <v>35.9</v>
      </c>
      <c r="BC969" s="5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21.5</v>
      </c>
      <c r="AN970" s="2">
        <v>63</v>
      </c>
      <c r="AO970" s="2">
        <v>14.2</v>
      </c>
      <c r="AP970" s="2">
        <v>21.5</v>
      </c>
      <c r="AQ970" s="2">
        <v>10.1</v>
      </c>
      <c r="AR970" s="2">
        <v>13.3</v>
      </c>
      <c r="AS970" s="2">
        <v>1024.9000000000001</v>
      </c>
      <c r="AT970" s="2">
        <v>101590</v>
      </c>
      <c r="AU970" s="2">
        <v>7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287.8</v>
      </c>
      <c r="BA970">
        <v>34.700000000000003</v>
      </c>
      <c r="BB970">
        <v>35.700000000000003</v>
      </c>
      <c r="BC970" s="5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21.5</v>
      </c>
      <c r="AN971" s="2">
        <v>63</v>
      </c>
      <c r="AO971" s="2">
        <v>14.2</v>
      </c>
      <c r="AP971" s="2">
        <v>21.5</v>
      </c>
      <c r="AQ971" s="2">
        <v>13.3</v>
      </c>
      <c r="AR971" s="2">
        <v>23</v>
      </c>
      <c r="AS971" s="2">
        <v>1024.9000000000001</v>
      </c>
      <c r="AT971" s="2">
        <v>101070</v>
      </c>
      <c r="AU971" s="2">
        <v>7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287.8</v>
      </c>
      <c r="BA971">
        <v>34.700000000000003</v>
      </c>
      <c r="BB971">
        <v>35.700000000000003</v>
      </c>
      <c r="BC971" s="5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21.3</v>
      </c>
      <c r="AN972" s="2">
        <v>63</v>
      </c>
      <c r="AO972" s="2">
        <v>14</v>
      </c>
      <c r="AP972" s="2">
        <v>21.3</v>
      </c>
      <c r="AQ972" s="2">
        <v>12.2</v>
      </c>
      <c r="AR972" s="2">
        <v>19.100000000000001</v>
      </c>
      <c r="AS972" s="2">
        <v>1024.7</v>
      </c>
      <c r="AT972" s="2">
        <v>101050</v>
      </c>
      <c r="AU972" s="2">
        <v>7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287.8</v>
      </c>
      <c r="BA972">
        <v>34.6</v>
      </c>
      <c r="BB972">
        <v>35.6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19.8</v>
      </c>
      <c r="AR973" s="2">
        <v>26.3</v>
      </c>
      <c r="AS973" s="2">
        <v>1024.9000000000001</v>
      </c>
      <c r="AT973" s="2">
        <v>100970</v>
      </c>
      <c r="AU973" s="2">
        <v>7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287.8</v>
      </c>
      <c r="BA973">
        <v>34.5</v>
      </c>
      <c r="BB973">
        <v>35.6</v>
      </c>
      <c r="BC973" s="5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21.5</v>
      </c>
      <c r="AN974" s="2">
        <v>63</v>
      </c>
      <c r="AO974" s="2">
        <v>14.2</v>
      </c>
      <c r="AP974" s="2">
        <v>21.5</v>
      </c>
      <c r="AQ974" s="2">
        <v>7.6</v>
      </c>
      <c r="AR974" s="2">
        <v>16.2</v>
      </c>
      <c r="AS974" s="2">
        <v>1024.8</v>
      </c>
      <c r="AT974" s="2">
        <v>100870</v>
      </c>
      <c r="AU974" s="2">
        <v>7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287.8</v>
      </c>
      <c r="BA974">
        <v>34.5</v>
      </c>
      <c r="BB974">
        <v>35.6</v>
      </c>
      <c r="BC974" s="5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21.7</v>
      </c>
      <c r="AN975" s="2">
        <v>62</v>
      </c>
      <c r="AO975" s="2">
        <v>14.1</v>
      </c>
      <c r="AP975" s="2">
        <v>21.7</v>
      </c>
      <c r="AQ975" s="2">
        <v>11.5</v>
      </c>
      <c r="AR975" s="2">
        <v>14.8</v>
      </c>
      <c r="AS975" s="2">
        <v>1024.9000000000001</v>
      </c>
      <c r="AT975" s="2">
        <v>99350</v>
      </c>
      <c r="AU975" s="2">
        <v>7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287.8</v>
      </c>
      <c r="BA975">
        <v>34.6</v>
      </c>
      <c r="BB975">
        <v>35.5</v>
      </c>
      <c r="BC975" s="5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21.4</v>
      </c>
      <c r="AN976" s="2">
        <v>63</v>
      </c>
      <c r="AO976" s="2">
        <v>14.1</v>
      </c>
      <c r="AP976" s="2">
        <v>21.4</v>
      </c>
      <c r="AQ976" s="2">
        <v>5.8</v>
      </c>
      <c r="AR976" s="2">
        <v>11.5</v>
      </c>
      <c r="AS976" s="2">
        <v>1025</v>
      </c>
      <c r="AT976" s="2">
        <v>99590</v>
      </c>
      <c r="AU976" s="2">
        <v>7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287.8</v>
      </c>
      <c r="BA976">
        <v>34.6</v>
      </c>
      <c r="BB976">
        <v>35.5</v>
      </c>
      <c r="BC976" s="5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21.5</v>
      </c>
      <c r="AN977" s="2">
        <v>63</v>
      </c>
      <c r="AO977" s="2">
        <v>14.2</v>
      </c>
      <c r="AP977" s="2">
        <v>21.5</v>
      </c>
      <c r="AQ977" s="2">
        <v>17.3</v>
      </c>
      <c r="AR977" s="2">
        <v>24.1</v>
      </c>
      <c r="AS977" s="2">
        <v>1024.9000000000001</v>
      </c>
      <c r="AT977" s="2">
        <v>98820</v>
      </c>
      <c r="AU977" s="2">
        <v>7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287.8</v>
      </c>
      <c r="BA977">
        <v>34.6</v>
      </c>
      <c r="BB977">
        <v>35.4</v>
      </c>
      <c r="BC977" s="5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21.2</v>
      </c>
      <c r="AN978" s="2">
        <v>64</v>
      </c>
      <c r="AO978" s="2">
        <v>14.1</v>
      </c>
      <c r="AP978" s="2">
        <v>21.2</v>
      </c>
      <c r="AQ978" s="2">
        <v>12.6</v>
      </c>
      <c r="AR978" s="2">
        <v>19.100000000000001</v>
      </c>
      <c r="AS978" s="2">
        <v>1025</v>
      </c>
      <c r="AT978" s="2">
        <v>99870</v>
      </c>
      <c r="AU978" s="2">
        <v>7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287.8</v>
      </c>
      <c r="BA978">
        <v>34.6</v>
      </c>
      <c r="BB978">
        <v>35.299999999999997</v>
      </c>
      <c r="BC978" s="5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21.3</v>
      </c>
      <c r="AN979" s="2">
        <v>63</v>
      </c>
      <c r="AO979" s="2">
        <v>14</v>
      </c>
      <c r="AP979" s="2">
        <v>21.3</v>
      </c>
      <c r="AQ979" s="2">
        <v>11.9</v>
      </c>
      <c r="AR979" s="2">
        <v>18.7</v>
      </c>
      <c r="AS979" s="2">
        <v>1024.9000000000001</v>
      </c>
      <c r="AT979" s="2">
        <v>98280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287.8</v>
      </c>
      <c r="BA979">
        <v>34.5</v>
      </c>
      <c r="BB979">
        <v>35.200000000000003</v>
      </c>
      <c r="BC979" s="5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21.3</v>
      </c>
      <c r="AN980" s="2">
        <v>63</v>
      </c>
      <c r="AO980" s="2">
        <v>14</v>
      </c>
      <c r="AP980" s="2">
        <v>21.3</v>
      </c>
      <c r="AQ980" s="2">
        <v>9.4</v>
      </c>
      <c r="AR980" s="2">
        <v>22.7</v>
      </c>
      <c r="AS980" s="2">
        <v>1024.9000000000001</v>
      </c>
      <c r="AT980" s="2">
        <v>99400</v>
      </c>
      <c r="AU980" s="2">
        <v>7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287.8</v>
      </c>
      <c r="BA980">
        <v>34.5</v>
      </c>
      <c r="BB980">
        <v>35.1</v>
      </c>
      <c r="BC980" s="5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20.9</v>
      </c>
      <c r="AN981" s="2">
        <v>63</v>
      </c>
      <c r="AO981" s="2">
        <v>13.6</v>
      </c>
      <c r="AP981" s="2">
        <v>20.9</v>
      </c>
      <c r="AQ981" s="2">
        <v>9.4</v>
      </c>
      <c r="AR981" s="2">
        <v>18.399999999999999</v>
      </c>
      <c r="AS981" s="2">
        <v>1024.8</v>
      </c>
      <c r="AT981" s="2">
        <v>97720</v>
      </c>
      <c r="AU981" s="2">
        <v>7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287.8</v>
      </c>
      <c r="BA981">
        <v>34.4</v>
      </c>
      <c r="BB981">
        <v>35.1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21.3</v>
      </c>
      <c r="AN982" s="2">
        <v>62</v>
      </c>
      <c r="AO982" s="2">
        <v>13.7</v>
      </c>
      <c r="AP982" s="2">
        <v>21.3</v>
      </c>
      <c r="AQ982" s="2">
        <v>8.3000000000000007</v>
      </c>
      <c r="AR982" s="2">
        <v>9</v>
      </c>
      <c r="AS982" s="2">
        <v>1024.9000000000001</v>
      </c>
      <c r="AT982" s="2">
        <v>96470</v>
      </c>
      <c r="AU982" s="2">
        <v>7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287.8</v>
      </c>
      <c r="BA982">
        <v>34.200000000000003</v>
      </c>
      <c r="BB982">
        <v>35</v>
      </c>
      <c r="BC982" s="5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21.7</v>
      </c>
      <c r="AN983" s="2">
        <v>61</v>
      </c>
      <c r="AO983" s="2">
        <v>13.9</v>
      </c>
      <c r="AP983" s="2">
        <v>21.7</v>
      </c>
      <c r="AQ983" s="2">
        <v>13</v>
      </c>
      <c r="AR983" s="2">
        <v>17.3</v>
      </c>
      <c r="AS983" s="2">
        <v>1025.0999999999999</v>
      </c>
      <c r="AT983" s="2">
        <v>97770</v>
      </c>
      <c r="AU983" s="2">
        <v>7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287.8</v>
      </c>
      <c r="BA983">
        <v>34.1</v>
      </c>
      <c r="BB983">
        <v>35</v>
      </c>
      <c r="BC983" s="5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21.7</v>
      </c>
      <c r="AN984" s="2">
        <v>61</v>
      </c>
      <c r="AO984" s="2">
        <v>13.9</v>
      </c>
      <c r="AP984" s="2">
        <v>21.7</v>
      </c>
      <c r="AQ984" s="2">
        <v>9.4</v>
      </c>
      <c r="AR984" s="2">
        <v>16.600000000000001</v>
      </c>
      <c r="AS984" s="2">
        <v>1025.0999999999999</v>
      </c>
      <c r="AT984" s="2">
        <v>98180</v>
      </c>
      <c r="AU984" s="2">
        <v>7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287.8</v>
      </c>
      <c r="BA984">
        <v>34.200000000000003</v>
      </c>
      <c r="BB984">
        <v>34.9</v>
      </c>
      <c r="BC984" s="5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21.8</v>
      </c>
      <c r="AN985" s="2">
        <v>61</v>
      </c>
      <c r="AO985" s="2">
        <v>14</v>
      </c>
      <c r="AP985" s="2">
        <v>21.8</v>
      </c>
      <c r="AQ985" s="2">
        <v>9.6999999999999993</v>
      </c>
      <c r="AR985" s="2">
        <v>14</v>
      </c>
      <c r="AS985" s="2">
        <v>1024.7</v>
      </c>
      <c r="AT985" s="2">
        <v>98340</v>
      </c>
      <c r="AU985" s="2">
        <v>7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287.8</v>
      </c>
      <c r="BA985">
        <v>34.200000000000003</v>
      </c>
      <c r="BB985">
        <v>34.799999999999997</v>
      </c>
      <c r="BC985" s="5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21.9</v>
      </c>
      <c r="AN986" s="2">
        <v>61</v>
      </c>
      <c r="AO986" s="2">
        <v>14.1</v>
      </c>
      <c r="AP986" s="2">
        <v>21.9</v>
      </c>
      <c r="AQ986" s="2">
        <v>15.5</v>
      </c>
      <c r="AR986" s="2">
        <v>16.2</v>
      </c>
      <c r="AS986" s="2">
        <v>1024.7</v>
      </c>
      <c r="AT986" s="2">
        <v>98440</v>
      </c>
      <c r="AU986" s="2">
        <v>7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287.8</v>
      </c>
      <c r="BA986">
        <v>34.4</v>
      </c>
      <c r="BB986">
        <v>34.799999999999997</v>
      </c>
      <c r="BC986" s="5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21.8</v>
      </c>
      <c r="AN987" s="2">
        <v>61</v>
      </c>
      <c r="AO987" s="2">
        <v>14</v>
      </c>
      <c r="AP987" s="2">
        <v>21.8</v>
      </c>
      <c r="AQ987" s="2">
        <v>13.3</v>
      </c>
      <c r="AR987" s="2">
        <v>21.6</v>
      </c>
      <c r="AS987" s="2">
        <v>1025</v>
      </c>
      <c r="AT987" s="2">
        <v>97570</v>
      </c>
      <c r="AU987" s="2">
        <v>7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287.8</v>
      </c>
      <c r="BA987">
        <v>34.5</v>
      </c>
      <c r="BB987">
        <v>34.799999999999997</v>
      </c>
      <c r="BC987" s="5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21.5</v>
      </c>
      <c r="AN988" s="2">
        <v>62</v>
      </c>
      <c r="AO988" s="2">
        <v>13.9</v>
      </c>
      <c r="AP988" s="2">
        <v>21.5</v>
      </c>
      <c r="AQ988" s="2">
        <v>11.5</v>
      </c>
      <c r="AR988" s="2">
        <v>15.8</v>
      </c>
      <c r="AS988" s="2">
        <v>1024.8</v>
      </c>
      <c r="AT988" s="2">
        <v>97620</v>
      </c>
      <c r="AU988" s="2">
        <v>7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287.8</v>
      </c>
      <c r="BA988">
        <v>34.700000000000003</v>
      </c>
      <c r="BB988">
        <v>34.9</v>
      </c>
      <c r="BC988" s="5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21.5</v>
      </c>
      <c r="AN989" s="2">
        <v>61</v>
      </c>
      <c r="AO989" s="2">
        <v>13.7</v>
      </c>
      <c r="AP989" s="2">
        <v>21.5</v>
      </c>
      <c r="AQ989" s="2">
        <v>14.4</v>
      </c>
      <c r="AR989" s="2">
        <v>28.1</v>
      </c>
      <c r="AS989" s="2">
        <v>1025</v>
      </c>
      <c r="AT989" s="2">
        <v>97540</v>
      </c>
      <c r="AU989" s="2">
        <v>7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287.8</v>
      </c>
      <c r="BA989">
        <v>34.700000000000003</v>
      </c>
      <c r="BB989">
        <v>35</v>
      </c>
      <c r="BC989" s="5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21.5</v>
      </c>
      <c r="AN990" s="2">
        <v>61</v>
      </c>
      <c r="AO990" s="2">
        <v>13.7</v>
      </c>
      <c r="AP990" s="2">
        <v>21.5</v>
      </c>
      <c r="AQ990" s="2">
        <v>6.8</v>
      </c>
      <c r="AR990" s="2">
        <v>17.3</v>
      </c>
      <c r="AS990" s="2">
        <v>1024.9000000000001</v>
      </c>
      <c r="AT990" s="2">
        <v>97560</v>
      </c>
      <c r="AU990" s="2">
        <v>7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287.8</v>
      </c>
      <c r="BA990">
        <v>34.799999999999997</v>
      </c>
      <c r="BB990">
        <v>35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21.6</v>
      </c>
      <c r="AN991" s="2">
        <v>61</v>
      </c>
      <c r="AO991" s="2">
        <v>13.8</v>
      </c>
      <c r="AP991" s="2">
        <v>21.6</v>
      </c>
      <c r="AQ991" s="2">
        <v>5.8</v>
      </c>
      <c r="AR991" s="2">
        <v>15.8</v>
      </c>
      <c r="AS991" s="2">
        <v>1024.9000000000001</v>
      </c>
      <c r="AT991" s="2">
        <v>97430</v>
      </c>
      <c r="AU991" s="2">
        <v>7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287.8</v>
      </c>
      <c r="BA991">
        <v>34.799999999999997</v>
      </c>
      <c r="BB991">
        <v>35.1</v>
      </c>
      <c r="BC991" s="5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21.8</v>
      </c>
      <c r="AN992" s="2">
        <v>60</v>
      </c>
      <c r="AO992" s="2">
        <v>13.7</v>
      </c>
      <c r="AP992" s="2">
        <v>21.8</v>
      </c>
      <c r="AQ992" s="2">
        <v>9.6999999999999993</v>
      </c>
      <c r="AR992" s="2">
        <v>16.600000000000001</v>
      </c>
      <c r="AS992" s="2">
        <v>1025</v>
      </c>
      <c r="AT992" s="2">
        <v>97340</v>
      </c>
      <c r="AU992" s="2">
        <v>7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287.8</v>
      </c>
      <c r="BA992">
        <v>34.700000000000003</v>
      </c>
      <c r="BB992">
        <v>35</v>
      </c>
      <c r="BC992" s="5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21.8</v>
      </c>
      <c r="AN993" s="2">
        <v>61</v>
      </c>
      <c r="AO993" s="2">
        <v>14</v>
      </c>
      <c r="AP993" s="2">
        <v>21.8</v>
      </c>
      <c r="AQ993" s="2">
        <v>6.5</v>
      </c>
      <c r="AR993" s="2">
        <v>15.8</v>
      </c>
      <c r="AS993" s="2">
        <v>1025</v>
      </c>
      <c r="AT993" s="2">
        <v>97480</v>
      </c>
      <c r="AU993" s="2">
        <v>7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287.8</v>
      </c>
      <c r="BA993">
        <v>34.799999999999997</v>
      </c>
      <c r="BB993">
        <v>35</v>
      </c>
      <c r="BC993" s="5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21.6</v>
      </c>
      <c r="AN994" s="2">
        <v>61</v>
      </c>
      <c r="AO994" s="2">
        <v>13.8</v>
      </c>
      <c r="AP994" s="2">
        <v>21.6</v>
      </c>
      <c r="AQ994" s="2">
        <v>11.9</v>
      </c>
      <c r="AR994" s="2">
        <v>22</v>
      </c>
      <c r="AS994" s="2">
        <v>1025</v>
      </c>
      <c r="AT994" s="2">
        <v>96190</v>
      </c>
      <c r="AU994" s="2">
        <v>7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287.8</v>
      </c>
      <c r="BA994">
        <v>34.799999999999997</v>
      </c>
      <c r="BB994">
        <v>35</v>
      </c>
      <c r="BC994" s="5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21.3</v>
      </c>
      <c r="AN995" s="2">
        <v>62</v>
      </c>
      <c r="AO995" s="2">
        <v>13.7</v>
      </c>
      <c r="AP995" s="2">
        <v>21.3</v>
      </c>
      <c r="AQ995" s="2">
        <v>8.6</v>
      </c>
      <c r="AR995" s="2">
        <v>16.899999999999999</v>
      </c>
      <c r="AS995" s="2">
        <v>1025</v>
      </c>
      <c r="AT995" s="2">
        <v>94550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287.8</v>
      </c>
      <c r="BA995">
        <v>34.700000000000003</v>
      </c>
      <c r="BB995">
        <v>34.9</v>
      </c>
      <c r="BC995" s="5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21.2</v>
      </c>
      <c r="AN996" s="2">
        <v>62</v>
      </c>
      <c r="AO996" s="2">
        <v>13.6</v>
      </c>
      <c r="AP996" s="2">
        <v>21.2</v>
      </c>
      <c r="AQ996" s="2">
        <v>16.899999999999999</v>
      </c>
      <c r="AR996" s="2">
        <v>33.799999999999997</v>
      </c>
      <c r="AS996" s="2">
        <v>1024.9000000000001</v>
      </c>
      <c r="AT996" s="2">
        <v>94660</v>
      </c>
      <c r="AU996" s="2">
        <v>6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287.8</v>
      </c>
      <c r="BA996">
        <v>34.700000000000003</v>
      </c>
      <c r="BB996">
        <v>34.799999999999997</v>
      </c>
      <c r="BC996" s="5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21.3</v>
      </c>
      <c r="AN997" s="2">
        <v>62</v>
      </c>
      <c r="AO997" s="2">
        <v>13.7</v>
      </c>
      <c r="AP997" s="2">
        <v>21.3</v>
      </c>
      <c r="AQ997" s="2">
        <v>14.8</v>
      </c>
      <c r="AR997" s="2">
        <v>31.3</v>
      </c>
      <c r="AS997" s="2">
        <v>1025</v>
      </c>
      <c r="AT997" s="2">
        <v>94090</v>
      </c>
      <c r="AU997" s="2">
        <v>6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287.8</v>
      </c>
      <c r="BA997">
        <v>34.5</v>
      </c>
      <c r="BB997">
        <v>34.700000000000003</v>
      </c>
      <c r="BC997" s="5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21.3</v>
      </c>
      <c r="AN998" s="2">
        <v>62</v>
      </c>
      <c r="AO998" s="2">
        <v>13.7</v>
      </c>
      <c r="AP998" s="2">
        <v>21.3</v>
      </c>
      <c r="AQ998" s="2">
        <v>7.9</v>
      </c>
      <c r="AR998" s="2">
        <v>13.7</v>
      </c>
      <c r="AS998" s="2">
        <v>1024.8</v>
      </c>
      <c r="AT998" s="2">
        <v>90260</v>
      </c>
      <c r="AU998" s="2">
        <v>6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287.8</v>
      </c>
      <c r="BA998">
        <v>34.4</v>
      </c>
      <c r="BB998">
        <v>34.5</v>
      </c>
      <c r="BC998" s="5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21.5</v>
      </c>
      <c r="AN999" s="2">
        <v>61</v>
      </c>
      <c r="AO999" s="2">
        <v>13.7</v>
      </c>
      <c r="AP999" s="2">
        <v>21.5</v>
      </c>
      <c r="AQ999" s="2">
        <v>6.5</v>
      </c>
      <c r="AR999" s="2">
        <v>9</v>
      </c>
      <c r="AS999" s="2">
        <v>1024.8</v>
      </c>
      <c r="AT999" s="2">
        <v>95510</v>
      </c>
      <c r="AU999" s="2">
        <v>7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287.8</v>
      </c>
      <c r="BA999">
        <v>34.200000000000003</v>
      </c>
      <c r="BB999">
        <v>34.4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21.7</v>
      </c>
      <c r="AN1000" s="2">
        <v>61</v>
      </c>
      <c r="AO1000" s="2">
        <v>13.9</v>
      </c>
      <c r="AP1000" s="2">
        <v>21.7</v>
      </c>
      <c r="AQ1000" s="2">
        <v>15.5</v>
      </c>
      <c r="AR1000" s="2">
        <v>18.399999999999999</v>
      </c>
      <c r="AS1000" s="2">
        <v>1024.8</v>
      </c>
      <c r="AT1000" s="2">
        <v>94590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287.8</v>
      </c>
      <c r="BA1000">
        <v>34.200000000000003</v>
      </c>
      <c r="BB1000">
        <v>34.299999999999997</v>
      </c>
      <c r="BC1000" s="5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62</v>
      </c>
      <c r="AO1001" s="2">
        <v>13.8</v>
      </c>
      <c r="AP1001" s="2">
        <v>21.4</v>
      </c>
      <c r="AQ1001" s="2">
        <v>12.6</v>
      </c>
      <c r="AR1001" s="2">
        <v>19.100000000000001</v>
      </c>
      <c r="AS1001" s="2">
        <v>1024.5999999999999</v>
      </c>
      <c r="AT1001" s="2">
        <v>94210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287.8</v>
      </c>
      <c r="BA1001">
        <v>34.200000000000003</v>
      </c>
      <c r="BB1001">
        <v>34.299999999999997</v>
      </c>
      <c r="BC1001" s="5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21.3</v>
      </c>
      <c r="AN1002" s="2">
        <v>62</v>
      </c>
      <c r="AO1002" s="2">
        <v>13.7</v>
      </c>
      <c r="AP1002" s="2">
        <v>21.3</v>
      </c>
      <c r="AQ1002" s="2">
        <v>10.4</v>
      </c>
      <c r="AR1002" s="2">
        <v>15.5</v>
      </c>
      <c r="AS1002" s="2">
        <v>1024.7</v>
      </c>
      <c r="AT1002" s="2">
        <v>94210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287.8</v>
      </c>
      <c r="BA1002">
        <v>34.299999999999997</v>
      </c>
      <c r="BB1002">
        <v>34.200000000000003</v>
      </c>
      <c r="BC1002" s="5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21.4</v>
      </c>
      <c r="AN1003" s="2">
        <v>61</v>
      </c>
      <c r="AO1003" s="2">
        <v>13.6</v>
      </c>
      <c r="AP1003" s="2">
        <v>21.4</v>
      </c>
      <c r="AQ1003" s="2">
        <v>13.7</v>
      </c>
      <c r="AR1003" s="2">
        <v>18.399999999999999</v>
      </c>
      <c r="AS1003" s="2">
        <v>1025</v>
      </c>
      <c r="AT1003" s="2">
        <v>94360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287.8</v>
      </c>
      <c r="BA1003">
        <v>34.200000000000003</v>
      </c>
      <c r="BB1003">
        <v>34.1</v>
      </c>
      <c r="BC1003" s="5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21.4</v>
      </c>
      <c r="AN1004" s="2">
        <v>61</v>
      </c>
      <c r="AO1004" s="2">
        <v>13.6</v>
      </c>
      <c r="AP1004" s="2">
        <v>21.4</v>
      </c>
      <c r="AQ1004" s="2">
        <v>20.2</v>
      </c>
      <c r="AR1004" s="2">
        <v>25.2</v>
      </c>
      <c r="AS1004" s="2">
        <v>1024.7</v>
      </c>
      <c r="AT1004" s="2">
        <v>93620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287.8</v>
      </c>
      <c r="BA1004">
        <v>34.200000000000003</v>
      </c>
      <c r="BB1004">
        <v>34.1</v>
      </c>
      <c r="BC1004" s="5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21.1</v>
      </c>
      <c r="AN1005" s="2">
        <v>62</v>
      </c>
      <c r="AO1005" s="2">
        <v>13.5</v>
      </c>
      <c r="AP1005" s="2">
        <v>21.1</v>
      </c>
      <c r="AQ1005" s="2">
        <v>20.2</v>
      </c>
      <c r="AR1005" s="2">
        <v>29.9</v>
      </c>
      <c r="AS1005" s="2">
        <v>1024.8</v>
      </c>
      <c r="AT1005" s="2">
        <v>94470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287.8</v>
      </c>
      <c r="BA1005">
        <v>34.1</v>
      </c>
      <c r="BB1005">
        <v>34.1</v>
      </c>
      <c r="BC1005" s="5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21.2</v>
      </c>
      <c r="AN1006" s="2">
        <v>61</v>
      </c>
      <c r="AO1006" s="2">
        <v>13.4</v>
      </c>
      <c r="AP1006" s="2">
        <v>21.2</v>
      </c>
      <c r="AQ1006" s="2">
        <v>4</v>
      </c>
      <c r="AR1006" s="2">
        <v>10.1</v>
      </c>
      <c r="AS1006" s="2">
        <v>1024.9000000000001</v>
      </c>
      <c r="AT1006" s="2">
        <v>94650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287.8</v>
      </c>
      <c r="BA1006">
        <v>34</v>
      </c>
      <c r="BB1006">
        <v>33.9</v>
      </c>
      <c r="BC1006" s="5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61</v>
      </c>
      <c r="AO1007" s="2">
        <v>13.6</v>
      </c>
      <c r="AP1007" s="2">
        <v>21.4</v>
      </c>
      <c r="AQ1007" s="2">
        <v>4.3</v>
      </c>
      <c r="AR1007" s="2">
        <v>7.9</v>
      </c>
      <c r="AS1007" s="2">
        <v>1024.9000000000001</v>
      </c>
      <c r="AT1007" s="2">
        <v>93340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287.8</v>
      </c>
      <c r="BA1007">
        <v>33.799999999999997</v>
      </c>
      <c r="BB1007">
        <v>33.799999999999997</v>
      </c>
      <c r="BC1007" s="5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23.4</v>
      </c>
      <c r="AR1008" s="2">
        <v>29.2</v>
      </c>
      <c r="AS1008" s="2">
        <v>1024.7</v>
      </c>
      <c r="AT1008" s="2">
        <v>93700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287.8</v>
      </c>
      <c r="BA1008">
        <v>33.799999999999997</v>
      </c>
      <c r="BB1008">
        <v>33.700000000000003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21.3</v>
      </c>
      <c r="AN1009" s="2">
        <v>61</v>
      </c>
      <c r="AO1009" s="2">
        <v>13.5</v>
      </c>
      <c r="AP1009" s="2">
        <v>21.3</v>
      </c>
      <c r="AQ1009" s="2">
        <v>11.2</v>
      </c>
      <c r="AR1009" s="2">
        <v>17.600000000000001</v>
      </c>
      <c r="AS1009" s="2">
        <v>1024.7</v>
      </c>
      <c r="AT1009" s="2">
        <v>93840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287.8</v>
      </c>
      <c r="BA1009">
        <v>33.799999999999997</v>
      </c>
      <c r="BB1009">
        <v>33.5</v>
      </c>
      <c r="BC1009" s="5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21.1</v>
      </c>
      <c r="AN1010" s="2">
        <v>62</v>
      </c>
      <c r="AO1010" s="2">
        <v>13.5</v>
      </c>
      <c r="AP1010" s="2">
        <v>21.1</v>
      </c>
      <c r="AQ1010" s="2">
        <v>14.4</v>
      </c>
      <c r="AR1010" s="2">
        <v>22.7</v>
      </c>
      <c r="AS1010" s="2">
        <v>1024.8</v>
      </c>
      <c r="AT1010" s="2">
        <v>93210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287.8</v>
      </c>
      <c r="BA1010">
        <v>33.9</v>
      </c>
      <c r="BB1010">
        <v>33.4</v>
      </c>
      <c r="BC1010" s="5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21.2</v>
      </c>
      <c r="AN1011" s="2">
        <v>62</v>
      </c>
      <c r="AO1011" s="2">
        <v>13.6</v>
      </c>
      <c r="AP1011" s="2">
        <v>21.2</v>
      </c>
      <c r="AQ1011" s="2">
        <v>14.4</v>
      </c>
      <c r="AR1011" s="2">
        <v>15.8</v>
      </c>
      <c r="AS1011" s="2">
        <v>1024.5999999999999</v>
      </c>
      <c r="AT1011" s="2">
        <v>93530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287.8</v>
      </c>
      <c r="BA1011">
        <v>33.799999999999997</v>
      </c>
      <c r="BB1011">
        <v>33.299999999999997</v>
      </c>
      <c r="BC1011" s="5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21.6</v>
      </c>
      <c r="AN1012" s="2">
        <v>61</v>
      </c>
      <c r="AO1012" s="2">
        <v>13.8</v>
      </c>
      <c r="AP1012" s="2">
        <v>21.6</v>
      </c>
      <c r="AQ1012" s="2">
        <v>10.4</v>
      </c>
      <c r="AR1012" s="2">
        <v>17.600000000000001</v>
      </c>
      <c r="AS1012" s="2">
        <v>1024.8</v>
      </c>
      <c r="AT1012" s="2">
        <v>93450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287.8</v>
      </c>
      <c r="BA1012">
        <v>33.700000000000003</v>
      </c>
      <c r="BB1012">
        <v>33.200000000000003</v>
      </c>
      <c r="BC1012" s="5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21.8</v>
      </c>
      <c r="AN1013" s="2">
        <v>60</v>
      </c>
      <c r="AO1013" s="2">
        <v>13.7</v>
      </c>
      <c r="AP1013" s="2">
        <v>21.8</v>
      </c>
      <c r="AQ1013" s="2">
        <v>13.7</v>
      </c>
      <c r="AR1013" s="2">
        <v>17.600000000000001</v>
      </c>
      <c r="AS1013" s="2">
        <v>1024.7</v>
      </c>
      <c r="AT1013" s="2">
        <v>91450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287.8</v>
      </c>
      <c r="BA1013">
        <v>33.799999999999997</v>
      </c>
      <c r="BB1013">
        <v>33.1</v>
      </c>
      <c r="BC1013" s="5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21.8</v>
      </c>
      <c r="AN1014" s="2">
        <v>60</v>
      </c>
      <c r="AO1014" s="2">
        <v>13.7</v>
      </c>
      <c r="AP1014" s="2">
        <v>21.8</v>
      </c>
      <c r="AQ1014" s="2">
        <v>17.3</v>
      </c>
      <c r="AR1014" s="2">
        <v>27.7</v>
      </c>
      <c r="AS1014" s="2">
        <v>1024.8</v>
      </c>
      <c r="AT1014" s="2">
        <v>91690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287.8</v>
      </c>
      <c r="BA1014">
        <v>34</v>
      </c>
      <c r="BB1014">
        <v>33</v>
      </c>
      <c r="BC1014" s="5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21.5</v>
      </c>
      <c r="AN1015" s="2">
        <v>61</v>
      </c>
      <c r="AO1015" s="2">
        <v>13.7</v>
      </c>
      <c r="AP1015" s="2">
        <v>21.5</v>
      </c>
      <c r="AQ1015" s="2">
        <v>10.4</v>
      </c>
      <c r="AR1015" s="2">
        <v>21.2</v>
      </c>
      <c r="AS1015" s="2">
        <v>1024.9000000000001</v>
      </c>
      <c r="AT1015" s="2">
        <v>92150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287.8</v>
      </c>
      <c r="BA1015">
        <v>34.1</v>
      </c>
      <c r="BB1015">
        <v>32.9</v>
      </c>
      <c r="BC1015" s="5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21.4</v>
      </c>
      <c r="AN1016" s="2">
        <v>61</v>
      </c>
      <c r="AO1016" s="2">
        <v>13.6</v>
      </c>
      <c r="AP1016" s="2">
        <v>21.4</v>
      </c>
      <c r="AQ1016" s="2">
        <v>25.2</v>
      </c>
      <c r="AR1016" s="2">
        <v>29.2</v>
      </c>
      <c r="AS1016" s="2">
        <v>1025</v>
      </c>
      <c r="AT1016" s="2">
        <v>92110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287.8</v>
      </c>
      <c r="BA1016">
        <v>34.1</v>
      </c>
      <c r="BB1016">
        <v>32.9</v>
      </c>
      <c r="BC1016" s="5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21.1</v>
      </c>
      <c r="AN1017" s="2">
        <v>63</v>
      </c>
      <c r="AO1017" s="2">
        <v>13.8</v>
      </c>
      <c r="AP1017" s="2">
        <v>21.1</v>
      </c>
      <c r="AQ1017" s="2">
        <v>17.3</v>
      </c>
      <c r="AR1017" s="2">
        <v>24.8</v>
      </c>
      <c r="AS1017" s="2">
        <v>1024.5999999999999</v>
      </c>
      <c r="AT1017" s="2">
        <v>92200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287.8</v>
      </c>
      <c r="BA1017">
        <v>34.1</v>
      </c>
      <c r="BB1017">
        <v>32.799999999999997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21.2</v>
      </c>
      <c r="AN1018" s="2">
        <v>63</v>
      </c>
      <c r="AO1018" s="2">
        <v>13.9</v>
      </c>
      <c r="AP1018" s="2">
        <v>21.2</v>
      </c>
      <c r="AQ1018" s="2">
        <v>10.8</v>
      </c>
      <c r="AR1018" s="2">
        <v>14.4</v>
      </c>
      <c r="AS1018" s="2">
        <v>1024.8</v>
      </c>
      <c r="AT1018" s="2">
        <v>89180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287.8</v>
      </c>
      <c r="BA1018">
        <v>34</v>
      </c>
      <c r="BB1018">
        <v>32.700000000000003</v>
      </c>
      <c r="BC1018" s="5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21.5</v>
      </c>
      <c r="AN1019" s="2">
        <v>61</v>
      </c>
      <c r="AO1019" s="2">
        <v>13.7</v>
      </c>
      <c r="AP1019" s="2">
        <v>21.5</v>
      </c>
      <c r="AQ1019" s="2">
        <v>11.9</v>
      </c>
      <c r="AR1019" s="2">
        <v>14.4</v>
      </c>
      <c r="AS1019" s="2">
        <v>1024.5999999999999</v>
      </c>
      <c r="AT1019" s="2">
        <v>90550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287.8</v>
      </c>
      <c r="BA1019">
        <v>33.9</v>
      </c>
      <c r="BB1019">
        <v>32.700000000000003</v>
      </c>
      <c r="BC1019" s="5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61</v>
      </c>
      <c r="AO1020" s="2">
        <v>14</v>
      </c>
      <c r="AP1020" s="2">
        <v>21.8</v>
      </c>
      <c r="AQ1020" s="2">
        <v>9.4</v>
      </c>
      <c r="AR1020" s="2">
        <v>16.899999999999999</v>
      </c>
      <c r="AS1020" s="2">
        <v>1024.5999999999999</v>
      </c>
      <c r="AT1020" s="2">
        <v>88630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287.8</v>
      </c>
      <c r="BA1020">
        <v>33.9</v>
      </c>
      <c r="BB1020">
        <v>32.6</v>
      </c>
      <c r="BC1020" s="5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21.5</v>
      </c>
      <c r="AN1021" s="2">
        <v>62</v>
      </c>
      <c r="AO1021" s="2">
        <v>13.9</v>
      </c>
      <c r="AP1021" s="2">
        <v>21.5</v>
      </c>
      <c r="AQ1021" s="2">
        <v>21.2</v>
      </c>
      <c r="AR1021" s="2">
        <v>23</v>
      </c>
      <c r="AS1021" s="2">
        <v>1024.8</v>
      </c>
      <c r="AT1021" s="2">
        <v>86530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287.8</v>
      </c>
      <c r="BA1021">
        <v>34.1</v>
      </c>
      <c r="BB1021">
        <v>32.5</v>
      </c>
      <c r="BC1021" s="5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21.1</v>
      </c>
      <c r="AN1022" s="2">
        <v>63</v>
      </c>
      <c r="AO1022" s="2">
        <v>13.8</v>
      </c>
      <c r="AP1022" s="2">
        <v>21.1</v>
      </c>
      <c r="AQ1022" s="2">
        <v>14.4</v>
      </c>
      <c r="AR1022" s="2">
        <v>15.8</v>
      </c>
      <c r="AS1022" s="2">
        <v>1024.9000000000001</v>
      </c>
      <c r="AT1022" s="2">
        <v>90430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287.8</v>
      </c>
      <c r="BA1022">
        <v>34.1</v>
      </c>
      <c r="BB1022">
        <v>32.4</v>
      </c>
      <c r="BC1022" s="5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21.2</v>
      </c>
      <c r="AN1023" s="2">
        <v>62</v>
      </c>
      <c r="AO1023" s="2">
        <v>13.6</v>
      </c>
      <c r="AP1023" s="2">
        <v>21.2</v>
      </c>
      <c r="AQ1023" s="2">
        <v>13</v>
      </c>
      <c r="AR1023" s="2">
        <v>24.1</v>
      </c>
      <c r="AS1023" s="2">
        <v>1025</v>
      </c>
      <c r="AT1023" s="2">
        <v>90010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287.8</v>
      </c>
      <c r="BA1023">
        <v>34</v>
      </c>
      <c r="BB1023">
        <v>32.299999999999997</v>
      </c>
      <c r="BC1023" s="5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21.1</v>
      </c>
      <c r="AN1024" s="2">
        <v>62</v>
      </c>
      <c r="AO1024" s="2">
        <v>13.5</v>
      </c>
      <c r="AP1024" s="2">
        <v>21.1</v>
      </c>
      <c r="AQ1024" s="2">
        <v>16.899999999999999</v>
      </c>
      <c r="AR1024" s="2">
        <v>24.1</v>
      </c>
      <c r="AS1024" s="2">
        <v>1024.8</v>
      </c>
      <c r="AT1024" s="2">
        <v>79910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287.8</v>
      </c>
      <c r="BA1024">
        <v>33.9</v>
      </c>
      <c r="BB1024">
        <v>32.1</v>
      </c>
      <c r="BC1024" s="5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</v>
      </c>
      <c r="AN1025" s="2">
        <v>63</v>
      </c>
      <c r="AO1025" s="2">
        <v>13.7</v>
      </c>
      <c r="AP1025" s="2">
        <v>21</v>
      </c>
      <c r="AQ1025" s="2">
        <v>14.4</v>
      </c>
      <c r="AR1025" s="2">
        <v>19.8</v>
      </c>
      <c r="AS1025" s="2">
        <v>1024.8</v>
      </c>
      <c r="AT1025" s="2">
        <v>88660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287.8</v>
      </c>
      <c r="BA1025">
        <v>33.700000000000003</v>
      </c>
      <c r="BB1025">
        <v>32</v>
      </c>
      <c r="BC1025" s="5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21</v>
      </c>
      <c r="AN1026" s="2">
        <v>63</v>
      </c>
      <c r="AO1026" s="2">
        <v>13.7</v>
      </c>
      <c r="AP1026" s="2">
        <v>21</v>
      </c>
      <c r="AQ1026" s="2">
        <v>18.7</v>
      </c>
      <c r="AR1026" s="2">
        <v>25.2</v>
      </c>
      <c r="AS1026" s="2">
        <v>1024.9000000000001</v>
      </c>
      <c r="AT1026" s="2">
        <v>88290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287.8</v>
      </c>
      <c r="BA1026">
        <v>33.5</v>
      </c>
      <c r="BB1026">
        <v>31.8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20.9</v>
      </c>
      <c r="AN1027" s="2">
        <v>63</v>
      </c>
      <c r="AO1027" s="2">
        <v>13.6</v>
      </c>
      <c r="AP1027" s="2">
        <v>20.9</v>
      </c>
      <c r="AQ1027" s="2">
        <v>16.899999999999999</v>
      </c>
      <c r="AR1027" s="2">
        <v>22</v>
      </c>
      <c r="AS1027" s="2">
        <v>1024.8</v>
      </c>
      <c r="AT1027" s="2">
        <v>84000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287.8</v>
      </c>
      <c r="BA1027">
        <v>33.299999999999997</v>
      </c>
      <c r="BB1027">
        <v>31.6</v>
      </c>
      <c r="BC1027" s="5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20.8</v>
      </c>
      <c r="AN1028" s="2">
        <v>63</v>
      </c>
      <c r="AO1028" s="2">
        <v>13.5</v>
      </c>
      <c r="AP1028" s="2">
        <v>20.8</v>
      </c>
      <c r="AQ1028" s="2">
        <v>6.1</v>
      </c>
      <c r="AR1028" s="2">
        <v>21.2</v>
      </c>
      <c r="AS1028" s="2">
        <v>1024.5</v>
      </c>
      <c r="AT1028" s="2">
        <v>90890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287.8</v>
      </c>
      <c r="BA1028">
        <v>33.1</v>
      </c>
      <c r="BB1028">
        <v>31.4</v>
      </c>
      <c r="BC1028" s="5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21.1</v>
      </c>
      <c r="AN1029" s="2">
        <v>62</v>
      </c>
      <c r="AO1029" s="2">
        <v>13.5</v>
      </c>
      <c r="AP1029" s="2">
        <v>21.1</v>
      </c>
      <c r="AQ1029" s="2">
        <v>18.399999999999999</v>
      </c>
      <c r="AR1029" s="2">
        <v>24.5</v>
      </c>
      <c r="AS1029" s="2">
        <v>1024.8</v>
      </c>
      <c r="AT1029" s="2">
        <v>88240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287.8</v>
      </c>
      <c r="BA1029">
        <v>32.9</v>
      </c>
      <c r="BB1029">
        <v>31.2</v>
      </c>
      <c r="BC1029" s="5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21.1</v>
      </c>
      <c r="AN1030" s="2">
        <v>63</v>
      </c>
      <c r="AO1030" s="2">
        <v>13.8</v>
      </c>
      <c r="AP1030" s="2">
        <v>21.1</v>
      </c>
      <c r="AQ1030" s="2">
        <v>14.4</v>
      </c>
      <c r="AR1030" s="2">
        <v>28.1</v>
      </c>
      <c r="AS1030" s="2">
        <v>1024.9000000000001</v>
      </c>
      <c r="AT1030" s="2">
        <v>87090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287.8</v>
      </c>
      <c r="BA1030">
        <v>32.799999999999997</v>
      </c>
      <c r="BB1030">
        <v>31.1</v>
      </c>
      <c r="BC1030" s="5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21.2</v>
      </c>
      <c r="AN1031" s="2">
        <v>63</v>
      </c>
      <c r="AO1031" s="2">
        <v>13.9</v>
      </c>
      <c r="AP1031" s="2">
        <v>21.2</v>
      </c>
      <c r="AQ1031" s="2">
        <v>4</v>
      </c>
      <c r="AR1031" s="2">
        <v>10.4</v>
      </c>
      <c r="AS1031" s="2">
        <v>1024.8</v>
      </c>
      <c r="AT1031" s="2">
        <v>88480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287.8</v>
      </c>
      <c r="BA1031">
        <v>32.700000000000003</v>
      </c>
      <c r="BB1031">
        <v>30.9</v>
      </c>
      <c r="BC1031" s="5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21.2</v>
      </c>
      <c r="AN1032" s="2">
        <v>62</v>
      </c>
      <c r="AO1032" s="2">
        <v>13.6</v>
      </c>
      <c r="AP1032" s="2">
        <v>21.2</v>
      </c>
      <c r="AQ1032" s="2">
        <v>8.3000000000000007</v>
      </c>
      <c r="AR1032" s="2">
        <v>16.2</v>
      </c>
      <c r="AS1032" s="2">
        <v>1024.9000000000001</v>
      </c>
      <c r="AT1032" s="2">
        <v>87660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287.8</v>
      </c>
      <c r="BA1032">
        <v>32.700000000000003</v>
      </c>
      <c r="BB1032">
        <v>30.8</v>
      </c>
      <c r="BC1032" s="5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21.2</v>
      </c>
      <c r="AN1033" s="2">
        <v>62</v>
      </c>
      <c r="AO1033" s="2">
        <v>13.6</v>
      </c>
      <c r="AP1033" s="2">
        <v>21.2</v>
      </c>
      <c r="AQ1033" s="2">
        <v>11.9</v>
      </c>
      <c r="AR1033" s="2">
        <v>13</v>
      </c>
      <c r="AS1033" s="2">
        <v>1024.8</v>
      </c>
      <c r="AT1033" s="2">
        <v>89240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287.8</v>
      </c>
      <c r="BA1033">
        <v>32.799999999999997</v>
      </c>
      <c r="BB1033">
        <v>30.7</v>
      </c>
      <c r="BC1033" s="5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21.4</v>
      </c>
      <c r="AN1034" s="2">
        <v>62</v>
      </c>
      <c r="AO1034" s="2">
        <v>13.8</v>
      </c>
      <c r="AP1034" s="2">
        <v>21.4</v>
      </c>
      <c r="AQ1034" s="2">
        <v>8.3000000000000007</v>
      </c>
      <c r="AR1034" s="2">
        <v>9.6999999999999993</v>
      </c>
      <c r="AS1034" s="2">
        <v>1024.8</v>
      </c>
      <c r="AT1034" s="2">
        <v>89000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287.8</v>
      </c>
      <c r="BA1034">
        <v>32.9</v>
      </c>
      <c r="BB1034">
        <v>30.6</v>
      </c>
      <c r="BC1034" s="5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21.5</v>
      </c>
      <c r="AN1035" s="2">
        <v>61</v>
      </c>
      <c r="AO1035" s="2">
        <v>13.7</v>
      </c>
      <c r="AP1035" s="2">
        <v>21.5</v>
      </c>
      <c r="AQ1035" s="2">
        <v>20.2</v>
      </c>
      <c r="AR1035" s="2">
        <v>21.6</v>
      </c>
      <c r="AS1035" s="2">
        <v>1024.8</v>
      </c>
      <c r="AT1035" s="2">
        <v>89270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287.8</v>
      </c>
      <c r="BA1035">
        <v>33</v>
      </c>
      <c r="BB1035">
        <v>30.5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21.3</v>
      </c>
      <c r="AN1036" s="2">
        <v>61</v>
      </c>
      <c r="AO1036" s="2">
        <v>13.5</v>
      </c>
      <c r="AP1036" s="2">
        <v>21.3</v>
      </c>
      <c r="AQ1036" s="2">
        <v>13.3</v>
      </c>
      <c r="AR1036" s="2">
        <v>18.399999999999999</v>
      </c>
      <c r="AS1036" s="2">
        <v>1024.8</v>
      </c>
      <c r="AT1036" s="2">
        <v>88990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287.8</v>
      </c>
      <c r="BA1036">
        <v>33.1</v>
      </c>
      <c r="BB1036">
        <v>30.5</v>
      </c>
      <c r="BC1036" s="5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21.3</v>
      </c>
      <c r="AN1037" s="2">
        <v>62</v>
      </c>
      <c r="AO1037" s="2">
        <v>13.7</v>
      </c>
      <c r="AP1037" s="2">
        <v>21.3</v>
      </c>
      <c r="AQ1037" s="2">
        <v>10.4</v>
      </c>
      <c r="AR1037" s="2">
        <v>18.7</v>
      </c>
      <c r="AS1037" s="2">
        <v>1024.7</v>
      </c>
      <c r="AT1037" s="2">
        <v>85590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287.8</v>
      </c>
      <c r="BA1037">
        <v>33.200000000000003</v>
      </c>
      <c r="BB1037">
        <v>30.4</v>
      </c>
      <c r="BC1037" s="5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21.4</v>
      </c>
      <c r="AN1038" s="2">
        <v>61</v>
      </c>
      <c r="AO1038" s="2">
        <v>13.6</v>
      </c>
      <c r="AP1038" s="2">
        <v>21.4</v>
      </c>
      <c r="AQ1038" s="2">
        <v>18.7</v>
      </c>
      <c r="AR1038" s="2">
        <v>20.2</v>
      </c>
      <c r="AS1038" s="2">
        <v>1024.8</v>
      </c>
      <c r="AT1038" s="2">
        <v>86990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287.8</v>
      </c>
      <c r="BA1038">
        <v>33.299999999999997</v>
      </c>
      <c r="BB1038">
        <v>30.3</v>
      </c>
      <c r="BC1038" s="5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21.2</v>
      </c>
      <c r="AN1039" s="2">
        <v>62</v>
      </c>
      <c r="AO1039" s="2">
        <v>13.6</v>
      </c>
      <c r="AP1039" s="2">
        <v>21.2</v>
      </c>
      <c r="AQ1039" s="2">
        <v>13.3</v>
      </c>
      <c r="AR1039" s="2">
        <v>29.5</v>
      </c>
      <c r="AS1039" s="2">
        <v>1024.9000000000001</v>
      </c>
      <c r="AT1039" s="2">
        <v>87580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287.8</v>
      </c>
      <c r="BA1039">
        <v>33.299999999999997</v>
      </c>
      <c r="BB1039">
        <v>30.2</v>
      </c>
      <c r="BC1039" s="5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20.9</v>
      </c>
      <c r="AN1040" s="2">
        <v>63</v>
      </c>
      <c r="AO1040" s="2">
        <v>13.6</v>
      </c>
      <c r="AP1040" s="2">
        <v>20.9</v>
      </c>
      <c r="AQ1040" s="2">
        <v>15.1</v>
      </c>
      <c r="AR1040" s="2">
        <v>21.6</v>
      </c>
      <c r="AS1040" s="2">
        <v>1024.7</v>
      </c>
      <c r="AT1040" s="2">
        <v>87570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287.8</v>
      </c>
      <c r="BA1040">
        <v>33.299999999999997</v>
      </c>
      <c r="BB1040">
        <v>30.2</v>
      </c>
      <c r="BC1040" s="5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20.8</v>
      </c>
      <c r="AN1041" s="2">
        <v>63</v>
      </c>
      <c r="AO1041" s="2">
        <v>13.5</v>
      </c>
      <c r="AP1041" s="2">
        <v>20.8</v>
      </c>
      <c r="AQ1041" s="2">
        <v>11.9</v>
      </c>
      <c r="AR1041" s="2">
        <v>18</v>
      </c>
      <c r="AS1041" s="2">
        <v>1024.8</v>
      </c>
      <c r="AT1041" s="2">
        <v>87010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287.8</v>
      </c>
      <c r="BA1041">
        <v>33.200000000000003</v>
      </c>
      <c r="BB1041">
        <v>30.1</v>
      </c>
      <c r="BC1041" s="5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21</v>
      </c>
      <c r="AN1042" s="2">
        <v>63</v>
      </c>
      <c r="AO1042" s="2">
        <v>13.7</v>
      </c>
      <c r="AP1042" s="2">
        <v>21</v>
      </c>
      <c r="AQ1042" s="2">
        <v>12.6</v>
      </c>
      <c r="AR1042" s="2">
        <v>14.4</v>
      </c>
      <c r="AS1042" s="2">
        <v>1025</v>
      </c>
      <c r="AT1042" s="2">
        <v>87130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287.8</v>
      </c>
      <c r="BA1042">
        <v>33.200000000000003</v>
      </c>
      <c r="BB1042">
        <v>29.9</v>
      </c>
      <c r="BC1042" s="5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21.2</v>
      </c>
      <c r="AN1043" s="2">
        <v>62</v>
      </c>
      <c r="AO1043" s="2">
        <v>13.6</v>
      </c>
      <c r="AP1043" s="2">
        <v>21.2</v>
      </c>
      <c r="AQ1043" s="2">
        <v>10.8</v>
      </c>
      <c r="AR1043" s="2">
        <v>18.399999999999999</v>
      </c>
      <c r="AS1043" s="2">
        <v>1024.9000000000001</v>
      </c>
      <c r="AT1043" s="2">
        <v>87280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287.8</v>
      </c>
      <c r="BA1043">
        <v>33.1</v>
      </c>
      <c r="BB1043">
        <v>29.8</v>
      </c>
      <c r="BC1043" s="5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21.3</v>
      </c>
      <c r="AN1044" s="2">
        <v>62</v>
      </c>
      <c r="AO1044" s="2">
        <v>13.7</v>
      </c>
      <c r="AP1044" s="2">
        <v>21.3</v>
      </c>
      <c r="AQ1044" s="2">
        <v>9</v>
      </c>
      <c r="AR1044" s="2">
        <v>15.5</v>
      </c>
      <c r="AS1044" s="2">
        <v>1024.8</v>
      </c>
      <c r="AT1044" s="2">
        <v>87570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287.8</v>
      </c>
      <c r="BA1044">
        <v>33.1</v>
      </c>
      <c r="BB1044">
        <v>29.6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21.4</v>
      </c>
      <c r="AN1045" s="2">
        <v>62</v>
      </c>
      <c r="AO1045" s="2">
        <v>13.8</v>
      </c>
      <c r="AP1045" s="2">
        <v>21.4</v>
      </c>
      <c r="AQ1045" s="2">
        <v>15.1</v>
      </c>
      <c r="AR1045" s="2">
        <v>24.1</v>
      </c>
      <c r="AS1045" s="2">
        <v>1024.5999999999999</v>
      </c>
      <c r="AT1045" s="2">
        <v>87580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287.8</v>
      </c>
      <c r="BA1045">
        <v>33.200000000000003</v>
      </c>
      <c r="BB1045">
        <v>29.5</v>
      </c>
      <c r="BC1045" s="5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21.4</v>
      </c>
      <c r="AN1046" s="2">
        <v>62</v>
      </c>
      <c r="AO1046" s="2">
        <v>13.8</v>
      </c>
      <c r="AP1046" s="2">
        <v>21.4</v>
      </c>
      <c r="AQ1046" s="2">
        <v>13.7</v>
      </c>
      <c r="AR1046" s="2">
        <v>16.899999999999999</v>
      </c>
      <c r="AS1046" s="2">
        <v>1024.9000000000001</v>
      </c>
      <c r="AT1046" s="2">
        <v>71760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287.8</v>
      </c>
      <c r="BA1046">
        <v>33.200000000000003</v>
      </c>
      <c r="BB1046">
        <v>29.4</v>
      </c>
      <c r="BC1046" s="5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21.5</v>
      </c>
      <c r="AN1047" s="2">
        <v>62</v>
      </c>
      <c r="AO1047" s="2">
        <v>13.9</v>
      </c>
      <c r="AP1047" s="2">
        <v>21.5</v>
      </c>
      <c r="AQ1047" s="2">
        <v>9</v>
      </c>
      <c r="AR1047" s="2">
        <v>13.7</v>
      </c>
      <c r="AS1047" s="2">
        <v>1024.7</v>
      </c>
      <c r="AT1047" s="2">
        <v>54400</v>
      </c>
      <c r="AU1047" s="2">
        <v>3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287.8</v>
      </c>
      <c r="BA1047">
        <v>33.299999999999997</v>
      </c>
      <c r="BB1047">
        <v>29.3</v>
      </c>
      <c r="BC1047" s="5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21.4</v>
      </c>
      <c r="AN1048" s="2">
        <v>62</v>
      </c>
      <c r="AO1048" s="2">
        <v>13.8</v>
      </c>
      <c r="AP1048" s="2">
        <v>21.4</v>
      </c>
      <c r="AQ1048" s="2">
        <v>13</v>
      </c>
      <c r="AR1048" s="2">
        <v>20.2</v>
      </c>
      <c r="AS1048" s="2">
        <v>1024.9000000000001</v>
      </c>
      <c r="AT1048" s="2">
        <v>51510</v>
      </c>
      <c r="AU1048" s="2">
        <v>3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287.8</v>
      </c>
      <c r="BA1048">
        <v>33.4</v>
      </c>
      <c r="BB1048">
        <v>29.2</v>
      </c>
      <c r="BC1048" s="5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21.2</v>
      </c>
      <c r="AN1049" s="2">
        <v>62</v>
      </c>
      <c r="AO1049" s="2">
        <v>13.6</v>
      </c>
      <c r="AP1049" s="2">
        <v>21.2</v>
      </c>
      <c r="AQ1049" s="2">
        <v>9.6999999999999993</v>
      </c>
      <c r="AR1049" s="2">
        <v>16.2</v>
      </c>
      <c r="AS1049" s="2">
        <v>1024.5999999999999</v>
      </c>
      <c r="AT1049" s="2">
        <v>44680</v>
      </c>
      <c r="AU1049" s="2">
        <v>3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287.8</v>
      </c>
      <c r="BA1049">
        <v>33.299999999999997</v>
      </c>
      <c r="BB1049">
        <v>29.1</v>
      </c>
      <c r="BC1049" s="5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21.2</v>
      </c>
      <c r="AN1050" s="2">
        <v>62</v>
      </c>
      <c r="AO1050" s="2">
        <v>13.6</v>
      </c>
      <c r="AP1050" s="2">
        <v>21.2</v>
      </c>
      <c r="AQ1050" s="2">
        <v>11.9</v>
      </c>
      <c r="AR1050" s="2">
        <v>16.600000000000001</v>
      </c>
      <c r="AS1050" s="2">
        <v>1024.7</v>
      </c>
      <c r="AT1050" s="2">
        <v>20940</v>
      </c>
      <c r="AU1050" s="2">
        <v>1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287.8</v>
      </c>
      <c r="BA1050">
        <v>33.1</v>
      </c>
      <c r="BB1050">
        <v>28.8</v>
      </c>
      <c r="BC1050" s="5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20.9</v>
      </c>
      <c r="AN1051" s="2">
        <v>63</v>
      </c>
      <c r="AO1051" s="2">
        <v>13.6</v>
      </c>
      <c r="AP1051" s="2">
        <v>20.9</v>
      </c>
      <c r="AQ1051" s="2">
        <v>9.4</v>
      </c>
      <c r="AR1051" s="2">
        <v>24.1</v>
      </c>
      <c r="AS1051" s="2">
        <v>1024.7</v>
      </c>
      <c r="AT1051" s="2">
        <v>21640</v>
      </c>
      <c r="AU1051" s="2">
        <v>1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287.8</v>
      </c>
      <c r="BA1051">
        <v>32.700000000000003</v>
      </c>
      <c r="BB1051">
        <v>28.6</v>
      </c>
      <c r="BC1051" s="5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20.5</v>
      </c>
      <c r="AN1052" s="2">
        <v>64</v>
      </c>
      <c r="AO1052" s="2">
        <v>13.5</v>
      </c>
      <c r="AP1052" s="2">
        <v>20.5</v>
      </c>
      <c r="AQ1052" s="2">
        <v>7.9</v>
      </c>
      <c r="AR1052" s="2">
        <v>14.4</v>
      </c>
      <c r="AS1052" s="2">
        <v>1024.8</v>
      </c>
      <c r="AT1052" s="2">
        <v>19910</v>
      </c>
      <c r="AU1052" s="2">
        <v>1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287.8</v>
      </c>
      <c r="BA1052">
        <v>32.200000000000003</v>
      </c>
      <c r="BB1052">
        <v>28.3</v>
      </c>
      <c r="BC1052" s="5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20.5</v>
      </c>
      <c r="AN1053" s="2">
        <v>64</v>
      </c>
      <c r="AO1053" s="2">
        <v>13.5</v>
      </c>
      <c r="AP1053" s="2">
        <v>20.5</v>
      </c>
      <c r="AQ1053" s="2">
        <v>12.2</v>
      </c>
      <c r="AR1053" s="2">
        <v>14</v>
      </c>
      <c r="AS1053" s="2">
        <v>1024.5999999999999</v>
      </c>
      <c r="AT1053" s="2">
        <v>19340</v>
      </c>
      <c r="AU1053" s="2">
        <v>1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287.8</v>
      </c>
      <c r="BA1053">
        <v>31.6</v>
      </c>
      <c r="BB1053">
        <v>27.9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20.5</v>
      </c>
      <c r="AN1054" s="2">
        <v>64</v>
      </c>
      <c r="AO1054" s="2">
        <v>13.5</v>
      </c>
      <c r="AP1054" s="2">
        <v>20.5</v>
      </c>
      <c r="AQ1054" s="2">
        <v>17.3</v>
      </c>
      <c r="AR1054" s="2">
        <v>23.8</v>
      </c>
      <c r="AS1054" s="2">
        <v>1024.5999999999999</v>
      </c>
      <c r="AT1054" s="2">
        <v>44520</v>
      </c>
      <c r="AU1054" s="2">
        <v>3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287.8</v>
      </c>
      <c r="BA1054">
        <v>30.9</v>
      </c>
      <c r="BB1054">
        <v>27.6</v>
      </c>
      <c r="BC1054" s="5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20.399999999999999</v>
      </c>
      <c r="AN1055" s="2">
        <v>64</v>
      </c>
      <c r="AO1055" s="2">
        <v>13.4</v>
      </c>
      <c r="AP1055" s="2">
        <v>20.399999999999999</v>
      </c>
      <c r="AQ1055" s="2">
        <v>6.1</v>
      </c>
      <c r="AR1055" s="2">
        <v>16.2</v>
      </c>
      <c r="AS1055" s="2">
        <v>1024.7</v>
      </c>
      <c r="AT1055" s="2">
        <v>38560</v>
      </c>
      <c r="AU1055" s="2">
        <v>2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287.8</v>
      </c>
      <c r="BA1055">
        <v>30.3</v>
      </c>
      <c r="BB1055">
        <v>27.2</v>
      </c>
      <c r="BC1055" s="5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20.5</v>
      </c>
      <c r="AN1056" s="2">
        <v>64</v>
      </c>
      <c r="AO1056" s="2">
        <v>13.5</v>
      </c>
      <c r="AP1056" s="2">
        <v>20.5</v>
      </c>
      <c r="AQ1056" s="2">
        <v>9.4</v>
      </c>
      <c r="AR1056" s="2">
        <v>13.3</v>
      </c>
      <c r="AS1056" s="2">
        <v>1024.5999999999999</v>
      </c>
      <c r="AT1056" s="2">
        <v>41890</v>
      </c>
      <c r="AU1056" s="2">
        <v>3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287.8</v>
      </c>
      <c r="BA1056">
        <v>29.7</v>
      </c>
      <c r="BB1056">
        <v>26.8</v>
      </c>
      <c r="BC1056" s="5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20.7</v>
      </c>
      <c r="AN1057" s="2">
        <v>63</v>
      </c>
      <c r="AO1057" s="2">
        <v>13.4</v>
      </c>
      <c r="AP1057" s="2">
        <v>20.7</v>
      </c>
      <c r="AQ1057" s="2">
        <v>10.1</v>
      </c>
      <c r="AR1057" s="2">
        <v>10.1</v>
      </c>
      <c r="AS1057" s="2">
        <v>1024.8</v>
      </c>
      <c r="AT1057" s="2">
        <v>26600</v>
      </c>
      <c r="AU1057" s="2">
        <v>1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287.8</v>
      </c>
      <c r="BA1057">
        <v>29.4</v>
      </c>
      <c r="BB1057">
        <v>26.6</v>
      </c>
      <c r="BC1057" s="5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20.6</v>
      </c>
      <c r="AN1058" s="2">
        <v>63</v>
      </c>
      <c r="AO1058" s="2">
        <v>13.3</v>
      </c>
      <c r="AP1058" s="2">
        <v>20.6</v>
      </c>
      <c r="AQ1058" s="2">
        <v>9</v>
      </c>
      <c r="AR1058" s="2">
        <v>14.8</v>
      </c>
      <c r="AS1058" s="2">
        <v>1024.7</v>
      </c>
      <c r="AT1058" s="2">
        <v>20480</v>
      </c>
      <c r="AU1058" s="2">
        <v>1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287.8</v>
      </c>
      <c r="BA1058">
        <v>29.2</v>
      </c>
      <c r="BB1058">
        <v>26.3</v>
      </c>
      <c r="BC1058" s="5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20.399999999999999</v>
      </c>
      <c r="AN1059" s="2">
        <v>64</v>
      </c>
      <c r="AO1059" s="2">
        <v>13.4</v>
      </c>
      <c r="AP1059" s="2">
        <v>20.399999999999999</v>
      </c>
      <c r="AQ1059" s="2">
        <v>10.8</v>
      </c>
      <c r="AR1059" s="2">
        <v>17.600000000000001</v>
      </c>
      <c r="AS1059" s="2">
        <v>1024.7</v>
      </c>
      <c r="AT1059" s="2">
        <v>55040</v>
      </c>
      <c r="AU1059" s="2">
        <v>4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287.8</v>
      </c>
      <c r="BA1059">
        <v>28.9</v>
      </c>
      <c r="BB1059">
        <v>26</v>
      </c>
      <c r="BC1059" s="5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20.2</v>
      </c>
      <c r="AN1060" s="2">
        <v>65</v>
      </c>
      <c r="AO1060" s="2">
        <v>13.4</v>
      </c>
      <c r="AP1060" s="2">
        <v>20.2</v>
      </c>
      <c r="AQ1060" s="2">
        <v>15.8</v>
      </c>
      <c r="AR1060" s="2">
        <v>16.899999999999999</v>
      </c>
      <c r="AS1060" s="2">
        <v>1024.8</v>
      </c>
      <c r="AT1060" s="2">
        <v>68420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287.8</v>
      </c>
      <c r="BA1060">
        <v>28.6</v>
      </c>
      <c r="BB1060">
        <v>25.8</v>
      </c>
      <c r="BC1060" s="5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20.3</v>
      </c>
      <c r="AN1061" s="2">
        <v>65</v>
      </c>
      <c r="AO1061" s="2">
        <v>13.5</v>
      </c>
      <c r="AP1061" s="2">
        <v>20.3</v>
      </c>
      <c r="AQ1061" s="2">
        <v>13</v>
      </c>
      <c r="AR1061" s="2">
        <v>23.4</v>
      </c>
      <c r="AS1061" s="2">
        <v>1024.5999999999999</v>
      </c>
      <c r="AT1061" s="2">
        <v>79690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287.8</v>
      </c>
      <c r="BA1061">
        <v>28.4</v>
      </c>
      <c r="BB1061">
        <v>25.6</v>
      </c>
      <c r="BC1061" s="5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20.6</v>
      </c>
      <c r="AN1062" s="2">
        <v>64</v>
      </c>
      <c r="AO1062" s="2">
        <v>13.6</v>
      </c>
      <c r="AP1062" s="2">
        <v>20.6</v>
      </c>
      <c r="AQ1062" s="2">
        <v>10.1</v>
      </c>
      <c r="AR1062" s="2">
        <v>12.6</v>
      </c>
      <c r="AS1062" s="2">
        <v>1024.5999999999999</v>
      </c>
      <c r="AT1062" s="2">
        <v>52900</v>
      </c>
      <c r="AU1062" s="2">
        <v>3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287.8</v>
      </c>
      <c r="BA1062">
        <v>28.3</v>
      </c>
      <c r="BB1062">
        <v>25.4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20.6</v>
      </c>
      <c r="AN1063" s="2">
        <v>64</v>
      </c>
      <c r="AO1063" s="2">
        <v>13.6</v>
      </c>
      <c r="AP1063" s="2">
        <v>20.6</v>
      </c>
      <c r="AQ1063" s="2">
        <v>10.1</v>
      </c>
      <c r="AR1063" s="2">
        <v>13.3</v>
      </c>
      <c r="AS1063" s="2">
        <v>1024.5999999999999</v>
      </c>
      <c r="AT1063" s="2">
        <v>82730</v>
      </c>
      <c r="AU1063" s="2">
        <v>6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287.8</v>
      </c>
      <c r="BA1063">
        <v>28.4</v>
      </c>
      <c r="BB1063">
        <v>25.3</v>
      </c>
      <c r="BC1063" s="5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20.8</v>
      </c>
      <c r="AN1064" s="2">
        <v>63</v>
      </c>
      <c r="AO1064" s="2">
        <v>13.5</v>
      </c>
      <c r="AP1064" s="2">
        <v>20.8</v>
      </c>
      <c r="AQ1064" s="2">
        <v>5.8</v>
      </c>
      <c r="AR1064" s="2">
        <v>17.600000000000001</v>
      </c>
      <c r="AS1064" s="2">
        <v>1024.5999999999999</v>
      </c>
      <c r="AT1064" s="2">
        <v>80940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287.8</v>
      </c>
      <c r="BA1064">
        <v>28.5</v>
      </c>
      <c r="BB1064">
        <v>25.3</v>
      </c>
      <c r="BC1064" s="5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21.2</v>
      </c>
      <c r="AN1065" s="2">
        <v>62</v>
      </c>
      <c r="AO1065" s="2">
        <v>13.6</v>
      </c>
      <c r="AP1065" s="2">
        <v>21.2</v>
      </c>
      <c r="AQ1065" s="2">
        <v>5.4</v>
      </c>
      <c r="AR1065" s="2">
        <v>14</v>
      </c>
      <c r="AS1065" s="2">
        <v>1024.4000000000001</v>
      </c>
      <c r="AT1065" s="2">
        <v>80990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287.8</v>
      </c>
      <c r="BA1065">
        <v>28.8</v>
      </c>
      <c r="BB1065">
        <v>25.3</v>
      </c>
      <c r="BC1065" s="5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21.5</v>
      </c>
      <c r="AN1066" s="2">
        <v>61</v>
      </c>
      <c r="AO1066" s="2">
        <v>13.7</v>
      </c>
      <c r="AP1066" s="2">
        <v>21.5</v>
      </c>
      <c r="AQ1066" s="2">
        <v>7.2</v>
      </c>
      <c r="AR1066" s="2">
        <v>11.2</v>
      </c>
      <c r="AS1066" s="2">
        <v>1024.5999999999999</v>
      </c>
      <c r="AT1066" s="2">
        <v>80540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287.8</v>
      </c>
      <c r="BA1066">
        <v>29.2</v>
      </c>
      <c r="BB1066">
        <v>25.3</v>
      </c>
      <c r="BC1066" s="5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21.7</v>
      </c>
      <c r="AN1067" s="2">
        <v>60</v>
      </c>
      <c r="AO1067" s="2">
        <v>13.6</v>
      </c>
      <c r="AP1067" s="2">
        <v>21.7</v>
      </c>
      <c r="AQ1067" s="2">
        <v>11.9</v>
      </c>
      <c r="AR1067" s="2">
        <v>14.8</v>
      </c>
      <c r="AS1067" s="2">
        <v>1024.5</v>
      </c>
      <c r="AT1067" s="2">
        <v>78230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287.8</v>
      </c>
      <c r="BA1067">
        <v>29.7</v>
      </c>
      <c r="BB1067">
        <v>25.3</v>
      </c>
      <c r="BC1067" s="5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21.7</v>
      </c>
      <c r="AN1068" s="2">
        <v>60</v>
      </c>
      <c r="AO1068" s="2">
        <v>13.6</v>
      </c>
      <c r="AP1068" s="2">
        <v>21.7</v>
      </c>
      <c r="AQ1068" s="2">
        <v>4.3</v>
      </c>
      <c r="AR1068" s="2">
        <v>9</v>
      </c>
      <c r="AS1068" s="2">
        <v>1024.5</v>
      </c>
      <c r="AT1068" s="2">
        <v>78140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287.8</v>
      </c>
      <c r="BA1068">
        <v>30.2</v>
      </c>
      <c r="BB1068">
        <v>25.4</v>
      </c>
      <c r="BC1068" s="5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21.8</v>
      </c>
      <c r="AN1069" s="2">
        <v>60</v>
      </c>
      <c r="AO1069" s="2">
        <v>13.7</v>
      </c>
      <c r="AP1069" s="2">
        <v>21.8</v>
      </c>
      <c r="AQ1069" s="2">
        <v>6.8</v>
      </c>
      <c r="AR1069" s="2">
        <v>9.4</v>
      </c>
      <c r="AS1069" s="2">
        <v>1024.5999999999999</v>
      </c>
      <c r="AT1069" s="2">
        <v>78340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287.8</v>
      </c>
      <c r="BA1069">
        <v>30.7</v>
      </c>
      <c r="BB1069">
        <v>25.5</v>
      </c>
      <c r="BC1069" s="5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21.8</v>
      </c>
      <c r="AN1070" s="2">
        <v>60</v>
      </c>
      <c r="AO1070" s="2">
        <v>13.7</v>
      </c>
      <c r="AP1070" s="2">
        <v>21.8</v>
      </c>
      <c r="AQ1070" s="2">
        <v>19.8</v>
      </c>
      <c r="AR1070" s="2">
        <v>23.8</v>
      </c>
      <c r="AS1070" s="2">
        <v>1024.4000000000001</v>
      </c>
      <c r="AT1070" s="2">
        <v>78390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287.8</v>
      </c>
      <c r="BA1070">
        <v>31.2</v>
      </c>
      <c r="BB1070">
        <v>25.6</v>
      </c>
      <c r="BC1070" s="5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21.4</v>
      </c>
      <c r="AN1071" s="2">
        <v>61</v>
      </c>
      <c r="AO1071" s="2">
        <v>13.6</v>
      </c>
      <c r="AP1071" s="2">
        <v>21.4</v>
      </c>
      <c r="AQ1071" s="2">
        <v>15.5</v>
      </c>
      <c r="AR1071" s="2">
        <v>19.399999999999999</v>
      </c>
      <c r="AS1071" s="2">
        <v>1024.7</v>
      </c>
      <c r="AT1071" s="2">
        <v>77270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287.8</v>
      </c>
      <c r="BA1071">
        <v>31.5</v>
      </c>
      <c r="BB1071">
        <v>25.7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21.3</v>
      </c>
      <c r="AN1072" s="2">
        <v>61</v>
      </c>
      <c r="AO1072" s="2">
        <v>13.5</v>
      </c>
      <c r="AP1072" s="2">
        <v>21.3</v>
      </c>
      <c r="AQ1072" s="2">
        <v>10.8</v>
      </c>
      <c r="AR1072" s="2">
        <v>18.399999999999999</v>
      </c>
      <c r="AS1072" s="2">
        <v>1024.5999999999999</v>
      </c>
      <c r="AT1072" s="2">
        <v>76600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287.8</v>
      </c>
      <c r="BA1072">
        <v>31.8</v>
      </c>
      <c r="BB1072">
        <v>25.8</v>
      </c>
      <c r="BC1072" s="5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21.1</v>
      </c>
      <c r="AN1073" s="2">
        <v>62</v>
      </c>
      <c r="AO1073" s="2">
        <v>13.5</v>
      </c>
      <c r="AP1073" s="2">
        <v>21.1</v>
      </c>
      <c r="AQ1073" s="2">
        <v>15.1</v>
      </c>
      <c r="AR1073" s="2">
        <v>18.7</v>
      </c>
      <c r="AS1073" s="2">
        <v>1024.5999999999999</v>
      </c>
      <c r="AT1073" s="2">
        <v>76200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287.8</v>
      </c>
      <c r="BA1073">
        <v>32</v>
      </c>
      <c r="BB1073">
        <v>25.9</v>
      </c>
      <c r="BC1073" s="5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21.2</v>
      </c>
      <c r="AN1074" s="2">
        <v>61</v>
      </c>
      <c r="AO1074" s="2">
        <v>13.4</v>
      </c>
      <c r="AP1074" s="2">
        <v>21.2</v>
      </c>
      <c r="AQ1074" s="2">
        <v>21.2</v>
      </c>
      <c r="AR1074" s="2">
        <v>23.4</v>
      </c>
      <c r="AS1074" s="2">
        <v>1024.5999999999999</v>
      </c>
      <c r="AT1074" s="2">
        <v>76620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287.8</v>
      </c>
      <c r="BA1074">
        <v>32.1</v>
      </c>
      <c r="BB1074">
        <v>25.9</v>
      </c>
      <c r="BC1074" s="5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21.1</v>
      </c>
      <c r="AN1075" s="2">
        <v>61</v>
      </c>
      <c r="AO1075" s="2">
        <v>13.3</v>
      </c>
      <c r="AP1075" s="2">
        <v>21.1</v>
      </c>
      <c r="AQ1075" s="2">
        <v>19.100000000000001</v>
      </c>
      <c r="AR1075" s="2">
        <v>26.3</v>
      </c>
      <c r="AS1075" s="2">
        <v>1024.7</v>
      </c>
      <c r="AT1075" s="2">
        <v>76260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287.8</v>
      </c>
      <c r="BA1075">
        <v>32.1</v>
      </c>
      <c r="BB1075">
        <v>25.9</v>
      </c>
      <c r="BC1075" s="5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21</v>
      </c>
      <c r="AN1076" s="2">
        <v>62</v>
      </c>
      <c r="AO1076" s="2">
        <v>13.4</v>
      </c>
      <c r="AP1076" s="2">
        <v>21</v>
      </c>
      <c r="AQ1076" s="2">
        <v>20.2</v>
      </c>
      <c r="AR1076" s="2">
        <v>23.8</v>
      </c>
      <c r="AS1076" s="2">
        <v>1024.7</v>
      </c>
      <c r="AT1076" s="2">
        <v>75520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287.8</v>
      </c>
      <c r="BA1076">
        <v>32.200000000000003</v>
      </c>
      <c r="BB1076">
        <v>25.9</v>
      </c>
      <c r="BC1076" s="5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20.9</v>
      </c>
      <c r="AN1077" s="2">
        <v>63</v>
      </c>
      <c r="AO1077" s="2">
        <v>13.6</v>
      </c>
      <c r="AP1077" s="2">
        <v>20.9</v>
      </c>
      <c r="AQ1077" s="2">
        <v>17.600000000000001</v>
      </c>
      <c r="AR1077" s="2">
        <v>21.6</v>
      </c>
      <c r="AS1077" s="2">
        <v>1024.7</v>
      </c>
      <c r="AT1077" s="2">
        <v>75210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287.8</v>
      </c>
      <c r="BA1077">
        <v>32.200000000000003</v>
      </c>
      <c r="BB1077">
        <v>25.8</v>
      </c>
      <c r="BC1077" s="5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20.9</v>
      </c>
      <c r="AN1078" s="2">
        <v>63</v>
      </c>
      <c r="AO1078" s="2">
        <v>13.6</v>
      </c>
      <c r="AP1078" s="2">
        <v>20.9</v>
      </c>
      <c r="AQ1078" s="2">
        <v>17.3</v>
      </c>
      <c r="AR1078" s="2">
        <v>20.5</v>
      </c>
      <c r="AS1078" s="2">
        <v>1024.5</v>
      </c>
      <c r="AT1078" s="2">
        <v>75100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287.8</v>
      </c>
      <c r="BA1078">
        <v>32.1</v>
      </c>
      <c r="BB1078">
        <v>25.8</v>
      </c>
      <c r="BC1078" s="5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20.9</v>
      </c>
      <c r="AN1079" s="2">
        <v>63</v>
      </c>
      <c r="AO1079" s="2">
        <v>13.6</v>
      </c>
      <c r="AP1079" s="2">
        <v>20.9</v>
      </c>
      <c r="AQ1079" s="2">
        <v>12.6</v>
      </c>
      <c r="AR1079" s="2">
        <v>20.2</v>
      </c>
      <c r="AS1079" s="2">
        <v>1024.7</v>
      </c>
      <c r="AT1079" s="2">
        <v>75140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287.8</v>
      </c>
      <c r="BA1079">
        <v>32.1</v>
      </c>
      <c r="BB1079">
        <v>25.7</v>
      </c>
      <c r="BC1079" s="5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21</v>
      </c>
      <c r="AN1080" s="2">
        <v>63</v>
      </c>
      <c r="AO1080" s="2">
        <v>13.7</v>
      </c>
      <c r="AP1080" s="2">
        <v>21</v>
      </c>
      <c r="AQ1080" s="2">
        <v>10.1</v>
      </c>
      <c r="AR1080" s="2">
        <v>12.6</v>
      </c>
      <c r="AS1080" s="2">
        <v>1024.5999999999999</v>
      </c>
      <c r="AT1080" s="2">
        <v>73610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287.8</v>
      </c>
      <c r="BA1080">
        <v>32</v>
      </c>
      <c r="BB1080">
        <v>25.7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21.1</v>
      </c>
      <c r="AN1081" s="2">
        <v>63</v>
      </c>
      <c r="AO1081" s="2">
        <v>13.8</v>
      </c>
      <c r="AP1081" s="2">
        <v>21.1</v>
      </c>
      <c r="AQ1081" s="2">
        <v>5.4</v>
      </c>
      <c r="AR1081" s="2">
        <v>6.1</v>
      </c>
      <c r="AS1081" s="2">
        <v>1024.7</v>
      </c>
      <c r="AT1081" s="2">
        <v>73760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287.8</v>
      </c>
      <c r="BA1081">
        <v>32.1</v>
      </c>
      <c r="BB1081">
        <v>25.6</v>
      </c>
      <c r="BC1081" s="5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21.4</v>
      </c>
      <c r="AN1082" s="2">
        <v>62</v>
      </c>
      <c r="AO1082" s="2">
        <v>13.8</v>
      </c>
      <c r="AP1082" s="2">
        <v>21.4</v>
      </c>
      <c r="AQ1082" s="2">
        <v>10.1</v>
      </c>
      <c r="AR1082" s="2">
        <v>13</v>
      </c>
      <c r="AS1082" s="2">
        <v>1024.5999999999999</v>
      </c>
      <c r="AT1082" s="2">
        <v>73520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287.8</v>
      </c>
      <c r="BA1082">
        <v>32.200000000000003</v>
      </c>
      <c r="BB1082">
        <v>25.5</v>
      </c>
      <c r="BC1082" s="5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21.6</v>
      </c>
      <c r="AN1083" s="2">
        <v>62</v>
      </c>
      <c r="AO1083" s="2">
        <v>14</v>
      </c>
      <c r="AP1083" s="2">
        <v>21.6</v>
      </c>
      <c r="AQ1083" s="2">
        <v>4.7</v>
      </c>
      <c r="AR1083" s="2">
        <v>6.8</v>
      </c>
      <c r="AS1083" s="2">
        <v>1024.5</v>
      </c>
      <c r="AT1083" s="2">
        <v>73570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287.8</v>
      </c>
      <c r="BA1083">
        <v>32.5</v>
      </c>
      <c r="BB1083">
        <v>25.5</v>
      </c>
      <c r="BC1083" s="5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21.6</v>
      </c>
      <c r="AN1084" s="2">
        <v>61</v>
      </c>
      <c r="AO1084" s="2">
        <v>13.8</v>
      </c>
      <c r="AP1084" s="2">
        <v>21.6</v>
      </c>
      <c r="AQ1084" s="2">
        <v>9</v>
      </c>
      <c r="AR1084" s="2">
        <v>19.8</v>
      </c>
      <c r="AS1084" s="2">
        <v>1024.5</v>
      </c>
      <c r="AT1084" s="2">
        <v>72940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287.8</v>
      </c>
      <c r="BA1084">
        <v>32.700000000000003</v>
      </c>
      <c r="BB1084">
        <v>25.5</v>
      </c>
      <c r="BC1084" s="5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21.5</v>
      </c>
      <c r="AN1085" s="2">
        <v>61</v>
      </c>
      <c r="AO1085" s="2">
        <v>13.7</v>
      </c>
      <c r="AP1085" s="2">
        <v>21.5</v>
      </c>
      <c r="AQ1085" s="2">
        <v>11.5</v>
      </c>
      <c r="AR1085" s="2">
        <v>23.8</v>
      </c>
      <c r="AS1085" s="2">
        <v>1024.7</v>
      </c>
      <c r="AT1085" s="2">
        <v>72900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287.8</v>
      </c>
      <c r="BA1085">
        <v>32.9</v>
      </c>
      <c r="BB1085">
        <v>25.4</v>
      </c>
      <c r="BC1085" s="5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21.4</v>
      </c>
      <c r="AN1086" s="2">
        <v>62</v>
      </c>
      <c r="AO1086" s="2">
        <v>13.8</v>
      </c>
      <c r="AP1086" s="2">
        <v>21.4</v>
      </c>
      <c r="AQ1086" s="2">
        <v>10.8</v>
      </c>
      <c r="AR1086" s="2">
        <v>20.9</v>
      </c>
      <c r="AS1086" s="2">
        <v>1024.5</v>
      </c>
      <c r="AT1086" s="2">
        <v>72200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287.8</v>
      </c>
      <c r="BA1086">
        <v>33</v>
      </c>
      <c r="BB1086">
        <v>25.4</v>
      </c>
      <c r="BC1086" s="5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21.4</v>
      </c>
      <c r="AN1087" s="2">
        <v>61</v>
      </c>
      <c r="AO1087" s="2">
        <v>13.6</v>
      </c>
      <c r="AP1087" s="2">
        <v>21.4</v>
      </c>
      <c r="AQ1087" s="2">
        <v>6.8</v>
      </c>
      <c r="AR1087" s="2">
        <v>20.2</v>
      </c>
      <c r="AS1087" s="2">
        <v>1024.5999999999999</v>
      </c>
      <c r="AT1087" s="2">
        <v>72230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287.8</v>
      </c>
      <c r="BA1087">
        <v>33.1</v>
      </c>
      <c r="BB1087">
        <v>25.3</v>
      </c>
      <c r="BC1087" s="5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21.5</v>
      </c>
      <c r="AN1088" s="2">
        <v>61</v>
      </c>
      <c r="AO1088" s="2">
        <v>13.7</v>
      </c>
      <c r="AP1088" s="2">
        <v>21.5</v>
      </c>
      <c r="AQ1088" s="2">
        <v>16.2</v>
      </c>
      <c r="AR1088" s="2">
        <v>23</v>
      </c>
      <c r="AS1088" s="2">
        <v>1024.7</v>
      </c>
      <c r="AT1088" s="2">
        <v>72130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287.8</v>
      </c>
      <c r="BA1088">
        <v>33.1</v>
      </c>
      <c r="BB1088">
        <v>25.2</v>
      </c>
      <c r="BC1088" s="5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21.4</v>
      </c>
      <c r="AN1089" s="2">
        <v>62</v>
      </c>
      <c r="AO1089" s="2">
        <v>13.8</v>
      </c>
      <c r="AP1089" s="2">
        <v>21.4</v>
      </c>
      <c r="AQ1089" s="2">
        <v>7.9</v>
      </c>
      <c r="AR1089" s="2">
        <v>15.1</v>
      </c>
      <c r="AS1089" s="2">
        <v>1024.7</v>
      </c>
      <c r="AT1089" s="2">
        <v>71730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287.8</v>
      </c>
      <c r="BA1089">
        <v>33.200000000000003</v>
      </c>
      <c r="BB1089">
        <v>25.2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21.4</v>
      </c>
      <c r="AN1090" s="2">
        <v>61</v>
      </c>
      <c r="AO1090" s="2">
        <v>13.6</v>
      </c>
      <c r="AP1090" s="2">
        <v>21.4</v>
      </c>
      <c r="AQ1090" s="2">
        <v>12.2</v>
      </c>
      <c r="AR1090" s="2">
        <v>18.7</v>
      </c>
      <c r="AS1090" s="2">
        <v>1024.4000000000001</v>
      </c>
      <c r="AT1090" s="2">
        <v>71280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287.8</v>
      </c>
      <c r="BA1090">
        <v>33.1</v>
      </c>
      <c r="BB1090">
        <v>25.2</v>
      </c>
      <c r="BC1090" s="5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21.4</v>
      </c>
      <c r="AN1091" s="2">
        <v>61</v>
      </c>
      <c r="AO1091" s="2">
        <v>13.6</v>
      </c>
      <c r="AP1091" s="2">
        <v>21.4</v>
      </c>
      <c r="AQ1091" s="2">
        <v>18.399999999999999</v>
      </c>
      <c r="AR1091" s="2">
        <v>27.4</v>
      </c>
      <c r="AS1091" s="2">
        <v>1024.7</v>
      </c>
      <c r="AT1091" s="2">
        <v>71050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287.8</v>
      </c>
      <c r="BA1091">
        <v>33.1</v>
      </c>
      <c r="BB1091">
        <v>25.1</v>
      </c>
      <c r="BC1091" s="5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21.3</v>
      </c>
      <c r="AN1092" s="2">
        <v>62</v>
      </c>
      <c r="AO1092" s="2">
        <v>13.7</v>
      </c>
      <c r="AP1092" s="2">
        <v>21.3</v>
      </c>
      <c r="AQ1092" s="2">
        <v>8.6</v>
      </c>
      <c r="AR1092" s="2">
        <v>19.399999999999999</v>
      </c>
      <c r="AS1092" s="2">
        <v>1024.5999999999999</v>
      </c>
      <c r="AT1092" s="2">
        <v>70730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287.8</v>
      </c>
      <c r="BA1092">
        <v>33.1</v>
      </c>
      <c r="BB1092">
        <v>25.1</v>
      </c>
      <c r="BC1092" s="5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21.4</v>
      </c>
      <c r="AN1093" s="2">
        <v>61</v>
      </c>
      <c r="AO1093" s="2">
        <v>13.6</v>
      </c>
      <c r="AP1093" s="2">
        <v>21.4</v>
      </c>
      <c r="AQ1093" s="2">
        <v>6.5</v>
      </c>
      <c r="AR1093" s="2">
        <v>18.7</v>
      </c>
      <c r="AS1093" s="2">
        <v>1024.5999999999999</v>
      </c>
      <c r="AT1093" s="2">
        <v>70460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287.8</v>
      </c>
      <c r="BA1093">
        <v>33</v>
      </c>
      <c r="BB1093">
        <v>25</v>
      </c>
      <c r="BC1093" s="5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21.4</v>
      </c>
      <c r="AN1094" s="2">
        <v>61</v>
      </c>
      <c r="AO1094" s="2">
        <v>13.6</v>
      </c>
      <c r="AP1094" s="2">
        <v>21.4</v>
      </c>
      <c r="AQ1094" s="2">
        <v>17.3</v>
      </c>
      <c r="AR1094" s="2">
        <v>18</v>
      </c>
      <c r="AS1094" s="2">
        <v>1024.8</v>
      </c>
      <c r="AT1094" s="2">
        <v>70160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287.8</v>
      </c>
      <c r="BA1094">
        <v>33</v>
      </c>
      <c r="BB1094">
        <v>24.9</v>
      </c>
      <c r="BC1094" s="5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21.3</v>
      </c>
      <c r="AN1095" s="2">
        <v>62</v>
      </c>
      <c r="AO1095" s="2">
        <v>13.7</v>
      </c>
      <c r="AP1095" s="2">
        <v>21.3</v>
      </c>
      <c r="AQ1095" s="2">
        <v>7.9</v>
      </c>
      <c r="AR1095" s="2">
        <v>25.2</v>
      </c>
      <c r="AS1095" s="2">
        <v>1024.5999999999999</v>
      </c>
      <c r="AT1095" s="2">
        <v>69770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287.8</v>
      </c>
      <c r="BA1095">
        <v>33</v>
      </c>
      <c r="BB1095">
        <v>24.9</v>
      </c>
      <c r="BC1095" s="5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21.2</v>
      </c>
      <c r="AN1096" s="2">
        <v>61</v>
      </c>
      <c r="AO1096" s="2">
        <v>13.4</v>
      </c>
      <c r="AP1096" s="2">
        <v>21.2</v>
      </c>
      <c r="AQ1096" s="2">
        <v>12.6</v>
      </c>
      <c r="AR1096" s="2">
        <v>13.7</v>
      </c>
      <c r="AS1096" s="2">
        <v>1024.7</v>
      </c>
      <c r="AT1096" s="2">
        <v>69440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287.8</v>
      </c>
      <c r="BA1096">
        <v>32.9</v>
      </c>
      <c r="BB1096">
        <v>24.8</v>
      </c>
      <c r="BC1096" s="5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21.1</v>
      </c>
      <c r="AN1097" s="2">
        <v>61</v>
      </c>
      <c r="AO1097" s="2">
        <v>13.3</v>
      </c>
      <c r="AP1097" s="2">
        <v>21.1</v>
      </c>
      <c r="AQ1097" s="2">
        <v>14.4</v>
      </c>
      <c r="AR1097" s="2">
        <v>20.9</v>
      </c>
      <c r="AS1097" s="2">
        <v>1024.5</v>
      </c>
      <c r="AT1097" s="2">
        <v>68870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287.8</v>
      </c>
      <c r="BA1097">
        <v>32.9</v>
      </c>
      <c r="BB1097">
        <v>24.8</v>
      </c>
      <c r="BC1097" s="5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21.2</v>
      </c>
      <c r="AN1098" s="2">
        <v>61</v>
      </c>
      <c r="AO1098" s="2">
        <v>13.4</v>
      </c>
      <c r="AP1098" s="2">
        <v>21.2</v>
      </c>
      <c r="AQ1098" s="2">
        <v>15.8</v>
      </c>
      <c r="AR1098" s="2">
        <v>21.6</v>
      </c>
      <c r="AS1098" s="2">
        <v>1024.7</v>
      </c>
      <c r="AT1098" s="2">
        <v>68710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287.8</v>
      </c>
      <c r="BA1098">
        <v>32.9</v>
      </c>
      <c r="BB1098">
        <v>24.8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21.2</v>
      </c>
      <c r="AN1099" s="2">
        <v>61</v>
      </c>
      <c r="AO1099" s="2">
        <v>13.4</v>
      </c>
      <c r="AP1099" s="2">
        <v>21.2</v>
      </c>
      <c r="AQ1099" s="2">
        <v>8.3000000000000007</v>
      </c>
      <c r="AR1099" s="2">
        <v>19.100000000000001</v>
      </c>
      <c r="AS1099" s="2">
        <v>1024.5999999999999</v>
      </c>
      <c r="AT1099" s="2">
        <v>68530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287.8</v>
      </c>
      <c r="BA1099">
        <v>32.799999999999997</v>
      </c>
      <c r="BB1099">
        <v>24.7</v>
      </c>
      <c r="BC1099" s="5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21.3</v>
      </c>
      <c r="AN1100" s="2">
        <v>61</v>
      </c>
      <c r="AO1100" s="2">
        <v>13.5</v>
      </c>
      <c r="AP1100" s="2">
        <v>21.3</v>
      </c>
      <c r="AQ1100" s="2">
        <v>5.4</v>
      </c>
      <c r="AR1100" s="2">
        <v>7.2</v>
      </c>
      <c r="AS1100" s="2">
        <v>1024.4000000000001</v>
      </c>
      <c r="AT1100" s="2">
        <v>68060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287.8</v>
      </c>
      <c r="BA1100">
        <v>32.799999999999997</v>
      </c>
      <c r="BB1100">
        <v>24.6</v>
      </c>
      <c r="BC1100" s="5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60</v>
      </c>
      <c r="AO1101" s="2">
        <v>13.4</v>
      </c>
      <c r="AP1101" s="2">
        <v>21.5</v>
      </c>
      <c r="AQ1101" s="2">
        <v>12.2</v>
      </c>
      <c r="AR1101" s="2">
        <v>19.8</v>
      </c>
      <c r="AS1101" s="2">
        <v>1024.5999999999999</v>
      </c>
      <c r="AT1101" s="2">
        <v>67610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287.8</v>
      </c>
      <c r="BA1101">
        <v>32.799999999999997</v>
      </c>
      <c r="BB1101">
        <v>24.6</v>
      </c>
      <c r="BC1101" s="5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60</v>
      </c>
      <c r="AO1102" s="2">
        <v>13.5</v>
      </c>
      <c r="AP1102" s="2">
        <v>21.6</v>
      </c>
      <c r="AQ1102" s="2">
        <v>23.8</v>
      </c>
      <c r="AR1102" s="2">
        <v>24.5</v>
      </c>
      <c r="AS1102" s="2">
        <v>1024.7</v>
      </c>
      <c r="AT1102" s="2">
        <v>67300</v>
      </c>
      <c r="AU1102" s="2">
        <v>4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287.8</v>
      </c>
      <c r="BA1102">
        <v>32.9</v>
      </c>
      <c r="BB1102">
        <v>24.5</v>
      </c>
      <c r="BC1102" s="5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2.9</v>
      </c>
      <c r="AR1103" s="2">
        <v>13.3</v>
      </c>
      <c r="AS1103" s="2">
        <v>1024.5999999999999</v>
      </c>
      <c r="AT1103" s="2">
        <v>66900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287.8</v>
      </c>
      <c r="BA1103">
        <v>32.9</v>
      </c>
      <c r="BB1103">
        <v>24.5</v>
      </c>
      <c r="BC1103" s="5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21.5</v>
      </c>
      <c r="AN1104" s="2">
        <v>61</v>
      </c>
      <c r="AO1104" s="2">
        <v>13.7</v>
      </c>
      <c r="AP1104" s="2">
        <v>21.5</v>
      </c>
      <c r="AQ1104" s="2">
        <v>16.899999999999999</v>
      </c>
      <c r="AR1104" s="2">
        <v>21.2</v>
      </c>
      <c r="AS1104" s="2">
        <v>1024.5999999999999</v>
      </c>
      <c r="AT1104" s="2">
        <v>66450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287.8</v>
      </c>
      <c r="BA1104">
        <v>33</v>
      </c>
      <c r="BB1104">
        <v>24.4</v>
      </c>
      <c r="BC1104" s="5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21.5</v>
      </c>
      <c r="AN1105" s="2">
        <v>60</v>
      </c>
      <c r="AO1105" s="2">
        <v>13.4</v>
      </c>
      <c r="AP1105" s="2">
        <v>21.5</v>
      </c>
      <c r="AQ1105" s="2">
        <v>11.9</v>
      </c>
      <c r="AR1105" s="2">
        <v>18</v>
      </c>
      <c r="AS1105" s="2">
        <v>1024.5</v>
      </c>
      <c r="AT1105" s="2">
        <v>66180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287.8</v>
      </c>
      <c r="BA1105">
        <v>33</v>
      </c>
      <c r="BB1105">
        <v>24.4</v>
      </c>
      <c r="BC1105" s="5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21.5</v>
      </c>
      <c r="AN1106" s="2">
        <v>60</v>
      </c>
      <c r="AO1106" s="2">
        <v>13.4</v>
      </c>
      <c r="AP1106" s="2">
        <v>21.5</v>
      </c>
      <c r="AQ1106" s="2">
        <v>3.2</v>
      </c>
      <c r="AR1106" s="2">
        <v>16.899999999999999</v>
      </c>
      <c r="AS1106" s="2">
        <v>1024.7</v>
      </c>
      <c r="AT1106" s="2">
        <v>65840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287.8</v>
      </c>
      <c r="BA1106">
        <v>33</v>
      </c>
      <c r="BB1106">
        <v>24.4</v>
      </c>
      <c r="BC1106" s="5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60</v>
      </c>
      <c r="AO1107" s="2">
        <v>13.5</v>
      </c>
      <c r="AP1107" s="2">
        <v>21.6</v>
      </c>
      <c r="AQ1107" s="2">
        <v>6.8</v>
      </c>
      <c r="AR1107" s="2">
        <v>16.600000000000001</v>
      </c>
      <c r="AS1107" s="2">
        <v>1024.5</v>
      </c>
      <c r="AT1107" s="2">
        <v>65380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287.8</v>
      </c>
      <c r="BA1107">
        <v>33</v>
      </c>
      <c r="BB1107">
        <v>24.3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21.6</v>
      </c>
      <c r="AN1108" s="2">
        <v>60</v>
      </c>
      <c r="AO1108" s="2">
        <v>13.5</v>
      </c>
      <c r="AP1108" s="2">
        <v>21.6</v>
      </c>
      <c r="AQ1108" s="2">
        <v>10.8</v>
      </c>
      <c r="AR1108" s="2">
        <v>17.600000000000001</v>
      </c>
      <c r="AS1108" s="2">
        <v>1024.4000000000001</v>
      </c>
      <c r="AT1108" s="2">
        <v>65090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287.8</v>
      </c>
      <c r="BA1108">
        <v>33</v>
      </c>
      <c r="BB1108">
        <v>24.3</v>
      </c>
      <c r="BC1108" s="5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21.5</v>
      </c>
      <c r="AN1109" s="2">
        <v>60</v>
      </c>
      <c r="AO1109" s="2">
        <v>13.4</v>
      </c>
      <c r="AP1109" s="2">
        <v>21.5</v>
      </c>
      <c r="AQ1109" s="2">
        <v>10.8</v>
      </c>
      <c r="AR1109" s="2">
        <v>19.8</v>
      </c>
      <c r="AS1109" s="2">
        <v>1024.7</v>
      </c>
      <c r="AT1109" s="2">
        <v>64700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287.8</v>
      </c>
      <c r="BA1109">
        <v>33</v>
      </c>
      <c r="BB1109">
        <v>24.2</v>
      </c>
      <c r="BC1109" s="5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21.3</v>
      </c>
      <c r="AN1110" s="2">
        <v>61</v>
      </c>
      <c r="AO1110" s="2">
        <v>13.5</v>
      </c>
      <c r="AP1110" s="2">
        <v>21.3</v>
      </c>
      <c r="AQ1110" s="2">
        <v>10.1</v>
      </c>
      <c r="AR1110" s="2">
        <v>15.8</v>
      </c>
      <c r="AS1110" s="2">
        <v>1024.5</v>
      </c>
      <c r="AT1110" s="2">
        <v>64410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287.8</v>
      </c>
      <c r="BA1110">
        <v>33</v>
      </c>
      <c r="BB1110">
        <v>24.2</v>
      </c>
      <c r="BC1110" s="5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21.4</v>
      </c>
      <c r="AN1111" s="2">
        <v>61</v>
      </c>
      <c r="AO1111" s="2">
        <v>13.6</v>
      </c>
      <c r="AP1111" s="2">
        <v>21.4</v>
      </c>
      <c r="AQ1111" s="2">
        <v>10.4</v>
      </c>
      <c r="AR1111" s="2">
        <v>12.2</v>
      </c>
      <c r="AS1111" s="2">
        <v>1024.5</v>
      </c>
      <c r="AT1111" s="2">
        <v>64040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287.8</v>
      </c>
      <c r="BA1111">
        <v>33</v>
      </c>
      <c r="BB1111">
        <v>24.2</v>
      </c>
      <c r="BC1111" s="5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21.5</v>
      </c>
      <c r="AN1112" s="2">
        <v>61</v>
      </c>
      <c r="AO1112" s="2">
        <v>13.7</v>
      </c>
      <c r="AP1112" s="2">
        <v>21.5</v>
      </c>
      <c r="AQ1112" s="2">
        <v>6.1</v>
      </c>
      <c r="AR1112" s="2">
        <v>10.1</v>
      </c>
      <c r="AS1112" s="2">
        <v>1024.5999999999999</v>
      </c>
      <c r="AT1112" s="2">
        <v>63580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287.8</v>
      </c>
      <c r="BA1112">
        <v>33</v>
      </c>
      <c r="BB1112">
        <v>24.1</v>
      </c>
      <c r="BC1112" s="5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21.5</v>
      </c>
      <c r="AN1113" s="2">
        <v>60</v>
      </c>
      <c r="AO1113" s="2">
        <v>13.4</v>
      </c>
      <c r="AP1113" s="2">
        <v>21.5</v>
      </c>
      <c r="AQ1113" s="2">
        <v>13.3</v>
      </c>
      <c r="AR1113" s="2">
        <v>21.6</v>
      </c>
      <c r="AS1113" s="2">
        <v>1024.5</v>
      </c>
      <c r="AT1113" s="2">
        <v>63260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287.8</v>
      </c>
      <c r="BA1113">
        <v>32.9</v>
      </c>
      <c r="BB1113">
        <v>24.1</v>
      </c>
      <c r="BC1113" s="5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21.3</v>
      </c>
      <c r="AN1114" s="2">
        <v>60</v>
      </c>
      <c r="AO1114" s="2">
        <v>13.3</v>
      </c>
      <c r="AP1114" s="2">
        <v>21.3</v>
      </c>
      <c r="AQ1114" s="2">
        <v>16.899999999999999</v>
      </c>
      <c r="AR1114" s="2">
        <v>22.3</v>
      </c>
      <c r="AS1114" s="2">
        <v>1024.5</v>
      </c>
      <c r="AT1114" s="2">
        <v>62810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287.8</v>
      </c>
      <c r="BA1114">
        <v>32.9</v>
      </c>
      <c r="BB1114">
        <v>24.1</v>
      </c>
      <c r="BC1114" s="5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21.3</v>
      </c>
      <c r="AN1115" s="2">
        <v>61</v>
      </c>
      <c r="AO1115" s="2">
        <v>13.5</v>
      </c>
      <c r="AP1115" s="2">
        <v>21.3</v>
      </c>
      <c r="AQ1115" s="2">
        <v>9</v>
      </c>
      <c r="AR1115" s="2">
        <v>16.2</v>
      </c>
      <c r="AS1115" s="2">
        <v>1024.5999999999999</v>
      </c>
      <c r="AT1115" s="2">
        <v>61810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287.8</v>
      </c>
      <c r="BA1115">
        <v>32.9</v>
      </c>
      <c r="BB1115">
        <v>24.1</v>
      </c>
      <c r="BC1115" s="5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21.4</v>
      </c>
      <c r="AN1116" s="2">
        <v>60</v>
      </c>
      <c r="AO1116" s="2">
        <v>13.3</v>
      </c>
      <c r="AP1116" s="2">
        <v>21.4</v>
      </c>
      <c r="AQ1116" s="2">
        <v>14.4</v>
      </c>
      <c r="AR1116" s="2">
        <v>23.4</v>
      </c>
      <c r="AS1116" s="2">
        <v>1024.7</v>
      </c>
      <c r="AT1116" s="2">
        <v>62190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287.8</v>
      </c>
      <c r="BA1116">
        <v>32.799999999999997</v>
      </c>
      <c r="BB1116">
        <v>24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21.2</v>
      </c>
      <c r="AN1117" s="2">
        <v>61</v>
      </c>
      <c r="AO1117" s="2">
        <v>13.4</v>
      </c>
      <c r="AP1117" s="2">
        <v>21.2</v>
      </c>
      <c r="AQ1117" s="2">
        <v>8.6</v>
      </c>
      <c r="AR1117" s="2">
        <v>11.9</v>
      </c>
      <c r="AS1117" s="2">
        <v>1024.5</v>
      </c>
      <c r="AT1117" s="2">
        <v>61830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287.8</v>
      </c>
      <c r="BA1117">
        <v>32.700000000000003</v>
      </c>
      <c r="BB1117">
        <v>24</v>
      </c>
      <c r="BC1117" s="5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21.3</v>
      </c>
      <c r="AN1118" s="2">
        <v>60</v>
      </c>
      <c r="AO1118" s="2">
        <v>13.3</v>
      </c>
      <c r="AP1118" s="2">
        <v>21.3</v>
      </c>
      <c r="AQ1118" s="2">
        <v>5.4</v>
      </c>
      <c r="AR1118" s="2">
        <v>18</v>
      </c>
      <c r="AS1118" s="2">
        <v>1024.9000000000001</v>
      </c>
      <c r="AT1118" s="2">
        <v>61390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287.8</v>
      </c>
      <c r="BA1118">
        <v>32.700000000000003</v>
      </c>
      <c r="BB1118">
        <v>24</v>
      </c>
      <c r="BC1118" s="5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21.4</v>
      </c>
      <c r="AN1119" s="2">
        <v>61</v>
      </c>
      <c r="AO1119" s="2">
        <v>13.6</v>
      </c>
      <c r="AP1119" s="2">
        <v>21.4</v>
      </c>
      <c r="AQ1119" s="2">
        <v>13</v>
      </c>
      <c r="AR1119" s="2">
        <v>21.2</v>
      </c>
      <c r="AS1119" s="2">
        <v>1024.7</v>
      </c>
      <c r="AT1119" s="2">
        <v>60920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287.8</v>
      </c>
      <c r="BA1119">
        <v>32.6</v>
      </c>
      <c r="BB1119">
        <v>23.9</v>
      </c>
      <c r="BC1119" s="5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21.3</v>
      </c>
      <c r="AN1120" s="2">
        <v>61</v>
      </c>
      <c r="AO1120" s="2">
        <v>13.5</v>
      </c>
      <c r="AP1120" s="2">
        <v>21.3</v>
      </c>
      <c r="AQ1120" s="2">
        <v>10.4</v>
      </c>
      <c r="AR1120" s="2">
        <v>22</v>
      </c>
      <c r="AS1120" s="2">
        <v>1024.5999999999999</v>
      </c>
      <c r="AT1120" s="2">
        <v>60370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287.8</v>
      </c>
      <c r="BA1120">
        <v>32.6</v>
      </c>
      <c r="BB1120">
        <v>23.9</v>
      </c>
      <c r="BC1120" s="5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21.3</v>
      </c>
      <c r="AN1121" s="2">
        <v>61</v>
      </c>
      <c r="AO1121" s="2">
        <v>13.5</v>
      </c>
      <c r="AP1121" s="2">
        <v>21.3</v>
      </c>
      <c r="AQ1121" s="2">
        <v>12.6</v>
      </c>
      <c r="AR1121" s="2">
        <v>14.8</v>
      </c>
      <c r="AS1121" s="2">
        <v>1024.5999999999999</v>
      </c>
      <c r="AT1121" s="2">
        <v>59780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287.8</v>
      </c>
      <c r="BA1121">
        <v>32.5</v>
      </c>
      <c r="BB1121">
        <v>23.9</v>
      </c>
      <c r="BC1121" s="5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21.3</v>
      </c>
      <c r="AN1122" s="2">
        <v>61</v>
      </c>
      <c r="AO1122" s="2">
        <v>13.5</v>
      </c>
      <c r="AP1122" s="2">
        <v>21.3</v>
      </c>
      <c r="AQ1122" s="2">
        <v>11.9</v>
      </c>
      <c r="AR1122" s="2">
        <v>21.2</v>
      </c>
      <c r="AS1122" s="2">
        <v>1024.5999999999999</v>
      </c>
      <c r="AT1122" s="2">
        <v>57890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287.8</v>
      </c>
      <c r="BA1122">
        <v>32.4</v>
      </c>
      <c r="BB1122">
        <v>23.9</v>
      </c>
      <c r="BC1122" s="5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21.3</v>
      </c>
      <c r="AN1123" s="2">
        <v>61</v>
      </c>
      <c r="AO1123" s="2">
        <v>13.5</v>
      </c>
      <c r="AP1123" s="2">
        <v>21.3</v>
      </c>
      <c r="AQ1123" s="2">
        <v>14.4</v>
      </c>
      <c r="AR1123" s="2">
        <v>15.8</v>
      </c>
      <c r="AS1123" s="2">
        <v>1024.7</v>
      </c>
      <c r="AT1123" s="2">
        <v>59030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287.8</v>
      </c>
      <c r="BA1123">
        <v>32.4</v>
      </c>
      <c r="BB1123">
        <v>23.8</v>
      </c>
      <c r="BC1123" s="5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21.3</v>
      </c>
      <c r="AN1124" s="2">
        <v>61</v>
      </c>
      <c r="AO1124" s="2">
        <v>13.5</v>
      </c>
      <c r="AP1124" s="2">
        <v>21.3</v>
      </c>
      <c r="AQ1124" s="2">
        <v>12.2</v>
      </c>
      <c r="AR1124" s="2">
        <v>15.8</v>
      </c>
      <c r="AS1124" s="2">
        <v>1024.7</v>
      </c>
      <c r="AT1124" s="2">
        <v>58980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287.8</v>
      </c>
      <c r="BA1124">
        <v>32.4</v>
      </c>
      <c r="BB1124">
        <v>23.8</v>
      </c>
      <c r="BC1124" s="5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21.4</v>
      </c>
      <c r="AN1125" s="2">
        <v>60</v>
      </c>
      <c r="AO1125" s="2">
        <v>13.3</v>
      </c>
      <c r="AP1125" s="2">
        <v>21.4</v>
      </c>
      <c r="AQ1125" s="2">
        <v>11.9</v>
      </c>
      <c r="AR1125" s="2">
        <v>16.600000000000001</v>
      </c>
      <c r="AS1125" s="2">
        <v>1024.8</v>
      </c>
      <c r="AT1125" s="2">
        <v>58600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287.8</v>
      </c>
      <c r="BA1125">
        <v>32.299999999999997</v>
      </c>
      <c r="BB1125">
        <v>23.8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21.6</v>
      </c>
      <c r="AN1126" s="2">
        <v>60</v>
      </c>
      <c r="AO1126" s="2">
        <v>13.5</v>
      </c>
      <c r="AP1126" s="2">
        <v>21.6</v>
      </c>
      <c r="AQ1126" s="2">
        <v>10.8</v>
      </c>
      <c r="AR1126" s="2">
        <v>14.8</v>
      </c>
      <c r="AS1126" s="2">
        <v>1024.7</v>
      </c>
      <c r="AT1126" s="2">
        <v>58250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287.8</v>
      </c>
      <c r="BA1126">
        <v>32.299999999999997</v>
      </c>
      <c r="BB1126">
        <v>23.7</v>
      </c>
      <c r="BC1126" s="5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21.5</v>
      </c>
      <c r="AN1127" s="2">
        <v>60</v>
      </c>
      <c r="AO1127" s="2">
        <v>13.4</v>
      </c>
      <c r="AP1127" s="2">
        <v>21.5</v>
      </c>
      <c r="AQ1127" s="2">
        <v>9.6999999999999993</v>
      </c>
      <c r="AR1127" s="2">
        <v>13.3</v>
      </c>
      <c r="AS1127" s="2">
        <v>1024.5</v>
      </c>
      <c r="AT1127" s="2">
        <v>57990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287.8</v>
      </c>
      <c r="BA1127">
        <v>32.4</v>
      </c>
      <c r="BB1127">
        <v>23.7</v>
      </c>
      <c r="BC1127" s="5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7.6</v>
      </c>
      <c r="AR1128" s="2">
        <v>14</v>
      </c>
      <c r="AS1128" s="2">
        <v>1024.5</v>
      </c>
      <c r="AT1128" s="2">
        <v>57420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287.8</v>
      </c>
      <c r="BA1128">
        <v>32.4</v>
      </c>
      <c r="BB1128">
        <v>23.7</v>
      </c>
      <c r="BC1128" s="5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59</v>
      </c>
      <c r="AO1129" s="2">
        <v>13.5</v>
      </c>
      <c r="AP1129" s="2">
        <v>21.8</v>
      </c>
      <c r="AQ1129" s="2">
        <v>14.4</v>
      </c>
      <c r="AR1129" s="2">
        <v>18</v>
      </c>
      <c r="AS1129" s="2">
        <v>1024.5</v>
      </c>
      <c r="AT1129" s="2">
        <v>56900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287.8</v>
      </c>
      <c r="BA1129">
        <v>32.5</v>
      </c>
      <c r="BB1129">
        <v>23.7</v>
      </c>
      <c r="BC1129" s="5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21.6</v>
      </c>
      <c r="AN1130" s="2">
        <v>60</v>
      </c>
      <c r="AO1130" s="2">
        <v>13.5</v>
      </c>
      <c r="AP1130" s="2">
        <v>21.6</v>
      </c>
      <c r="AQ1130" s="2">
        <v>11.9</v>
      </c>
      <c r="AR1130" s="2">
        <v>15.1</v>
      </c>
      <c r="AS1130" s="2">
        <v>1024.5</v>
      </c>
      <c r="AT1130" s="2">
        <v>56410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287.8</v>
      </c>
      <c r="BA1130">
        <v>32.6</v>
      </c>
      <c r="BB1130">
        <v>23.7</v>
      </c>
      <c r="BC1130" s="5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21.5</v>
      </c>
      <c r="AN1131" s="2">
        <v>59</v>
      </c>
      <c r="AO1131" s="2">
        <v>13.2</v>
      </c>
      <c r="AP1131" s="2">
        <v>21.5</v>
      </c>
      <c r="AQ1131" s="2">
        <v>9.4</v>
      </c>
      <c r="AR1131" s="2">
        <v>15.5</v>
      </c>
      <c r="AS1131" s="2">
        <v>1024.7</v>
      </c>
      <c r="AT1131" s="2">
        <v>56090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287.8</v>
      </c>
      <c r="BA1131">
        <v>32.6</v>
      </c>
      <c r="BB1131">
        <v>23.7</v>
      </c>
      <c r="BC1131" s="5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21.4</v>
      </c>
      <c r="AN1132" s="2">
        <v>60</v>
      </c>
      <c r="AO1132" s="2">
        <v>13.3</v>
      </c>
      <c r="AP1132" s="2">
        <v>21.4</v>
      </c>
      <c r="AQ1132" s="2">
        <v>19.8</v>
      </c>
      <c r="AR1132" s="2">
        <v>23.4</v>
      </c>
      <c r="AS1132" s="2">
        <v>1024.5</v>
      </c>
      <c r="AT1132" s="2">
        <v>55950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287.8</v>
      </c>
      <c r="BA1132">
        <v>32.6</v>
      </c>
      <c r="BB1132">
        <v>23.7</v>
      </c>
      <c r="BC1132" s="5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21.2</v>
      </c>
      <c r="AN1133" s="2">
        <v>60</v>
      </c>
      <c r="AO1133" s="2">
        <v>13.2</v>
      </c>
      <c r="AP1133" s="2">
        <v>21.2</v>
      </c>
      <c r="AQ1133" s="2">
        <v>20.5</v>
      </c>
      <c r="AR1133" s="2">
        <v>20.5</v>
      </c>
      <c r="AS1133" s="2">
        <v>1024.5999999999999</v>
      </c>
      <c r="AT1133" s="2">
        <v>55570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287.8</v>
      </c>
      <c r="BA1133">
        <v>32.6</v>
      </c>
      <c r="BB1133">
        <v>23.7</v>
      </c>
      <c r="BC1133" s="5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21.2</v>
      </c>
      <c r="AN1134" s="2">
        <v>60</v>
      </c>
      <c r="AO1134" s="2">
        <v>13.2</v>
      </c>
      <c r="AP1134" s="2">
        <v>21.2</v>
      </c>
      <c r="AQ1134" s="2">
        <v>9</v>
      </c>
      <c r="AR1134" s="2">
        <v>14.8</v>
      </c>
      <c r="AS1134" s="2">
        <v>1024.7</v>
      </c>
      <c r="AT1134" s="2">
        <v>55210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287.8</v>
      </c>
      <c r="BA1134">
        <v>32.5</v>
      </c>
      <c r="BB1134">
        <v>23.7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21.4</v>
      </c>
      <c r="AN1135" s="2">
        <v>60</v>
      </c>
      <c r="AO1135" s="2">
        <v>13.3</v>
      </c>
      <c r="AP1135" s="2">
        <v>21.4</v>
      </c>
      <c r="AQ1135" s="2">
        <v>8.3000000000000007</v>
      </c>
      <c r="AR1135" s="2">
        <v>12.6</v>
      </c>
      <c r="AS1135" s="2">
        <v>1024.7</v>
      </c>
      <c r="AT1135" s="2">
        <v>54810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287.8</v>
      </c>
      <c r="BA1135">
        <v>32.4</v>
      </c>
      <c r="BB1135">
        <v>23.7</v>
      </c>
      <c r="BC1135" s="5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21.6</v>
      </c>
      <c r="AN1136" s="2">
        <v>60</v>
      </c>
      <c r="AO1136" s="2">
        <v>13.5</v>
      </c>
      <c r="AP1136" s="2">
        <v>21.6</v>
      </c>
      <c r="AQ1136" s="2">
        <v>5</v>
      </c>
      <c r="AR1136" s="2">
        <v>11.9</v>
      </c>
      <c r="AS1136" s="2">
        <v>1024.7</v>
      </c>
      <c r="AT1136" s="2">
        <v>54540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287.8</v>
      </c>
      <c r="BA1136">
        <v>32.299999999999997</v>
      </c>
      <c r="BB1136">
        <v>23.6</v>
      </c>
      <c r="BC1136" s="5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21.7</v>
      </c>
      <c r="AN1137" s="2">
        <v>59</v>
      </c>
      <c r="AO1137" s="2">
        <v>13.4</v>
      </c>
      <c r="AP1137" s="2">
        <v>21.7</v>
      </c>
      <c r="AQ1137" s="2">
        <v>4.7</v>
      </c>
      <c r="AR1137" s="2">
        <v>5.8</v>
      </c>
      <c r="AS1137" s="2">
        <v>1024.5</v>
      </c>
      <c r="AT1137" s="2">
        <v>54160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287.8</v>
      </c>
      <c r="BA1137">
        <v>32.4</v>
      </c>
      <c r="BB1137">
        <v>23.6</v>
      </c>
      <c r="BC1137" s="5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22</v>
      </c>
      <c r="AN1138" s="2">
        <v>59</v>
      </c>
      <c r="AO1138" s="2">
        <v>13.6</v>
      </c>
      <c r="AP1138" s="2">
        <v>22</v>
      </c>
      <c r="AQ1138" s="2">
        <v>9.4</v>
      </c>
      <c r="AR1138" s="2">
        <v>11.5</v>
      </c>
      <c r="AS1138" s="2">
        <v>1024.5999999999999</v>
      </c>
      <c r="AT1138" s="2">
        <v>53710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287.8</v>
      </c>
      <c r="BA1138">
        <v>32.5</v>
      </c>
      <c r="BB1138">
        <v>23.6</v>
      </c>
      <c r="BC1138" s="5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21.7</v>
      </c>
      <c r="AN1139" s="2">
        <v>59</v>
      </c>
      <c r="AO1139" s="2">
        <v>13.4</v>
      </c>
      <c r="AP1139" s="2">
        <v>21.7</v>
      </c>
      <c r="AQ1139" s="2">
        <v>8.6</v>
      </c>
      <c r="AR1139" s="2">
        <v>15.5</v>
      </c>
      <c r="AS1139" s="2">
        <v>1024.5999999999999</v>
      </c>
      <c r="AT1139" s="2">
        <v>53330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287.8</v>
      </c>
      <c r="BA1139">
        <v>32.700000000000003</v>
      </c>
      <c r="BB1139">
        <v>23.6</v>
      </c>
      <c r="BC1139" s="5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21.4</v>
      </c>
      <c r="AN1140" s="2">
        <v>61</v>
      </c>
      <c r="AO1140" s="2">
        <v>13.6</v>
      </c>
      <c r="AP1140" s="2">
        <v>21.4</v>
      </c>
      <c r="AQ1140" s="2">
        <v>3.6</v>
      </c>
      <c r="AR1140" s="2">
        <v>12.2</v>
      </c>
      <c r="AS1140" s="2">
        <v>1024.7</v>
      </c>
      <c r="AT1140" s="2">
        <v>52870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287.8</v>
      </c>
      <c r="BA1140">
        <v>32.799999999999997</v>
      </c>
      <c r="BB1140">
        <v>23.6</v>
      </c>
      <c r="BC1140" s="5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21.6</v>
      </c>
      <c r="AN1141" s="2">
        <v>60</v>
      </c>
      <c r="AO1141" s="2">
        <v>13.5</v>
      </c>
      <c r="AP1141" s="2">
        <v>21.6</v>
      </c>
      <c r="AQ1141" s="2">
        <v>16.899999999999999</v>
      </c>
      <c r="AR1141" s="2">
        <v>18.399999999999999</v>
      </c>
      <c r="AS1141" s="2">
        <v>1024.4000000000001</v>
      </c>
      <c r="AT1141" s="2">
        <v>52420</v>
      </c>
      <c r="AU1141" s="2">
        <v>3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287.8</v>
      </c>
      <c r="BA1141">
        <v>32.700000000000003</v>
      </c>
      <c r="BB1141">
        <v>23.6</v>
      </c>
      <c r="BC1141" s="5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21.7</v>
      </c>
      <c r="AN1142" s="2">
        <v>60</v>
      </c>
      <c r="AO1142" s="2">
        <v>13.6</v>
      </c>
      <c r="AP1142" s="2">
        <v>21.7</v>
      </c>
      <c r="AQ1142" s="2">
        <v>10.8</v>
      </c>
      <c r="AR1142" s="2">
        <v>12.6</v>
      </c>
      <c r="AS1142" s="2">
        <v>1024.5999999999999</v>
      </c>
      <c r="AT1142" s="2">
        <v>51950</v>
      </c>
      <c r="AU1142" s="2">
        <v>3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287.8</v>
      </c>
      <c r="BA1142">
        <v>32.799999999999997</v>
      </c>
      <c r="BB1142">
        <v>23.6</v>
      </c>
      <c r="BC1142" s="5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21.6</v>
      </c>
      <c r="AN1143" s="2">
        <v>60</v>
      </c>
      <c r="AO1143" s="2">
        <v>13.5</v>
      </c>
      <c r="AP1143" s="2">
        <v>21.6</v>
      </c>
      <c r="AQ1143" s="2">
        <v>10.1</v>
      </c>
      <c r="AR1143" s="2">
        <v>17.600000000000001</v>
      </c>
      <c r="AS1143" s="2">
        <v>1024.4000000000001</v>
      </c>
      <c r="AT1143" s="2">
        <v>51650</v>
      </c>
      <c r="AU1143" s="2">
        <v>3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287.8</v>
      </c>
      <c r="BA1143">
        <v>32.9</v>
      </c>
      <c r="BB1143">
        <v>23.6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21.5</v>
      </c>
      <c r="AN1144" s="2">
        <v>60</v>
      </c>
      <c r="AO1144" s="2">
        <v>13.4</v>
      </c>
      <c r="AP1144" s="2">
        <v>21.5</v>
      </c>
      <c r="AQ1144" s="2">
        <v>6.8</v>
      </c>
      <c r="AR1144" s="2">
        <v>11.9</v>
      </c>
      <c r="AS1144" s="2">
        <v>1024.4000000000001</v>
      </c>
      <c r="AT1144" s="2">
        <v>51250</v>
      </c>
      <c r="AU1144" s="2">
        <v>3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287.8</v>
      </c>
      <c r="BA1144">
        <v>32.9</v>
      </c>
      <c r="BB1144">
        <v>23.6</v>
      </c>
      <c r="BC1144" s="5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21.4</v>
      </c>
      <c r="AN1145" s="2">
        <v>60</v>
      </c>
      <c r="AO1145" s="2">
        <v>13.3</v>
      </c>
      <c r="AP1145" s="2">
        <v>21.4</v>
      </c>
      <c r="AQ1145" s="2">
        <v>7.9</v>
      </c>
      <c r="AR1145" s="2">
        <v>11.9</v>
      </c>
      <c r="AS1145" s="2">
        <v>1024.4000000000001</v>
      </c>
      <c r="AT1145" s="2">
        <v>50960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287.8</v>
      </c>
      <c r="BA1145">
        <v>32.9</v>
      </c>
      <c r="BB1145">
        <v>23.6</v>
      </c>
      <c r="BC1145" s="5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21.6</v>
      </c>
      <c r="AN1146" s="2">
        <v>60</v>
      </c>
      <c r="AO1146" s="2">
        <v>13.5</v>
      </c>
      <c r="AP1146" s="2">
        <v>21.6</v>
      </c>
      <c r="AQ1146" s="2">
        <v>7.2</v>
      </c>
      <c r="AR1146" s="2">
        <v>7.6</v>
      </c>
      <c r="AS1146" s="2">
        <v>1024.5999999999999</v>
      </c>
      <c r="AT1146" s="2">
        <v>50600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287.8</v>
      </c>
      <c r="BA1146">
        <v>32.9</v>
      </c>
      <c r="BB1146">
        <v>23.6</v>
      </c>
      <c r="BC1146" s="5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61</v>
      </c>
      <c r="AO1147" s="2">
        <v>13.9</v>
      </c>
      <c r="AP1147" s="2">
        <v>21.7</v>
      </c>
      <c r="AQ1147" s="2">
        <v>10.1</v>
      </c>
      <c r="AR1147" s="2">
        <v>12.6</v>
      </c>
      <c r="AS1147" s="2">
        <v>1024.4000000000001</v>
      </c>
      <c r="AT1147" s="2">
        <v>49430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287.8</v>
      </c>
      <c r="BA1147">
        <v>33</v>
      </c>
      <c r="BB1147">
        <v>23.5</v>
      </c>
      <c r="BC1147" s="5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21.4</v>
      </c>
      <c r="AN1148" s="2">
        <v>61</v>
      </c>
      <c r="AO1148" s="2">
        <v>13.6</v>
      </c>
      <c r="AP1148" s="2">
        <v>21.4</v>
      </c>
      <c r="AQ1148" s="2">
        <v>10.4</v>
      </c>
      <c r="AR1148" s="2">
        <v>10.4</v>
      </c>
      <c r="AS1148" s="2">
        <v>1024.5</v>
      </c>
      <c r="AT1148" s="2">
        <v>49480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287.8</v>
      </c>
      <c r="BA1148">
        <v>33</v>
      </c>
      <c r="BB1148">
        <v>23.5</v>
      </c>
      <c r="BC1148" s="5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21.5</v>
      </c>
      <c r="AN1149" s="2">
        <v>62</v>
      </c>
      <c r="AO1149" s="2">
        <v>13.9</v>
      </c>
      <c r="AP1149" s="2">
        <v>21.5</v>
      </c>
      <c r="AQ1149" s="2">
        <v>14</v>
      </c>
      <c r="AR1149" s="2">
        <v>19.100000000000001</v>
      </c>
      <c r="AS1149" s="2">
        <v>1024.5</v>
      </c>
      <c r="AT1149" s="2">
        <v>49420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287.8</v>
      </c>
      <c r="BA1149">
        <v>33.1</v>
      </c>
      <c r="BB1149">
        <v>23.5</v>
      </c>
      <c r="BC1149" s="5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21.4</v>
      </c>
      <c r="AN1150" s="2">
        <v>62</v>
      </c>
      <c r="AO1150" s="2">
        <v>13.8</v>
      </c>
      <c r="AP1150" s="2">
        <v>21.4</v>
      </c>
      <c r="AQ1150" s="2">
        <v>10.1</v>
      </c>
      <c r="AR1150" s="2">
        <v>12.6</v>
      </c>
      <c r="AS1150" s="2">
        <v>1024.5</v>
      </c>
      <c r="AT1150" s="2">
        <v>48920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287.8</v>
      </c>
      <c r="BA1150">
        <v>33</v>
      </c>
      <c r="BB1150">
        <v>23.5</v>
      </c>
      <c r="BC1150" s="5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21.5</v>
      </c>
      <c r="AN1151" s="2">
        <v>61</v>
      </c>
      <c r="AO1151" s="2">
        <v>13.7</v>
      </c>
      <c r="AP1151" s="2">
        <v>21.5</v>
      </c>
      <c r="AQ1151" s="2">
        <v>8.3000000000000007</v>
      </c>
      <c r="AR1151" s="2">
        <v>13.7</v>
      </c>
      <c r="AS1151" s="2">
        <v>1024.5</v>
      </c>
      <c r="AT1151" s="2">
        <v>48520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287.8</v>
      </c>
      <c r="BA1151">
        <v>33</v>
      </c>
      <c r="BB1151">
        <v>23.5</v>
      </c>
      <c r="BC1151" s="5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21.6</v>
      </c>
      <c r="AN1152" s="2">
        <v>61</v>
      </c>
      <c r="AO1152" s="2">
        <v>13.8</v>
      </c>
      <c r="AP1152" s="2">
        <v>21.6</v>
      </c>
      <c r="AQ1152" s="2">
        <v>10.8</v>
      </c>
      <c r="AR1152" s="2">
        <v>13</v>
      </c>
      <c r="AS1152" s="2">
        <v>1024.5</v>
      </c>
      <c r="AT1152" s="2">
        <v>47790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287.8</v>
      </c>
      <c r="BA1152">
        <v>33</v>
      </c>
      <c r="BB1152">
        <v>23.5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61</v>
      </c>
      <c r="AO1153" s="2">
        <v>13.8</v>
      </c>
      <c r="AP1153" s="2">
        <v>21.6</v>
      </c>
      <c r="AQ1153" s="2">
        <v>7.6</v>
      </c>
      <c r="AR1153" s="2">
        <v>11.5</v>
      </c>
      <c r="AS1153" s="2">
        <v>1024.5999999999999</v>
      </c>
      <c r="AT1153" s="2">
        <v>47660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287.8</v>
      </c>
      <c r="BA1153">
        <v>33</v>
      </c>
      <c r="BB1153">
        <v>23.4</v>
      </c>
      <c r="BC1153" s="5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21.2</v>
      </c>
      <c r="AN1154" s="2">
        <v>63</v>
      </c>
      <c r="AO1154" s="2">
        <v>13.9</v>
      </c>
      <c r="AP1154" s="2">
        <v>21.2</v>
      </c>
      <c r="AQ1154" s="2">
        <v>17.600000000000001</v>
      </c>
      <c r="AR1154" s="2">
        <v>18</v>
      </c>
      <c r="AS1154" s="2">
        <v>1024.5999999999999</v>
      </c>
      <c r="AT1154" s="2">
        <v>47180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287.8</v>
      </c>
      <c r="BA1154">
        <v>33</v>
      </c>
      <c r="BB1154">
        <v>23.5</v>
      </c>
      <c r="BC1154" s="5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20.9</v>
      </c>
      <c r="AN1155" s="2">
        <v>64</v>
      </c>
      <c r="AO1155" s="2">
        <v>13.9</v>
      </c>
      <c r="AP1155" s="2">
        <v>20.9</v>
      </c>
      <c r="AQ1155" s="2">
        <v>15.8</v>
      </c>
      <c r="AR1155" s="2">
        <v>20.9</v>
      </c>
      <c r="AS1155" s="2">
        <v>1024.5</v>
      </c>
      <c r="AT1155" s="2">
        <v>46520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287.8</v>
      </c>
      <c r="BA1155">
        <v>32.9</v>
      </c>
      <c r="BB1155">
        <v>23.4</v>
      </c>
      <c r="BC1155" s="5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20.8</v>
      </c>
      <c r="AN1156" s="2">
        <v>64</v>
      </c>
      <c r="AO1156" s="2">
        <v>13.8</v>
      </c>
      <c r="AP1156" s="2">
        <v>20.8</v>
      </c>
      <c r="AQ1156" s="2">
        <v>9</v>
      </c>
      <c r="AR1156" s="2">
        <v>13.3</v>
      </c>
      <c r="AS1156" s="2">
        <v>1024.5</v>
      </c>
      <c r="AT1156" s="2">
        <v>45680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287.8</v>
      </c>
      <c r="BA1156">
        <v>32.700000000000003</v>
      </c>
      <c r="BB1156">
        <v>23.4</v>
      </c>
      <c r="BC1156" s="5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20.9</v>
      </c>
      <c r="AN1157" s="2">
        <v>64</v>
      </c>
      <c r="AO1157" s="2">
        <v>13.9</v>
      </c>
      <c r="AP1157" s="2">
        <v>20.9</v>
      </c>
      <c r="AQ1157" s="2">
        <v>11.5</v>
      </c>
      <c r="AR1157" s="2">
        <v>14</v>
      </c>
      <c r="AS1157" s="2">
        <v>1024.3</v>
      </c>
      <c r="AT1157" s="2">
        <v>45810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287.8</v>
      </c>
      <c r="BA1157">
        <v>32.6</v>
      </c>
      <c r="BB1157">
        <v>23.4</v>
      </c>
      <c r="BC1157" s="5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21.2</v>
      </c>
      <c r="AN1158" s="2">
        <v>63</v>
      </c>
      <c r="AO1158" s="2">
        <v>13.9</v>
      </c>
      <c r="AP1158" s="2">
        <v>21.2</v>
      </c>
      <c r="AQ1158" s="2">
        <v>6.1</v>
      </c>
      <c r="AR1158" s="2">
        <v>9</v>
      </c>
      <c r="AS1158" s="2">
        <v>1024.5999999999999</v>
      </c>
      <c r="AT1158" s="2">
        <v>45110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287.8</v>
      </c>
      <c r="BA1158">
        <v>32.4</v>
      </c>
      <c r="BB1158">
        <v>23.3</v>
      </c>
      <c r="BC1158" s="5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21.4</v>
      </c>
      <c r="AN1159" s="2">
        <v>62</v>
      </c>
      <c r="AO1159" s="2">
        <v>13.8</v>
      </c>
      <c r="AP1159" s="2">
        <v>21.4</v>
      </c>
      <c r="AQ1159" s="2">
        <v>3.6</v>
      </c>
      <c r="AR1159" s="2">
        <v>13.7</v>
      </c>
      <c r="AS1159" s="2">
        <v>1024.5</v>
      </c>
      <c r="AT1159" s="2">
        <v>43610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287.8</v>
      </c>
      <c r="BA1159">
        <v>32.299999999999997</v>
      </c>
      <c r="BB1159">
        <v>23.3</v>
      </c>
      <c r="BC1159" s="5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21.5</v>
      </c>
      <c r="AN1160" s="2">
        <v>62</v>
      </c>
      <c r="AO1160" s="2">
        <v>13.9</v>
      </c>
      <c r="AP1160" s="2">
        <v>21.5</v>
      </c>
      <c r="AQ1160" s="2">
        <v>12.6</v>
      </c>
      <c r="AR1160" s="2">
        <v>21.6</v>
      </c>
      <c r="AS1160" s="2">
        <v>1024.4000000000001</v>
      </c>
      <c r="AT1160" s="2">
        <v>43870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287.8</v>
      </c>
      <c r="BA1160">
        <v>32.4</v>
      </c>
      <c r="BB1160">
        <v>23.3</v>
      </c>
      <c r="BC1160" s="5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21.1</v>
      </c>
      <c r="AN1161" s="2">
        <v>63</v>
      </c>
      <c r="AO1161" s="2">
        <v>13.8</v>
      </c>
      <c r="AP1161" s="2">
        <v>21.1</v>
      </c>
      <c r="AQ1161" s="2">
        <v>9</v>
      </c>
      <c r="AR1161" s="2">
        <v>17.600000000000001</v>
      </c>
      <c r="AS1161" s="2">
        <v>1024.5999999999999</v>
      </c>
      <c r="AT1161" s="2">
        <v>43730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287.8</v>
      </c>
      <c r="BA1161">
        <v>32.4</v>
      </c>
      <c r="BB1161">
        <v>23.3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21.1</v>
      </c>
      <c r="AN1162" s="2">
        <v>62</v>
      </c>
      <c r="AO1162" s="2">
        <v>13.5</v>
      </c>
      <c r="AP1162" s="2">
        <v>21.1</v>
      </c>
      <c r="AQ1162" s="2">
        <v>10.1</v>
      </c>
      <c r="AR1162" s="2">
        <v>10.8</v>
      </c>
      <c r="AS1162" s="2">
        <v>1024.4000000000001</v>
      </c>
      <c r="AT1162" s="2">
        <v>43410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287.8</v>
      </c>
      <c r="BA1162">
        <v>32.299999999999997</v>
      </c>
      <c r="BB1162">
        <v>23.2</v>
      </c>
      <c r="BC1162" s="5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21.3</v>
      </c>
      <c r="AN1163" s="2">
        <v>62</v>
      </c>
      <c r="AO1163" s="2">
        <v>13.7</v>
      </c>
      <c r="AP1163" s="2">
        <v>21.3</v>
      </c>
      <c r="AQ1163" s="2">
        <v>14.8</v>
      </c>
      <c r="AR1163" s="2">
        <v>15.5</v>
      </c>
      <c r="AS1163" s="2">
        <v>1024.5</v>
      </c>
      <c r="AT1163" s="2">
        <v>42650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287.8</v>
      </c>
      <c r="BA1163">
        <v>32.299999999999997</v>
      </c>
      <c r="BB1163">
        <v>23.2</v>
      </c>
      <c r="BC1163" s="5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21.1</v>
      </c>
      <c r="AN1164" s="2">
        <v>64</v>
      </c>
      <c r="AO1164" s="2">
        <v>14</v>
      </c>
      <c r="AP1164" s="2">
        <v>21.1</v>
      </c>
      <c r="AQ1164" s="2">
        <v>9</v>
      </c>
      <c r="AR1164" s="2">
        <v>15.5</v>
      </c>
      <c r="AS1164" s="2">
        <v>1024.5</v>
      </c>
      <c r="AT1164" s="2">
        <v>41930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287.8</v>
      </c>
      <c r="BA1164">
        <v>32.299999999999997</v>
      </c>
      <c r="BB1164">
        <v>23.2</v>
      </c>
      <c r="BC1164" s="5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21.1</v>
      </c>
      <c r="AN1165" s="2">
        <v>64</v>
      </c>
      <c r="AO1165" s="2">
        <v>14</v>
      </c>
      <c r="AP1165" s="2">
        <v>21.1</v>
      </c>
      <c r="AQ1165" s="2">
        <v>5.4</v>
      </c>
      <c r="AR1165" s="2">
        <v>6.5</v>
      </c>
      <c r="AS1165" s="2">
        <v>1024.2</v>
      </c>
      <c r="AT1165" s="2">
        <v>40650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287.8</v>
      </c>
      <c r="BA1165">
        <v>32.299999999999997</v>
      </c>
      <c r="BB1165">
        <v>23.2</v>
      </c>
      <c r="BC1165" s="5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21.2</v>
      </c>
      <c r="AN1166" s="2">
        <v>63</v>
      </c>
      <c r="AO1166" s="2">
        <v>13.9</v>
      </c>
      <c r="AP1166" s="2">
        <v>21.2</v>
      </c>
      <c r="AQ1166" s="2">
        <v>9</v>
      </c>
      <c r="AR1166" s="2">
        <v>14</v>
      </c>
      <c r="AS1166" s="2">
        <v>1024.3</v>
      </c>
      <c r="AT1166" s="2">
        <v>37930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287.8</v>
      </c>
      <c r="BA1166">
        <v>32.200000000000003</v>
      </c>
      <c r="BB1166">
        <v>23.2</v>
      </c>
      <c r="BC1166" s="5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21.1</v>
      </c>
      <c r="AN1167" s="2">
        <v>62</v>
      </c>
      <c r="AO1167" s="2">
        <v>13.5</v>
      </c>
      <c r="AP1167" s="2">
        <v>21.1</v>
      </c>
      <c r="AQ1167" s="2">
        <v>16.2</v>
      </c>
      <c r="AR1167" s="2">
        <v>23</v>
      </c>
      <c r="AS1167" s="2">
        <v>1024.4000000000001</v>
      </c>
      <c r="AT1167" s="2">
        <v>31610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287.8</v>
      </c>
      <c r="BA1167">
        <v>32.200000000000003</v>
      </c>
      <c r="BB1167">
        <v>23.2</v>
      </c>
      <c r="BC1167" s="5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</v>
      </c>
      <c r="AN1168" s="2">
        <v>62</v>
      </c>
      <c r="AO1168" s="2">
        <v>13.4</v>
      </c>
      <c r="AP1168" s="2">
        <v>21</v>
      </c>
      <c r="AQ1168" s="2">
        <v>6.5</v>
      </c>
      <c r="AR1168" s="2">
        <v>15.5</v>
      </c>
      <c r="AS1168" s="2">
        <v>1024.3</v>
      </c>
      <c r="AT1168" s="2">
        <v>33340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287.8</v>
      </c>
      <c r="BA1168">
        <v>32.1</v>
      </c>
      <c r="BB1168">
        <v>23.1</v>
      </c>
      <c r="BC1168" s="5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21</v>
      </c>
      <c r="AN1169" s="2">
        <v>63</v>
      </c>
      <c r="AO1169" s="2">
        <v>13.7</v>
      </c>
      <c r="AP1169" s="2">
        <v>21</v>
      </c>
      <c r="AQ1169" s="2">
        <v>18.399999999999999</v>
      </c>
      <c r="AR1169" s="2">
        <v>20.9</v>
      </c>
      <c r="AS1169" s="2">
        <v>1024.5999999999999</v>
      </c>
      <c r="AT1169" s="2">
        <v>40200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287.8</v>
      </c>
      <c r="BA1169">
        <v>31.9</v>
      </c>
      <c r="BB1169">
        <v>23.1</v>
      </c>
      <c r="BC1169" s="5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20.7</v>
      </c>
      <c r="AN1170" s="2">
        <v>64</v>
      </c>
      <c r="AO1170" s="2">
        <v>13.7</v>
      </c>
      <c r="AP1170" s="2">
        <v>20.7</v>
      </c>
      <c r="AQ1170" s="2">
        <v>11.5</v>
      </c>
      <c r="AR1170" s="2">
        <v>14.4</v>
      </c>
      <c r="AS1170" s="2">
        <v>1024.4000000000001</v>
      </c>
      <c r="AT1170" s="2">
        <v>39800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287.8</v>
      </c>
      <c r="BA1170">
        <v>31.7</v>
      </c>
      <c r="BB1170">
        <v>23.1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20.7</v>
      </c>
      <c r="AN1171" s="2">
        <v>64</v>
      </c>
      <c r="AO1171" s="2">
        <v>13.7</v>
      </c>
      <c r="AP1171" s="2">
        <v>20.7</v>
      </c>
      <c r="AQ1171" s="2">
        <v>7.2</v>
      </c>
      <c r="AR1171" s="2">
        <v>7.2</v>
      </c>
      <c r="AS1171" s="2">
        <v>1024.4000000000001</v>
      </c>
      <c r="AT1171" s="2">
        <v>39520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287.8</v>
      </c>
      <c r="BA1171">
        <v>31.5</v>
      </c>
      <c r="BB1171">
        <v>23.1</v>
      </c>
      <c r="BC1171" s="5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20.8</v>
      </c>
      <c r="AN1172" s="2">
        <v>64</v>
      </c>
      <c r="AO1172" s="2">
        <v>13.8</v>
      </c>
      <c r="AP1172" s="2">
        <v>20.8</v>
      </c>
      <c r="AQ1172" s="2">
        <v>9</v>
      </c>
      <c r="AR1172" s="2">
        <v>12.6</v>
      </c>
      <c r="AS1172" s="2">
        <v>1024.7</v>
      </c>
      <c r="AT1172" s="2">
        <v>39790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287.8</v>
      </c>
      <c r="BA1172">
        <v>31.3</v>
      </c>
      <c r="BB1172">
        <v>23.1</v>
      </c>
      <c r="BC1172" s="5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20.7</v>
      </c>
      <c r="AN1173" s="2">
        <v>63</v>
      </c>
      <c r="AO1173" s="2">
        <v>13.4</v>
      </c>
      <c r="AP1173" s="2">
        <v>20.7</v>
      </c>
      <c r="AQ1173" s="2">
        <v>20.2</v>
      </c>
      <c r="AR1173" s="2">
        <v>23.8</v>
      </c>
      <c r="AS1173" s="2">
        <v>1024.5</v>
      </c>
      <c r="AT1173" s="2">
        <v>39080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287.8</v>
      </c>
      <c r="BA1173">
        <v>31.1</v>
      </c>
      <c r="BB1173">
        <v>23</v>
      </c>
      <c r="BC1173" s="5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20.7</v>
      </c>
      <c r="AN1174" s="2">
        <v>63</v>
      </c>
      <c r="AO1174" s="2">
        <v>13.4</v>
      </c>
      <c r="AP1174" s="2">
        <v>20.7</v>
      </c>
      <c r="AQ1174" s="2">
        <v>9.6999999999999993</v>
      </c>
      <c r="AR1174" s="2">
        <v>14.4</v>
      </c>
      <c r="AS1174" s="2">
        <v>1024.5</v>
      </c>
      <c r="AT1174" s="2">
        <v>39790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287.8</v>
      </c>
      <c r="BA1174">
        <v>31</v>
      </c>
      <c r="BB1174">
        <v>23</v>
      </c>
      <c r="BC1174" s="5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20.8</v>
      </c>
      <c r="AN1175" s="2">
        <v>63</v>
      </c>
      <c r="AO1175" s="2">
        <v>13.5</v>
      </c>
      <c r="AP1175" s="2">
        <v>20.8</v>
      </c>
      <c r="AQ1175" s="2">
        <v>14.4</v>
      </c>
      <c r="AR1175" s="2">
        <v>17.3</v>
      </c>
      <c r="AS1175" s="2">
        <v>1024.4000000000001</v>
      </c>
      <c r="AT1175" s="2">
        <v>39100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287.8</v>
      </c>
      <c r="BA1175">
        <v>30.9</v>
      </c>
      <c r="BB1175">
        <v>22.9</v>
      </c>
      <c r="BC1175" s="5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20.8</v>
      </c>
      <c r="AN1176" s="2">
        <v>62</v>
      </c>
      <c r="AO1176" s="2">
        <v>13.3</v>
      </c>
      <c r="AP1176" s="2">
        <v>20.8</v>
      </c>
      <c r="AQ1176" s="2">
        <v>13.7</v>
      </c>
      <c r="AR1176" s="2">
        <v>14.8</v>
      </c>
      <c r="AS1176" s="2">
        <v>1024.5</v>
      </c>
      <c r="AT1176" s="2">
        <v>38380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287.8</v>
      </c>
      <c r="BA1176">
        <v>30.8</v>
      </c>
      <c r="BB1176">
        <v>22.9</v>
      </c>
      <c r="BC1176" s="5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20.8</v>
      </c>
      <c r="AN1177" s="2">
        <v>63</v>
      </c>
      <c r="AO1177" s="2">
        <v>13.5</v>
      </c>
      <c r="AP1177" s="2">
        <v>20.8</v>
      </c>
      <c r="AQ1177" s="2">
        <v>5.4</v>
      </c>
      <c r="AR1177" s="2">
        <v>10.1</v>
      </c>
      <c r="AS1177" s="2">
        <v>1024.5</v>
      </c>
      <c r="AT1177" s="2">
        <v>37990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287.8</v>
      </c>
      <c r="BA1177">
        <v>30.8</v>
      </c>
      <c r="BB1177">
        <v>22.9</v>
      </c>
      <c r="BC1177" s="5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20.8</v>
      </c>
      <c r="AN1178" s="2">
        <v>63</v>
      </c>
      <c r="AO1178" s="2">
        <v>13.5</v>
      </c>
      <c r="AP1178" s="2">
        <v>20.8</v>
      </c>
      <c r="AQ1178" s="2">
        <v>6.8</v>
      </c>
      <c r="AR1178" s="2">
        <v>17.3</v>
      </c>
      <c r="AS1178" s="2">
        <v>1024.3</v>
      </c>
      <c r="AT1178" s="2">
        <v>36460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287.8</v>
      </c>
      <c r="BA1178">
        <v>30.7</v>
      </c>
      <c r="BB1178">
        <v>22.9</v>
      </c>
      <c r="BC1178" s="5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20.8</v>
      </c>
      <c r="AN1179" s="2">
        <v>63</v>
      </c>
      <c r="AO1179" s="2">
        <v>13.5</v>
      </c>
      <c r="AP1179" s="2">
        <v>20.8</v>
      </c>
      <c r="AQ1179" s="2">
        <v>6.8</v>
      </c>
      <c r="AR1179" s="2">
        <v>13</v>
      </c>
      <c r="AS1179" s="2">
        <v>1024.4000000000001</v>
      </c>
      <c r="AT1179" s="2">
        <v>34690</v>
      </c>
      <c r="AU1179" s="2">
        <v>2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287.8</v>
      </c>
      <c r="BA1179">
        <v>30.7</v>
      </c>
      <c r="BB1179">
        <v>22.9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20.9</v>
      </c>
      <c r="AN1180" s="2">
        <v>62</v>
      </c>
      <c r="AO1180" s="2">
        <v>13.3</v>
      </c>
      <c r="AP1180" s="2">
        <v>20.9</v>
      </c>
      <c r="AQ1180" s="2">
        <v>14.8</v>
      </c>
      <c r="AR1180" s="2">
        <v>18</v>
      </c>
      <c r="AS1180" s="2">
        <v>1024.5999999999999</v>
      </c>
      <c r="AT1180" s="2">
        <v>31730</v>
      </c>
      <c r="AU1180" s="2">
        <v>2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287.8</v>
      </c>
      <c r="BA1180">
        <v>30.6</v>
      </c>
      <c r="BB1180">
        <v>22.8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20.8</v>
      </c>
      <c r="AN1181" s="2">
        <v>63</v>
      </c>
      <c r="AO1181" s="2">
        <v>13.5</v>
      </c>
      <c r="AP1181" s="2">
        <v>20.8</v>
      </c>
      <c r="AQ1181" s="2">
        <v>11.9</v>
      </c>
      <c r="AR1181" s="2">
        <v>18.399999999999999</v>
      </c>
      <c r="AS1181" s="2">
        <v>1024.3</v>
      </c>
      <c r="AT1181" s="2">
        <v>27470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287.8</v>
      </c>
      <c r="BA1181">
        <v>30.5</v>
      </c>
      <c r="BB1181">
        <v>22.8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20.7</v>
      </c>
      <c r="AN1182" s="2">
        <v>62</v>
      </c>
      <c r="AO1182" s="2">
        <v>13.2</v>
      </c>
      <c r="AP1182" s="2">
        <v>20.7</v>
      </c>
      <c r="AQ1182" s="2">
        <v>6.1</v>
      </c>
      <c r="AR1182" s="2">
        <v>15.1</v>
      </c>
      <c r="AS1182" s="2">
        <v>1024.3</v>
      </c>
      <c r="AT1182" s="2">
        <v>33110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287.8</v>
      </c>
      <c r="BA1182">
        <v>30.4</v>
      </c>
      <c r="BB1182">
        <v>22.8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20.8</v>
      </c>
      <c r="AN1183" s="2">
        <v>63</v>
      </c>
      <c r="AO1183" s="2">
        <v>13.5</v>
      </c>
      <c r="AP1183" s="2">
        <v>20.8</v>
      </c>
      <c r="AQ1183" s="2">
        <v>2.9</v>
      </c>
      <c r="AR1183" s="2">
        <v>16.600000000000001</v>
      </c>
      <c r="AS1183" s="2">
        <v>1024.7</v>
      </c>
      <c r="AT1183" s="2">
        <v>35640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287.8</v>
      </c>
      <c r="BA1183">
        <v>30.2</v>
      </c>
      <c r="BB1183">
        <v>22.8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20.8</v>
      </c>
      <c r="AN1184" s="2">
        <v>62</v>
      </c>
      <c r="AO1184" s="2">
        <v>13.3</v>
      </c>
      <c r="AP1184" s="2">
        <v>20.8</v>
      </c>
      <c r="AQ1184" s="2">
        <v>12.2</v>
      </c>
      <c r="AR1184" s="2">
        <v>14.8</v>
      </c>
      <c r="AS1184" s="2">
        <v>1024.5999999999999</v>
      </c>
      <c r="AT1184" s="2">
        <v>34420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287.8</v>
      </c>
      <c r="BA1184">
        <v>30.1</v>
      </c>
      <c r="BB1184">
        <v>22.7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20.8</v>
      </c>
      <c r="AN1185" s="2">
        <v>62</v>
      </c>
      <c r="AO1185" s="2">
        <v>13.3</v>
      </c>
      <c r="AP1185" s="2">
        <v>20.8</v>
      </c>
      <c r="AQ1185" s="2">
        <v>10.4</v>
      </c>
      <c r="AR1185" s="2">
        <v>11.5</v>
      </c>
      <c r="AS1185" s="2">
        <v>1024.4000000000001</v>
      </c>
      <c r="AT1185" s="2">
        <v>34970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287.8</v>
      </c>
      <c r="BA1185">
        <v>30</v>
      </c>
      <c r="BB1185">
        <v>22.7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20.9</v>
      </c>
      <c r="AN1186" s="2">
        <v>62</v>
      </c>
      <c r="AO1186" s="2">
        <v>13.3</v>
      </c>
      <c r="AP1186" s="2">
        <v>20.9</v>
      </c>
      <c r="AQ1186" s="2">
        <v>10.8</v>
      </c>
      <c r="AR1186" s="2">
        <v>17.600000000000001</v>
      </c>
      <c r="AS1186" s="2">
        <v>1024.4000000000001</v>
      </c>
      <c r="AT1186" s="2">
        <v>35170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287.8</v>
      </c>
      <c r="BA1186">
        <v>29.9</v>
      </c>
      <c r="BB1186">
        <v>22.7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20.9</v>
      </c>
      <c r="AN1187" s="2">
        <v>62</v>
      </c>
      <c r="AO1187" s="2">
        <v>13.3</v>
      </c>
      <c r="AP1187" s="2">
        <v>20.9</v>
      </c>
      <c r="AQ1187" s="2">
        <v>13.3</v>
      </c>
      <c r="AR1187" s="2">
        <v>13.7</v>
      </c>
      <c r="AS1187" s="2">
        <v>1024.5999999999999</v>
      </c>
      <c r="AT1187" s="2">
        <v>34370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287.8</v>
      </c>
      <c r="BA1187">
        <v>29.9</v>
      </c>
      <c r="BB1187">
        <v>22.7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20.8</v>
      </c>
      <c r="AN1188" s="2">
        <v>63</v>
      </c>
      <c r="AO1188" s="2">
        <v>13.5</v>
      </c>
      <c r="AP1188" s="2">
        <v>20.8</v>
      </c>
      <c r="AQ1188" s="2">
        <v>6.1</v>
      </c>
      <c r="AR1188" s="2">
        <v>14.4</v>
      </c>
      <c r="AS1188" s="2">
        <v>1024.5</v>
      </c>
      <c r="AT1188" s="2">
        <v>34280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287.8</v>
      </c>
      <c r="BA1188">
        <v>30</v>
      </c>
      <c r="BB1188">
        <v>22.6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20.8</v>
      </c>
      <c r="AN1189" s="2">
        <v>63</v>
      </c>
      <c r="AO1189" s="2">
        <v>13.5</v>
      </c>
      <c r="AP1189" s="2">
        <v>20.8</v>
      </c>
      <c r="AQ1189" s="2">
        <v>13.7</v>
      </c>
      <c r="AR1189" s="2">
        <v>25.9</v>
      </c>
      <c r="AS1189" s="2">
        <v>1024.5</v>
      </c>
      <c r="AT1189" s="2">
        <v>34070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287.8</v>
      </c>
      <c r="BA1189">
        <v>30</v>
      </c>
      <c r="BB1189">
        <v>22.6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20.7</v>
      </c>
      <c r="AN1190" s="2">
        <v>64</v>
      </c>
      <c r="AO1190" s="2">
        <v>13.7</v>
      </c>
      <c r="AP1190" s="2">
        <v>20.7</v>
      </c>
      <c r="AQ1190" s="2">
        <v>4.3</v>
      </c>
      <c r="AR1190" s="2">
        <v>9.4</v>
      </c>
      <c r="AS1190" s="2">
        <v>1024.4000000000001</v>
      </c>
      <c r="AT1190" s="2">
        <v>33460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287.8</v>
      </c>
      <c r="BA1190">
        <v>30</v>
      </c>
      <c r="BB1190">
        <v>22.5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20.8</v>
      </c>
      <c r="AN1191" s="2">
        <v>63</v>
      </c>
      <c r="AO1191" s="2">
        <v>13.5</v>
      </c>
      <c r="AP1191" s="2">
        <v>20.8</v>
      </c>
      <c r="AQ1191" s="2">
        <v>7.2</v>
      </c>
      <c r="AR1191" s="2">
        <v>10.8</v>
      </c>
      <c r="AS1191" s="2">
        <v>1024.5</v>
      </c>
      <c r="AT1191" s="2">
        <v>33140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287.8</v>
      </c>
      <c r="BA1191">
        <v>30</v>
      </c>
      <c r="BB1191">
        <v>22.5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20.7</v>
      </c>
      <c r="AN1192" s="2">
        <v>63</v>
      </c>
      <c r="AO1192" s="2">
        <v>13.4</v>
      </c>
      <c r="AP1192" s="2">
        <v>20.7</v>
      </c>
      <c r="AQ1192" s="2">
        <v>15.1</v>
      </c>
      <c r="AR1192" s="2">
        <v>17.600000000000001</v>
      </c>
      <c r="AS1192" s="2">
        <v>1024.5</v>
      </c>
      <c r="AT1192" s="2">
        <v>32830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287.8</v>
      </c>
      <c r="BA1192">
        <v>30</v>
      </c>
      <c r="BB1192">
        <v>22.5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20.8</v>
      </c>
      <c r="AN1193" s="2">
        <v>63</v>
      </c>
      <c r="AO1193" s="2">
        <v>13.5</v>
      </c>
      <c r="AP1193" s="2">
        <v>20.8</v>
      </c>
      <c r="AQ1193" s="2">
        <v>10.1</v>
      </c>
      <c r="AR1193" s="2">
        <v>14.8</v>
      </c>
      <c r="AS1193" s="2">
        <v>1024.5999999999999</v>
      </c>
      <c r="AT1193" s="2">
        <v>32520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287.8</v>
      </c>
      <c r="BA1193">
        <v>30</v>
      </c>
      <c r="BB1193">
        <v>22.5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20.8</v>
      </c>
      <c r="AN1194" s="2">
        <v>64</v>
      </c>
      <c r="AO1194" s="2">
        <v>13.8</v>
      </c>
      <c r="AP1194" s="2">
        <v>20.8</v>
      </c>
      <c r="AQ1194" s="2">
        <v>11.5</v>
      </c>
      <c r="AR1194" s="2">
        <v>21.2</v>
      </c>
      <c r="AS1194" s="2">
        <v>1024.5999999999999</v>
      </c>
      <c r="AT1194" s="2">
        <v>32080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287.8</v>
      </c>
      <c r="BA1194">
        <v>30</v>
      </c>
      <c r="BB1194">
        <v>22.5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20.6</v>
      </c>
      <c r="AN1195" s="2">
        <v>64</v>
      </c>
      <c r="AO1195" s="2">
        <v>13.6</v>
      </c>
      <c r="AP1195" s="2">
        <v>20.6</v>
      </c>
      <c r="AQ1195" s="2">
        <v>17.3</v>
      </c>
      <c r="AR1195" s="2">
        <v>21.2</v>
      </c>
      <c r="AS1195" s="2">
        <v>1024.5</v>
      </c>
      <c r="AT1195" s="2">
        <v>31720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287.8</v>
      </c>
      <c r="BA1195">
        <v>30</v>
      </c>
      <c r="BB1195">
        <v>22.5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20.6</v>
      </c>
      <c r="AN1196" s="2">
        <v>65</v>
      </c>
      <c r="AO1196" s="2">
        <v>13.8</v>
      </c>
      <c r="AP1196" s="2">
        <v>20.6</v>
      </c>
      <c r="AQ1196" s="2">
        <v>19.100000000000001</v>
      </c>
      <c r="AR1196" s="2">
        <v>19.8</v>
      </c>
      <c r="AS1196" s="2">
        <v>1024.5</v>
      </c>
      <c r="AT1196" s="2">
        <v>31220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287.8</v>
      </c>
      <c r="BA1196">
        <v>29.9</v>
      </c>
      <c r="BB1196">
        <v>22.4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20.7</v>
      </c>
      <c r="AN1197" s="2">
        <v>65</v>
      </c>
      <c r="AO1197" s="2">
        <v>13.9</v>
      </c>
      <c r="AP1197" s="2">
        <v>20.7</v>
      </c>
      <c r="AQ1197" s="2">
        <v>15.1</v>
      </c>
      <c r="AR1197" s="2">
        <v>16.2</v>
      </c>
      <c r="AS1197" s="2">
        <v>1024.7</v>
      </c>
      <c r="AT1197" s="2">
        <v>30180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287.8</v>
      </c>
      <c r="BA1197">
        <v>29.9</v>
      </c>
      <c r="BB1197">
        <v>22.4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20.7</v>
      </c>
      <c r="AN1198" s="2">
        <v>65</v>
      </c>
      <c r="AO1198" s="2">
        <v>13.9</v>
      </c>
      <c r="AP1198" s="2">
        <v>20.7</v>
      </c>
      <c r="AQ1198" s="2">
        <v>7.2</v>
      </c>
      <c r="AR1198" s="2">
        <v>13.3</v>
      </c>
      <c r="AS1198" s="2">
        <v>1024.4000000000001</v>
      </c>
      <c r="AT1198" s="2">
        <v>29510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287.8</v>
      </c>
      <c r="BA1198">
        <v>29.9</v>
      </c>
      <c r="BB1198">
        <v>22.4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20.7</v>
      </c>
      <c r="AN1199" s="2">
        <v>65</v>
      </c>
      <c r="AO1199" s="2">
        <v>13.9</v>
      </c>
      <c r="AP1199" s="2">
        <v>20.7</v>
      </c>
      <c r="AQ1199" s="2">
        <v>9</v>
      </c>
      <c r="AR1199" s="2">
        <v>10.1</v>
      </c>
      <c r="AS1199" s="2">
        <v>1024.4000000000001</v>
      </c>
      <c r="AT1199" s="2">
        <v>28900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287.8</v>
      </c>
      <c r="BA1199">
        <v>29.8</v>
      </c>
      <c r="BB1199">
        <v>22.4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20.8</v>
      </c>
      <c r="AN1200" s="2">
        <v>65</v>
      </c>
      <c r="AO1200" s="2">
        <v>14</v>
      </c>
      <c r="AP1200" s="2">
        <v>20.8</v>
      </c>
      <c r="AQ1200" s="2">
        <v>9</v>
      </c>
      <c r="AR1200" s="2">
        <v>13.3</v>
      </c>
      <c r="AS1200" s="2">
        <v>1024.5</v>
      </c>
      <c r="AT1200" s="2">
        <v>29720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287.8</v>
      </c>
      <c r="BA1200">
        <v>29.8</v>
      </c>
      <c r="BB1200">
        <v>22.3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21.1</v>
      </c>
      <c r="AN1201" s="2">
        <v>65</v>
      </c>
      <c r="AO1201" s="2">
        <v>14.3</v>
      </c>
      <c r="AP1201" s="2">
        <v>21.1</v>
      </c>
      <c r="AQ1201" s="2">
        <v>1.8</v>
      </c>
      <c r="AR1201" s="2">
        <v>13.7</v>
      </c>
      <c r="AS1201" s="2">
        <v>1024.5999999999999</v>
      </c>
      <c r="AT1201" s="2">
        <v>27000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287.8</v>
      </c>
      <c r="BA1201">
        <v>29.8</v>
      </c>
      <c r="BB1201">
        <v>22.3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21.1</v>
      </c>
      <c r="AN1202" s="2">
        <v>65</v>
      </c>
      <c r="AO1202" s="2">
        <v>14.3</v>
      </c>
      <c r="AP1202" s="2">
        <v>21.1</v>
      </c>
      <c r="AQ1202" s="2">
        <v>7.2</v>
      </c>
      <c r="AR1202" s="2">
        <v>14</v>
      </c>
      <c r="AS1202" s="2">
        <v>1024.5999999999999</v>
      </c>
      <c r="AT1202" s="2">
        <v>25070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287.8</v>
      </c>
      <c r="BA1202">
        <v>29.9</v>
      </c>
      <c r="BB1202">
        <v>22.3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21.1</v>
      </c>
      <c r="AN1203" s="2">
        <v>65</v>
      </c>
      <c r="AO1203" s="2">
        <v>14.3</v>
      </c>
      <c r="AP1203" s="2">
        <v>21.1</v>
      </c>
      <c r="AQ1203" s="2">
        <v>6.5</v>
      </c>
      <c r="AR1203" s="2">
        <v>7.6</v>
      </c>
      <c r="AS1203" s="2">
        <v>1024.7</v>
      </c>
      <c r="AT1203" s="2">
        <v>28120</v>
      </c>
      <c r="AU1203" s="2">
        <v>2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287.8</v>
      </c>
      <c r="BA1203">
        <v>29.9</v>
      </c>
      <c r="BB1203">
        <v>22.2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21.1</v>
      </c>
      <c r="AN1204" s="2">
        <v>65</v>
      </c>
      <c r="AO1204" s="2">
        <v>14.3</v>
      </c>
      <c r="AP1204" s="2">
        <v>21.1</v>
      </c>
      <c r="AQ1204" s="2">
        <v>13.3</v>
      </c>
      <c r="AR1204" s="2">
        <v>20.9</v>
      </c>
      <c r="AS1204" s="2">
        <v>1024.5999999999999</v>
      </c>
      <c r="AT1204" s="2">
        <v>28420</v>
      </c>
      <c r="AU1204" s="2">
        <v>2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287.8</v>
      </c>
      <c r="BA1204">
        <v>30</v>
      </c>
      <c r="BB1204">
        <v>22.2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20.9</v>
      </c>
      <c r="AN1205" s="2">
        <v>65</v>
      </c>
      <c r="AO1205" s="2">
        <v>14.1</v>
      </c>
      <c r="AP1205" s="2">
        <v>20.9</v>
      </c>
      <c r="AQ1205" s="2">
        <v>13.3</v>
      </c>
      <c r="AR1205" s="2">
        <v>14</v>
      </c>
      <c r="AS1205" s="2">
        <v>1024.5</v>
      </c>
      <c r="AT1205" s="2">
        <v>28060</v>
      </c>
      <c r="AU1205" s="2">
        <v>2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287.8</v>
      </c>
      <c r="BA1205">
        <v>30</v>
      </c>
      <c r="BB1205">
        <v>22.2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21</v>
      </c>
      <c r="AN1206" s="2">
        <v>65</v>
      </c>
      <c r="AO1206" s="2">
        <v>14.2</v>
      </c>
      <c r="AP1206" s="2">
        <v>21</v>
      </c>
      <c r="AQ1206" s="2">
        <v>2.5</v>
      </c>
      <c r="AR1206" s="2">
        <v>7.9</v>
      </c>
      <c r="AS1206" s="2">
        <v>1024.7</v>
      </c>
      <c r="AT1206" s="2">
        <v>27700</v>
      </c>
      <c r="AU1206" s="2">
        <v>2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287.8</v>
      </c>
      <c r="BA1206">
        <v>30</v>
      </c>
      <c r="BB1206">
        <v>22.2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21.1</v>
      </c>
      <c r="AN1207" s="2">
        <v>65</v>
      </c>
      <c r="AO1207" s="2">
        <v>14.3</v>
      </c>
      <c r="AP1207" s="2">
        <v>21.1</v>
      </c>
      <c r="AQ1207" s="2">
        <v>6.8</v>
      </c>
      <c r="AR1207" s="2">
        <v>11.2</v>
      </c>
      <c r="AS1207" s="2">
        <v>1024.5999999999999</v>
      </c>
      <c r="AT1207" s="2">
        <v>27360</v>
      </c>
      <c r="AU1207" s="2">
        <v>2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287.8</v>
      </c>
      <c r="BA1207">
        <v>30</v>
      </c>
      <c r="BB1207">
        <v>22.2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21.1</v>
      </c>
      <c r="AN1208" s="2">
        <v>65</v>
      </c>
      <c r="AO1208" s="2">
        <v>14.3</v>
      </c>
      <c r="AP1208" s="2">
        <v>21.1</v>
      </c>
      <c r="AQ1208" s="2">
        <v>6.8</v>
      </c>
      <c r="AR1208" s="2">
        <v>8.3000000000000007</v>
      </c>
      <c r="AS1208" s="2">
        <v>1024.5</v>
      </c>
      <c r="AT1208" s="2">
        <v>27020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287.8</v>
      </c>
      <c r="BA1208">
        <v>30.1</v>
      </c>
      <c r="BB1208">
        <v>22.2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21</v>
      </c>
      <c r="AN1209" s="2">
        <v>66</v>
      </c>
      <c r="AO1209" s="2">
        <v>14.4</v>
      </c>
      <c r="AP1209" s="2">
        <v>21</v>
      </c>
      <c r="AQ1209" s="2">
        <v>6.5</v>
      </c>
      <c r="AR1209" s="2">
        <v>11.5</v>
      </c>
      <c r="AS1209" s="2">
        <v>1024.3</v>
      </c>
      <c r="AT1209" s="2">
        <v>26680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287.8</v>
      </c>
      <c r="BA1209">
        <v>30.1</v>
      </c>
      <c r="BB1209">
        <v>22.2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21</v>
      </c>
      <c r="AN1210" s="2">
        <v>66</v>
      </c>
      <c r="AO1210" s="2">
        <v>14.4</v>
      </c>
      <c r="AP1210" s="2">
        <v>21</v>
      </c>
      <c r="AQ1210" s="2">
        <v>6.5</v>
      </c>
      <c r="AR1210" s="2">
        <v>11.9</v>
      </c>
      <c r="AS1210" s="2">
        <v>1024.5999999999999</v>
      </c>
      <c r="AT1210" s="2">
        <v>26280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287.8</v>
      </c>
      <c r="BA1210">
        <v>30.1</v>
      </c>
      <c r="BB1210">
        <v>22.2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21</v>
      </c>
      <c r="AN1211" s="2">
        <v>66</v>
      </c>
      <c r="AO1211" s="2">
        <v>14.4</v>
      </c>
      <c r="AP1211" s="2">
        <v>21</v>
      </c>
      <c r="AQ1211" s="2">
        <v>4.7</v>
      </c>
      <c r="AR1211" s="2">
        <v>10.4</v>
      </c>
      <c r="AS1211" s="2">
        <v>1024.4000000000001</v>
      </c>
      <c r="AT1211" s="2">
        <v>25900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287.8</v>
      </c>
      <c r="BA1211">
        <v>30.1</v>
      </c>
      <c r="BB1211">
        <v>22.2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21</v>
      </c>
      <c r="AN1212" s="2">
        <v>66</v>
      </c>
      <c r="AO1212" s="2">
        <v>14.4</v>
      </c>
      <c r="AP1212" s="2">
        <v>21</v>
      </c>
      <c r="AQ1212" s="2">
        <v>4.3</v>
      </c>
      <c r="AR1212" s="2">
        <v>9.4</v>
      </c>
      <c r="AS1212" s="2">
        <v>1024.5999999999999</v>
      </c>
      <c r="AT1212" s="2">
        <v>25480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287.8</v>
      </c>
      <c r="BA1212">
        <v>30.1</v>
      </c>
      <c r="BB1212">
        <v>22.1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20.9</v>
      </c>
      <c r="AN1213" s="2">
        <v>66</v>
      </c>
      <c r="AO1213" s="2">
        <v>14.3</v>
      </c>
      <c r="AP1213" s="2">
        <v>20.9</v>
      </c>
      <c r="AQ1213" s="2">
        <v>6.1</v>
      </c>
      <c r="AR1213" s="2">
        <v>14</v>
      </c>
      <c r="AS1213" s="2">
        <v>1024.5999999999999</v>
      </c>
      <c r="AT1213" s="2">
        <v>25140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287.8</v>
      </c>
      <c r="BA1213">
        <v>30.1</v>
      </c>
      <c r="BB1213">
        <v>22.1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20.9</v>
      </c>
      <c r="AN1214" s="2">
        <v>67</v>
      </c>
      <c r="AO1214" s="2">
        <v>14.5</v>
      </c>
      <c r="AP1214" s="2">
        <v>20.9</v>
      </c>
      <c r="AQ1214" s="2">
        <v>8.6</v>
      </c>
      <c r="AR1214" s="2">
        <v>15.5</v>
      </c>
      <c r="AS1214" s="2">
        <v>1024.4000000000001</v>
      </c>
      <c r="AT1214" s="2">
        <v>24820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287.8</v>
      </c>
      <c r="BA1214">
        <v>30.1</v>
      </c>
      <c r="BB1214">
        <v>22.1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21</v>
      </c>
      <c r="AN1215" s="2">
        <v>66</v>
      </c>
      <c r="AO1215" s="2">
        <v>14.4</v>
      </c>
      <c r="AP1215" s="2">
        <v>21</v>
      </c>
      <c r="AQ1215" s="2">
        <v>9.4</v>
      </c>
      <c r="AR1215" s="2">
        <v>10.4</v>
      </c>
      <c r="AS1215" s="2">
        <v>1024.5999999999999</v>
      </c>
      <c r="AT1215" s="2">
        <v>24500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287.8</v>
      </c>
      <c r="BA1215">
        <v>30.1</v>
      </c>
      <c r="BB1215">
        <v>22.1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21</v>
      </c>
      <c r="AN1216" s="2">
        <v>67</v>
      </c>
      <c r="AO1216" s="2">
        <v>14.6</v>
      </c>
      <c r="AP1216" s="2">
        <v>21</v>
      </c>
      <c r="AQ1216" s="2">
        <v>7.9</v>
      </c>
      <c r="AR1216" s="2">
        <v>14.8</v>
      </c>
      <c r="AS1216" s="2">
        <v>1024.4000000000001</v>
      </c>
      <c r="AT1216" s="2">
        <v>24160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287.8</v>
      </c>
      <c r="BA1216">
        <v>30.1</v>
      </c>
      <c r="BB1216">
        <v>22.1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20.9</v>
      </c>
      <c r="AN1217" s="2">
        <v>67</v>
      </c>
      <c r="AO1217" s="2">
        <v>14.5</v>
      </c>
      <c r="AP1217" s="2">
        <v>20.9</v>
      </c>
      <c r="AQ1217" s="2">
        <v>3.6</v>
      </c>
      <c r="AR1217" s="2">
        <v>10.8</v>
      </c>
      <c r="AS1217" s="2">
        <v>1024.7</v>
      </c>
      <c r="AT1217" s="2">
        <v>23830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287.8</v>
      </c>
      <c r="BA1217">
        <v>30.1</v>
      </c>
      <c r="BB1217">
        <v>22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20.9</v>
      </c>
      <c r="AN1218" s="2">
        <v>67</v>
      </c>
      <c r="AO1218" s="2">
        <v>14.5</v>
      </c>
      <c r="AP1218" s="2">
        <v>20.9</v>
      </c>
      <c r="AQ1218" s="2">
        <v>8.3000000000000007</v>
      </c>
      <c r="AR1218" s="2">
        <v>17.600000000000001</v>
      </c>
      <c r="AS1218" s="2">
        <v>1024.7</v>
      </c>
      <c r="AT1218" s="2">
        <v>23510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287.8</v>
      </c>
      <c r="BA1218">
        <v>30</v>
      </c>
      <c r="BB1218">
        <v>22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20.9</v>
      </c>
      <c r="AN1219" s="2">
        <v>68</v>
      </c>
      <c r="AO1219" s="2">
        <v>14.8</v>
      </c>
      <c r="AP1219" s="2">
        <v>20.9</v>
      </c>
      <c r="AQ1219" s="2">
        <v>4.7</v>
      </c>
      <c r="AR1219" s="2">
        <v>9.6999999999999993</v>
      </c>
      <c r="AS1219" s="2">
        <v>1024.7</v>
      </c>
      <c r="AT1219" s="2">
        <v>23180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287.8</v>
      </c>
      <c r="BA1219">
        <v>30</v>
      </c>
      <c r="BB1219">
        <v>22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20.9</v>
      </c>
      <c r="AN1220" s="2">
        <v>67</v>
      </c>
      <c r="AO1220" s="2">
        <v>14.5</v>
      </c>
      <c r="AP1220" s="2">
        <v>20.9</v>
      </c>
      <c r="AQ1220" s="2">
        <v>8.6</v>
      </c>
      <c r="AR1220" s="2">
        <v>13.7</v>
      </c>
      <c r="AS1220" s="2">
        <v>1024.7</v>
      </c>
      <c r="AT1220" s="2">
        <v>22910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287.8</v>
      </c>
      <c r="BA1220">
        <v>30</v>
      </c>
      <c r="BB1220">
        <v>22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20.9</v>
      </c>
      <c r="AN1221" s="2">
        <v>67</v>
      </c>
      <c r="AO1221" s="2">
        <v>14.5</v>
      </c>
      <c r="AP1221" s="2">
        <v>20.9</v>
      </c>
      <c r="AQ1221" s="2">
        <v>6.8</v>
      </c>
      <c r="AR1221" s="2">
        <v>11.5</v>
      </c>
      <c r="AS1221" s="2">
        <v>1024.5</v>
      </c>
      <c r="AT1221" s="2">
        <v>22610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287.8</v>
      </c>
      <c r="BA1221">
        <v>30</v>
      </c>
      <c r="BB1221">
        <v>22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20.9</v>
      </c>
      <c r="AN1222" s="2">
        <v>67</v>
      </c>
      <c r="AO1222" s="2">
        <v>14.5</v>
      </c>
      <c r="AP1222" s="2">
        <v>20.9</v>
      </c>
      <c r="AQ1222" s="2">
        <v>14.8</v>
      </c>
      <c r="AR1222" s="2">
        <v>19.399999999999999</v>
      </c>
      <c r="AS1222" s="2">
        <v>1024.5</v>
      </c>
      <c r="AT1222" s="2">
        <v>22270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287.8</v>
      </c>
      <c r="BA1222">
        <v>29.9</v>
      </c>
      <c r="BB1222">
        <v>22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20.8</v>
      </c>
      <c r="AN1223" s="2">
        <v>67</v>
      </c>
      <c r="AO1223" s="2">
        <v>14.5</v>
      </c>
      <c r="AP1223" s="2">
        <v>20.8</v>
      </c>
      <c r="AQ1223" s="2">
        <v>14.4</v>
      </c>
      <c r="AR1223" s="2">
        <v>15.5</v>
      </c>
      <c r="AS1223" s="2">
        <v>1024.5999999999999</v>
      </c>
      <c r="AT1223" s="2">
        <v>21940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287.8</v>
      </c>
      <c r="BA1223">
        <v>29.9</v>
      </c>
      <c r="BB1223">
        <v>22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20.8</v>
      </c>
      <c r="AN1224" s="2">
        <v>67</v>
      </c>
      <c r="AO1224" s="2">
        <v>14.5</v>
      </c>
      <c r="AP1224" s="2">
        <v>20.8</v>
      </c>
      <c r="AQ1224" s="2">
        <v>9</v>
      </c>
      <c r="AR1224" s="2">
        <v>12.2</v>
      </c>
      <c r="AS1224" s="2">
        <v>1024.4000000000001</v>
      </c>
      <c r="AT1224" s="2">
        <v>21660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287.8</v>
      </c>
      <c r="BA1224">
        <v>29.9</v>
      </c>
      <c r="BB1224">
        <v>21.9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21</v>
      </c>
      <c r="AN1225" s="2">
        <v>66</v>
      </c>
      <c r="AO1225" s="2">
        <v>14.4</v>
      </c>
      <c r="AP1225" s="2">
        <v>21</v>
      </c>
      <c r="AQ1225" s="2">
        <v>12.2</v>
      </c>
      <c r="AR1225" s="2">
        <v>15.1</v>
      </c>
      <c r="AS1225" s="2">
        <v>1024.5999999999999</v>
      </c>
      <c r="AT1225" s="2">
        <v>21410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287.8</v>
      </c>
      <c r="BA1225">
        <v>29.8</v>
      </c>
      <c r="BB1225">
        <v>21.9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21</v>
      </c>
      <c r="AN1226" s="2">
        <v>66</v>
      </c>
      <c r="AO1226" s="2">
        <v>14.4</v>
      </c>
      <c r="AP1226" s="2">
        <v>21</v>
      </c>
      <c r="AQ1226" s="2">
        <v>10.1</v>
      </c>
      <c r="AR1226" s="2">
        <v>11.5</v>
      </c>
      <c r="AS1226" s="2">
        <v>1024.5</v>
      </c>
      <c r="AT1226" s="2">
        <v>21110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287.8</v>
      </c>
      <c r="BA1226">
        <v>29.7</v>
      </c>
      <c r="BB1226">
        <v>21.9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21</v>
      </c>
      <c r="AN1227" s="2">
        <v>66</v>
      </c>
      <c r="AO1227" s="2">
        <v>14.4</v>
      </c>
      <c r="AP1227" s="2">
        <v>21</v>
      </c>
      <c r="AQ1227" s="2">
        <v>6.1</v>
      </c>
      <c r="AR1227" s="2">
        <v>10.1</v>
      </c>
      <c r="AS1227" s="2">
        <v>1024.5999999999999</v>
      </c>
      <c r="AT1227" s="2">
        <v>20770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287.8</v>
      </c>
      <c r="BA1227">
        <v>29.6</v>
      </c>
      <c r="BB1227">
        <v>21.9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21</v>
      </c>
      <c r="AN1228" s="2">
        <v>66</v>
      </c>
      <c r="AO1228" s="2">
        <v>14.4</v>
      </c>
      <c r="AP1228" s="2">
        <v>21</v>
      </c>
      <c r="AQ1228" s="2">
        <v>8.6</v>
      </c>
      <c r="AR1228" s="2">
        <v>11.5</v>
      </c>
      <c r="AS1228" s="2">
        <v>1024.7</v>
      </c>
      <c r="AT1228" s="2">
        <v>20420</v>
      </c>
      <c r="AU1228" s="2">
        <v>1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287.8</v>
      </c>
      <c r="BA1228">
        <v>29.6</v>
      </c>
      <c r="BB1228">
        <v>21.9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21</v>
      </c>
      <c r="AN1229" s="2">
        <v>66</v>
      </c>
      <c r="AO1229" s="2">
        <v>14.4</v>
      </c>
      <c r="AP1229" s="2">
        <v>21</v>
      </c>
      <c r="AQ1229" s="2">
        <v>13</v>
      </c>
      <c r="AR1229" s="2">
        <v>17.3</v>
      </c>
      <c r="AS1229" s="2">
        <v>1024.7</v>
      </c>
      <c r="AT1229" s="2">
        <v>20090</v>
      </c>
      <c r="AU1229" s="2">
        <v>1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287.8</v>
      </c>
      <c r="BA1229">
        <v>29.5</v>
      </c>
      <c r="BB1229">
        <v>21.9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21</v>
      </c>
      <c r="AN1230" s="2">
        <v>66</v>
      </c>
      <c r="AO1230" s="2">
        <v>14.4</v>
      </c>
      <c r="AP1230" s="2">
        <v>21</v>
      </c>
      <c r="AQ1230" s="2">
        <v>10.1</v>
      </c>
      <c r="AR1230" s="2">
        <v>13.7</v>
      </c>
      <c r="AS1230" s="2">
        <v>1024.7</v>
      </c>
      <c r="AT1230" s="2">
        <v>19850</v>
      </c>
      <c r="AU1230" s="2">
        <v>1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287.8</v>
      </c>
      <c r="BA1230">
        <v>29.5</v>
      </c>
      <c r="BB1230">
        <v>21.9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21.1</v>
      </c>
      <c r="AN1231" s="2">
        <v>65</v>
      </c>
      <c r="AO1231" s="2">
        <v>14.3</v>
      </c>
      <c r="AP1231" s="2">
        <v>21.1</v>
      </c>
      <c r="AQ1231" s="2">
        <v>11.9</v>
      </c>
      <c r="AR1231" s="2">
        <v>18</v>
      </c>
      <c r="AS1231" s="2">
        <v>1024.5999999999999</v>
      </c>
      <c r="AT1231" s="2">
        <v>19480</v>
      </c>
      <c r="AU1231" s="2">
        <v>1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287.8</v>
      </c>
      <c r="BA1231">
        <v>29.4</v>
      </c>
      <c r="BB1231">
        <v>21.9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21.1</v>
      </c>
      <c r="AN1232" s="2">
        <v>65</v>
      </c>
      <c r="AO1232" s="2">
        <v>14.3</v>
      </c>
      <c r="AP1232" s="2">
        <v>21.1</v>
      </c>
      <c r="AQ1232" s="2">
        <v>8.3000000000000007</v>
      </c>
      <c r="AR1232" s="2">
        <v>9.6999999999999993</v>
      </c>
      <c r="AS1232" s="2">
        <v>1024.5999999999999</v>
      </c>
      <c r="AT1232" s="2">
        <v>19150</v>
      </c>
      <c r="AU1232" s="2">
        <v>1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287.8</v>
      </c>
      <c r="BA1232">
        <v>29.4</v>
      </c>
      <c r="BB1232">
        <v>21.8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21.2</v>
      </c>
      <c r="AN1233" s="2">
        <v>65</v>
      </c>
      <c r="AO1233" s="2">
        <v>14.4</v>
      </c>
      <c r="AP1233" s="2">
        <v>21.2</v>
      </c>
      <c r="AQ1233" s="2">
        <v>3.2</v>
      </c>
      <c r="AR1233" s="2">
        <v>4</v>
      </c>
      <c r="AS1233" s="2">
        <v>1024.5999999999999</v>
      </c>
      <c r="AT1233" s="2">
        <v>18810</v>
      </c>
      <c r="AU1233" s="2">
        <v>1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287.8</v>
      </c>
      <c r="BA1233">
        <v>29.3</v>
      </c>
      <c r="BB1233">
        <v>21.8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21.3</v>
      </c>
      <c r="AN1234" s="2">
        <v>65</v>
      </c>
      <c r="AO1234" s="2">
        <v>14.5</v>
      </c>
      <c r="AP1234" s="2">
        <v>21.3</v>
      </c>
      <c r="AQ1234" s="2">
        <v>15.8</v>
      </c>
      <c r="AR1234" s="2">
        <v>18.399999999999999</v>
      </c>
      <c r="AS1234" s="2">
        <v>1024.8</v>
      </c>
      <c r="AT1234" s="2">
        <v>18470</v>
      </c>
      <c r="AU1234" s="2">
        <v>1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287.8</v>
      </c>
      <c r="BA1234">
        <v>29.3</v>
      </c>
      <c r="BB1234">
        <v>21.8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21.2</v>
      </c>
      <c r="AN1235" s="2">
        <v>66</v>
      </c>
      <c r="AO1235" s="2">
        <v>14.6</v>
      </c>
      <c r="AP1235" s="2">
        <v>21.2</v>
      </c>
      <c r="AQ1235" s="2">
        <v>13</v>
      </c>
      <c r="AR1235" s="2">
        <v>19.399999999999999</v>
      </c>
      <c r="AS1235" s="2">
        <v>1024.7</v>
      </c>
      <c r="AT1235" s="2">
        <v>18170</v>
      </c>
      <c r="AU1235" s="2">
        <v>1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287.8</v>
      </c>
      <c r="BA1235">
        <v>29.4</v>
      </c>
      <c r="BB1235">
        <v>21.8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21</v>
      </c>
      <c r="AN1236" s="2">
        <v>67</v>
      </c>
      <c r="AO1236" s="2">
        <v>14.6</v>
      </c>
      <c r="AP1236" s="2">
        <v>21</v>
      </c>
      <c r="AQ1236" s="2">
        <v>7.6</v>
      </c>
      <c r="AR1236" s="2">
        <v>13.3</v>
      </c>
      <c r="AS1236" s="2">
        <v>1024.5</v>
      </c>
      <c r="AT1236" s="2">
        <v>17760</v>
      </c>
      <c r="AU1236" s="2">
        <v>1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287.8</v>
      </c>
      <c r="BA1236">
        <v>29.4</v>
      </c>
      <c r="BB1236">
        <v>21.8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21</v>
      </c>
      <c r="AN1237" s="2">
        <v>67</v>
      </c>
      <c r="AO1237" s="2">
        <v>14.6</v>
      </c>
      <c r="AP1237" s="2">
        <v>21</v>
      </c>
      <c r="AQ1237" s="2">
        <v>5.4</v>
      </c>
      <c r="AR1237" s="2">
        <v>11.2</v>
      </c>
      <c r="AS1237" s="2">
        <v>1024.7</v>
      </c>
      <c r="AT1237" s="2">
        <v>17420</v>
      </c>
      <c r="AU1237" s="2">
        <v>1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287.8</v>
      </c>
      <c r="BA1237">
        <v>29.4</v>
      </c>
      <c r="BB1237">
        <v>21.8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21</v>
      </c>
      <c r="AN1238" s="2">
        <v>66</v>
      </c>
      <c r="AO1238" s="2">
        <v>14.4</v>
      </c>
      <c r="AP1238" s="2">
        <v>21</v>
      </c>
      <c r="AQ1238" s="2">
        <v>12.2</v>
      </c>
      <c r="AR1238" s="2">
        <v>21.2</v>
      </c>
      <c r="AS1238" s="2">
        <v>1024.9000000000001</v>
      </c>
      <c r="AT1238" s="2">
        <v>17020</v>
      </c>
      <c r="AU1238" s="2">
        <v>1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287.8</v>
      </c>
      <c r="BA1238">
        <v>29.4</v>
      </c>
      <c r="BB1238">
        <v>21.7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20.9</v>
      </c>
      <c r="AN1239" s="2">
        <v>66</v>
      </c>
      <c r="AO1239" s="2">
        <v>14.3</v>
      </c>
      <c r="AP1239" s="2">
        <v>20.9</v>
      </c>
      <c r="AQ1239" s="2">
        <v>15.8</v>
      </c>
      <c r="AR1239" s="2">
        <v>17.600000000000001</v>
      </c>
      <c r="AS1239" s="2">
        <v>1024.5</v>
      </c>
      <c r="AT1239" s="2">
        <v>16670</v>
      </c>
      <c r="AU1239" s="2">
        <v>1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287.8</v>
      </c>
      <c r="BA1239">
        <v>29.3</v>
      </c>
      <c r="BB1239">
        <v>21.7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21</v>
      </c>
      <c r="AN1240" s="2">
        <v>66</v>
      </c>
      <c r="AO1240" s="2">
        <v>14.4</v>
      </c>
      <c r="AP1240" s="2">
        <v>21</v>
      </c>
      <c r="AQ1240" s="2">
        <v>5.8</v>
      </c>
      <c r="AR1240" s="2">
        <v>9.4</v>
      </c>
      <c r="AS1240" s="2">
        <v>1024.7</v>
      </c>
      <c r="AT1240" s="2">
        <v>16400</v>
      </c>
      <c r="AU1240" s="2">
        <v>1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287.8</v>
      </c>
      <c r="BA1240">
        <v>29.3</v>
      </c>
      <c r="BB1240">
        <v>21.7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21</v>
      </c>
      <c r="AN1241" s="2">
        <v>66</v>
      </c>
      <c r="AO1241" s="2">
        <v>14.4</v>
      </c>
      <c r="AP1241" s="2">
        <v>21</v>
      </c>
      <c r="AQ1241" s="2">
        <v>7.9</v>
      </c>
      <c r="AR1241" s="2">
        <v>9.4</v>
      </c>
      <c r="AS1241" s="2">
        <v>1024.5999999999999</v>
      </c>
      <c r="AT1241" s="2">
        <v>16010</v>
      </c>
      <c r="AU1241" s="2">
        <v>1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287.8</v>
      </c>
      <c r="BA1241">
        <v>29.2</v>
      </c>
      <c r="BB1241">
        <v>21.7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21.1</v>
      </c>
      <c r="AN1242" s="2">
        <v>66</v>
      </c>
      <c r="AO1242" s="2">
        <v>14.5</v>
      </c>
      <c r="AP1242" s="2">
        <v>21.1</v>
      </c>
      <c r="AQ1242" s="2">
        <v>7.2</v>
      </c>
      <c r="AR1242" s="2">
        <v>7.2</v>
      </c>
      <c r="AS1242" s="2">
        <v>1024.7</v>
      </c>
      <c r="AT1242" s="2">
        <v>15670</v>
      </c>
      <c r="AU1242" s="2">
        <v>1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287.8</v>
      </c>
      <c r="BA1242">
        <v>29.2</v>
      </c>
      <c r="BB1242">
        <v>21.7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21.2</v>
      </c>
      <c r="AN1243" s="2">
        <v>65</v>
      </c>
      <c r="AO1243" s="2">
        <v>14.4</v>
      </c>
      <c r="AP1243" s="2">
        <v>21.2</v>
      </c>
      <c r="AQ1243" s="2">
        <v>18.7</v>
      </c>
      <c r="AR1243" s="2">
        <v>25.9</v>
      </c>
      <c r="AS1243" s="2">
        <v>1024.8</v>
      </c>
      <c r="AT1243" s="2">
        <v>15320</v>
      </c>
      <c r="AU1243" s="2">
        <v>1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287.8</v>
      </c>
      <c r="BA1243">
        <v>29.1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21</v>
      </c>
      <c r="AN1244" s="2">
        <v>66</v>
      </c>
      <c r="AO1244" s="2">
        <v>14.4</v>
      </c>
      <c r="AP1244" s="2">
        <v>21</v>
      </c>
      <c r="AQ1244" s="2">
        <v>6.8</v>
      </c>
      <c r="AR1244" s="2">
        <v>9.6999999999999993</v>
      </c>
      <c r="AS1244" s="2">
        <v>1024.7</v>
      </c>
      <c r="AT1244" s="2">
        <v>15050</v>
      </c>
      <c r="AU1244" s="2">
        <v>1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287.8</v>
      </c>
      <c r="BA1244">
        <v>29.1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20.9</v>
      </c>
      <c r="AN1245" s="2">
        <v>65</v>
      </c>
      <c r="AO1245" s="2">
        <v>14.1</v>
      </c>
      <c r="AP1245" s="2">
        <v>20.9</v>
      </c>
      <c r="AQ1245" s="2">
        <v>7.9</v>
      </c>
      <c r="AR1245" s="2">
        <v>14</v>
      </c>
      <c r="AS1245" s="2">
        <v>1024.7</v>
      </c>
      <c r="AT1245" s="2">
        <v>14760</v>
      </c>
      <c r="AU1245" s="2">
        <v>1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287.8</v>
      </c>
      <c r="BA1245">
        <v>29</v>
      </c>
      <c r="BB1245">
        <v>21.6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21</v>
      </c>
      <c r="AN1246" s="2">
        <v>65</v>
      </c>
      <c r="AO1246" s="2">
        <v>14.2</v>
      </c>
      <c r="AP1246" s="2">
        <v>21</v>
      </c>
      <c r="AQ1246" s="2">
        <v>11.2</v>
      </c>
      <c r="AR1246" s="2">
        <v>11.9</v>
      </c>
      <c r="AS1246" s="2">
        <v>1024.7</v>
      </c>
      <c r="AT1246" s="2">
        <v>14550</v>
      </c>
      <c r="AU1246" s="2">
        <v>1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287.8</v>
      </c>
      <c r="BA1246">
        <v>29</v>
      </c>
      <c r="BB1246">
        <v>21.6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21</v>
      </c>
      <c r="AN1247" s="2">
        <v>65</v>
      </c>
      <c r="AO1247" s="2">
        <v>14.2</v>
      </c>
      <c r="AP1247" s="2">
        <v>21</v>
      </c>
      <c r="AQ1247" s="2">
        <v>4.3</v>
      </c>
      <c r="AR1247" s="2">
        <v>8.6</v>
      </c>
      <c r="AS1247" s="2">
        <v>1024.8</v>
      </c>
      <c r="AT1247" s="2">
        <v>14320</v>
      </c>
      <c r="AU1247" s="2">
        <v>1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287.8</v>
      </c>
      <c r="BA1247">
        <v>28.9</v>
      </c>
      <c r="BB1247">
        <v>21.6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21.1</v>
      </c>
      <c r="AN1248" s="2">
        <v>65</v>
      </c>
      <c r="AO1248" s="2">
        <v>14.3</v>
      </c>
      <c r="AP1248" s="2">
        <v>21.1</v>
      </c>
      <c r="AQ1248" s="2">
        <v>5</v>
      </c>
      <c r="AR1248" s="2">
        <v>7.9</v>
      </c>
      <c r="AS1248" s="2">
        <v>1024.7</v>
      </c>
      <c r="AT1248" s="2">
        <v>14080</v>
      </c>
      <c r="AU1248" s="2">
        <v>1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287.8</v>
      </c>
      <c r="BA1248">
        <v>28.8</v>
      </c>
      <c r="BB1248">
        <v>21.6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21.1</v>
      </c>
      <c r="AN1249" s="2">
        <v>65</v>
      </c>
      <c r="AO1249" s="2">
        <v>14.3</v>
      </c>
      <c r="AP1249" s="2">
        <v>21.1</v>
      </c>
      <c r="AQ1249" s="2">
        <v>7.9</v>
      </c>
      <c r="AR1249" s="2">
        <v>10.1</v>
      </c>
      <c r="AS1249" s="2">
        <v>1024.8</v>
      </c>
      <c r="AT1249" s="2">
        <v>13860</v>
      </c>
      <c r="AU1249" s="2">
        <v>1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287.8</v>
      </c>
      <c r="BA1249">
        <v>28.8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21.1</v>
      </c>
      <c r="AN1250" s="2">
        <v>65</v>
      </c>
      <c r="AO1250" s="2">
        <v>14.3</v>
      </c>
      <c r="AP1250" s="2">
        <v>21.1</v>
      </c>
      <c r="AQ1250" s="2">
        <v>2.5</v>
      </c>
      <c r="AR1250" s="2">
        <v>7.9</v>
      </c>
      <c r="AS1250" s="2">
        <v>1024.5999999999999</v>
      </c>
      <c r="AT1250" s="2">
        <v>13600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287.8</v>
      </c>
      <c r="BA1250">
        <v>28.8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21.1</v>
      </c>
      <c r="AN1251" s="2">
        <v>65</v>
      </c>
      <c r="AO1251" s="2">
        <v>14.3</v>
      </c>
      <c r="AP1251" s="2">
        <v>21.1</v>
      </c>
      <c r="AQ1251" s="2">
        <v>17.3</v>
      </c>
      <c r="AR1251" s="2">
        <v>20.5</v>
      </c>
      <c r="AS1251" s="2">
        <v>1024.7</v>
      </c>
      <c r="AT1251" s="2">
        <v>13370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287.8</v>
      </c>
      <c r="BA1251">
        <v>28.8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20.9</v>
      </c>
      <c r="AN1252" s="2">
        <v>65</v>
      </c>
      <c r="AO1252" s="2">
        <v>14.1</v>
      </c>
      <c r="AP1252" s="2">
        <v>20.9</v>
      </c>
      <c r="AQ1252" s="2">
        <v>7.2</v>
      </c>
      <c r="AR1252" s="2">
        <v>12.6</v>
      </c>
      <c r="AS1252" s="2">
        <v>1024.8</v>
      </c>
      <c r="AT1252" s="2">
        <v>13040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287.8</v>
      </c>
      <c r="BA1252">
        <v>28.8</v>
      </c>
      <c r="BB1252">
        <v>21.5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20.9</v>
      </c>
      <c r="AN1253" s="2">
        <v>66</v>
      </c>
      <c r="AO1253" s="2">
        <v>14.3</v>
      </c>
      <c r="AP1253" s="2">
        <v>20.9</v>
      </c>
      <c r="AQ1253" s="2">
        <v>10.1</v>
      </c>
      <c r="AR1253" s="2">
        <v>10.1</v>
      </c>
      <c r="AS1253" s="2">
        <v>1024.7</v>
      </c>
      <c r="AT1253" s="2">
        <v>12730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287.8</v>
      </c>
      <c r="BA1253">
        <v>28.8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</v>
      </c>
      <c r="AN1254" s="2">
        <v>66</v>
      </c>
      <c r="AO1254" s="2">
        <v>14.4</v>
      </c>
      <c r="AP1254" s="2">
        <v>21</v>
      </c>
      <c r="AQ1254" s="2">
        <v>13</v>
      </c>
      <c r="AR1254" s="2">
        <v>13</v>
      </c>
      <c r="AS1254" s="2">
        <v>1024.7</v>
      </c>
      <c r="AT1254" s="2">
        <v>12410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287.8</v>
      </c>
      <c r="BA1254">
        <v>28.7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20.9</v>
      </c>
      <c r="AN1255" s="2">
        <v>67</v>
      </c>
      <c r="AO1255" s="2">
        <v>14.5</v>
      </c>
      <c r="AP1255" s="2">
        <v>20.9</v>
      </c>
      <c r="AQ1255" s="2">
        <v>8.3000000000000007</v>
      </c>
      <c r="AR1255" s="2">
        <v>9.6999999999999993</v>
      </c>
      <c r="AS1255" s="2">
        <v>1024.7</v>
      </c>
      <c r="AT1255" s="2">
        <v>12110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287.8</v>
      </c>
      <c r="BA1255">
        <v>28.7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20.8</v>
      </c>
      <c r="AN1256" s="2">
        <v>67</v>
      </c>
      <c r="AO1256" s="2">
        <v>14.5</v>
      </c>
      <c r="AP1256" s="2">
        <v>20.8</v>
      </c>
      <c r="AQ1256" s="2">
        <v>7.9</v>
      </c>
      <c r="AR1256" s="2">
        <v>14.4</v>
      </c>
      <c r="AS1256" s="2">
        <v>1024.8</v>
      </c>
      <c r="AT1256" s="2">
        <v>11810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287.8</v>
      </c>
      <c r="BA1256">
        <v>28.6</v>
      </c>
      <c r="BB1256">
        <v>21.5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20.8</v>
      </c>
      <c r="AN1257" s="2">
        <v>67</v>
      </c>
      <c r="AO1257" s="2">
        <v>14.5</v>
      </c>
      <c r="AP1257" s="2">
        <v>20.8</v>
      </c>
      <c r="AQ1257" s="2">
        <v>7.6</v>
      </c>
      <c r="AR1257" s="2">
        <v>9.6999999999999993</v>
      </c>
      <c r="AS1257" s="2">
        <v>1024.8</v>
      </c>
      <c r="AT1257" s="2">
        <v>11530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287.8</v>
      </c>
      <c r="BA1257">
        <v>28.5</v>
      </c>
      <c r="BB1257">
        <v>21.5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20.9</v>
      </c>
      <c r="AN1258" s="2">
        <v>67</v>
      </c>
      <c r="AO1258" s="2">
        <v>14.5</v>
      </c>
      <c r="AP1258" s="2">
        <v>20.9</v>
      </c>
      <c r="AQ1258" s="2">
        <v>9.6999999999999993</v>
      </c>
      <c r="AR1258" s="2">
        <v>10.1</v>
      </c>
      <c r="AS1258" s="2">
        <v>1024.9000000000001</v>
      </c>
      <c r="AT1258" s="2">
        <v>11240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287.8</v>
      </c>
      <c r="BA1258">
        <v>28.4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20.9</v>
      </c>
      <c r="AN1259" s="2">
        <v>67</v>
      </c>
      <c r="AO1259" s="2">
        <v>14.5</v>
      </c>
      <c r="AP1259" s="2">
        <v>20.9</v>
      </c>
      <c r="AQ1259" s="2">
        <v>10.8</v>
      </c>
      <c r="AR1259" s="2">
        <v>15.5</v>
      </c>
      <c r="AS1259" s="2">
        <v>1025</v>
      </c>
      <c r="AT1259" s="2">
        <v>10970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287.8</v>
      </c>
      <c r="BA1259">
        <v>28.4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20.8</v>
      </c>
      <c r="AN1260" s="2">
        <v>67</v>
      </c>
      <c r="AO1260" s="2">
        <v>14.5</v>
      </c>
      <c r="AP1260" s="2">
        <v>20.8</v>
      </c>
      <c r="AQ1260" s="2">
        <v>6.8</v>
      </c>
      <c r="AR1260" s="2">
        <v>12.6</v>
      </c>
      <c r="AS1260" s="2">
        <v>1024.8</v>
      </c>
      <c r="AT1260" s="2">
        <v>10660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287.8</v>
      </c>
      <c r="BA1260">
        <v>28.3</v>
      </c>
      <c r="BB1260">
        <v>21.4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20.8</v>
      </c>
      <c r="AN1261" s="2">
        <v>67</v>
      </c>
      <c r="AO1261" s="2">
        <v>14.5</v>
      </c>
      <c r="AP1261" s="2">
        <v>20.8</v>
      </c>
      <c r="AQ1261" s="2">
        <v>7.2</v>
      </c>
      <c r="AR1261" s="2">
        <v>10.1</v>
      </c>
      <c r="AS1261" s="2">
        <v>1024.9000000000001</v>
      </c>
      <c r="AT1261" s="2">
        <v>10440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287.8</v>
      </c>
      <c r="BA1261">
        <v>28.3</v>
      </c>
      <c r="BB1261">
        <v>21.4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20.8</v>
      </c>
      <c r="AN1262" s="2">
        <v>66</v>
      </c>
      <c r="AO1262" s="2">
        <v>14.2</v>
      </c>
      <c r="AP1262" s="2">
        <v>20.8</v>
      </c>
      <c r="AQ1262" s="2">
        <v>10.1</v>
      </c>
      <c r="AR1262" s="2">
        <v>12.6</v>
      </c>
      <c r="AS1262" s="2">
        <v>1025</v>
      </c>
      <c r="AT1262" s="2">
        <v>10180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287.8</v>
      </c>
      <c r="BA1262">
        <v>28.2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20.9</v>
      </c>
      <c r="AN1263" s="2">
        <v>66</v>
      </c>
      <c r="AO1263" s="2">
        <v>14.3</v>
      </c>
      <c r="AP1263" s="2">
        <v>20.9</v>
      </c>
      <c r="AQ1263" s="2">
        <v>11.2</v>
      </c>
      <c r="AR1263" s="2">
        <v>15.1</v>
      </c>
      <c r="AS1263" s="2">
        <v>1025</v>
      </c>
      <c r="AT1263" s="2">
        <v>9950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287.8</v>
      </c>
      <c r="BA1263">
        <v>28.1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20.7</v>
      </c>
      <c r="AN1264" s="2">
        <v>66</v>
      </c>
      <c r="AO1264" s="2">
        <v>14.1</v>
      </c>
      <c r="AP1264" s="2">
        <v>20.7</v>
      </c>
      <c r="AQ1264" s="2">
        <v>6.1</v>
      </c>
      <c r="AR1264" s="2">
        <v>19.100000000000001</v>
      </c>
      <c r="AS1264" s="2">
        <v>1024.8</v>
      </c>
      <c r="AT1264" s="2">
        <v>9680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287.8</v>
      </c>
      <c r="BA1264">
        <v>28.1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20.6</v>
      </c>
      <c r="AN1265" s="2">
        <v>66</v>
      </c>
      <c r="AO1265" s="2">
        <v>14</v>
      </c>
      <c r="AP1265" s="2">
        <v>20.6</v>
      </c>
      <c r="AQ1265" s="2">
        <v>4</v>
      </c>
      <c r="AR1265" s="2">
        <v>5.8</v>
      </c>
      <c r="AS1265" s="2">
        <v>1024.9000000000001</v>
      </c>
      <c r="AT1265" s="2">
        <v>9480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287.8</v>
      </c>
      <c r="BA1265">
        <v>27.9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20.7</v>
      </c>
      <c r="AN1266" s="2">
        <v>65</v>
      </c>
      <c r="AO1266" s="2">
        <v>13.9</v>
      </c>
      <c r="AP1266" s="2">
        <v>20.7</v>
      </c>
      <c r="AQ1266" s="2">
        <v>7.9</v>
      </c>
      <c r="AR1266" s="2">
        <v>10.4</v>
      </c>
      <c r="AS1266" s="2">
        <v>1025</v>
      </c>
      <c r="AT1266" s="2">
        <v>9190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287.8</v>
      </c>
      <c r="BA1266">
        <v>27.8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20.7</v>
      </c>
      <c r="AN1267" s="2">
        <v>66</v>
      </c>
      <c r="AO1267" s="2">
        <v>14.1</v>
      </c>
      <c r="AP1267" s="2">
        <v>20.7</v>
      </c>
      <c r="AQ1267" s="2">
        <v>11.5</v>
      </c>
      <c r="AR1267" s="2">
        <v>11.9</v>
      </c>
      <c r="AS1267" s="2">
        <v>1025</v>
      </c>
      <c r="AT1267" s="2">
        <v>8960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287.8</v>
      </c>
      <c r="BA1267">
        <v>27.8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20.7</v>
      </c>
      <c r="AN1268" s="2">
        <v>66</v>
      </c>
      <c r="AO1268" s="2">
        <v>14.1</v>
      </c>
      <c r="AP1268" s="2">
        <v>20.7</v>
      </c>
      <c r="AQ1268" s="2">
        <v>4</v>
      </c>
      <c r="AR1268" s="2">
        <v>16.600000000000001</v>
      </c>
      <c r="AS1268" s="2">
        <v>1024.9000000000001</v>
      </c>
      <c r="AT1268" s="2">
        <v>8730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287.8</v>
      </c>
      <c r="BA1268">
        <v>27.7</v>
      </c>
      <c r="BB1268">
        <v>21.2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20.7</v>
      </c>
      <c r="AN1269" s="2">
        <v>66</v>
      </c>
      <c r="AO1269" s="2">
        <v>14.1</v>
      </c>
      <c r="AP1269" s="2">
        <v>20.7</v>
      </c>
      <c r="AQ1269" s="2">
        <v>10.4</v>
      </c>
      <c r="AR1269" s="2">
        <v>10.4</v>
      </c>
      <c r="AS1269" s="2">
        <v>1024.9000000000001</v>
      </c>
      <c r="AT1269" s="2">
        <v>8490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287.8</v>
      </c>
      <c r="BA1269">
        <v>27.6</v>
      </c>
      <c r="BB1269">
        <v>21.2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20.8</v>
      </c>
      <c r="AN1270" s="2">
        <v>65</v>
      </c>
      <c r="AO1270" s="2">
        <v>14</v>
      </c>
      <c r="AP1270" s="2">
        <v>20.8</v>
      </c>
      <c r="AQ1270" s="2">
        <v>7.6</v>
      </c>
      <c r="AR1270" s="2">
        <v>9.6999999999999993</v>
      </c>
      <c r="AS1270" s="2">
        <v>1024.8</v>
      </c>
      <c r="AT1270" s="2">
        <v>8290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287.8</v>
      </c>
      <c r="BA1270">
        <v>27.5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20.8</v>
      </c>
      <c r="AN1271" s="2">
        <v>64</v>
      </c>
      <c r="AO1271" s="2">
        <v>13.8</v>
      </c>
      <c r="AP1271" s="2">
        <v>20.8</v>
      </c>
      <c r="AQ1271" s="2">
        <v>12.6</v>
      </c>
      <c r="AR1271" s="2">
        <v>15.1</v>
      </c>
      <c r="AS1271" s="2">
        <v>1024.7</v>
      </c>
      <c r="AT1271" s="2">
        <v>8090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287.8</v>
      </c>
      <c r="BA1271">
        <v>27.5</v>
      </c>
      <c r="BB1271">
        <v>21.1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20.7</v>
      </c>
      <c r="AN1272" s="2">
        <v>64</v>
      </c>
      <c r="AO1272" s="2">
        <v>13.7</v>
      </c>
      <c r="AP1272" s="2">
        <v>20.7</v>
      </c>
      <c r="AQ1272" s="2">
        <v>7.2</v>
      </c>
      <c r="AR1272" s="2">
        <v>7.9</v>
      </c>
      <c r="AS1272" s="2">
        <v>1024.7</v>
      </c>
      <c r="AT1272" s="2">
        <v>7890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287.8</v>
      </c>
      <c r="BA1272">
        <v>27.4</v>
      </c>
      <c r="BB1272">
        <v>21.1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20.7</v>
      </c>
      <c r="AN1273" s="2">
        <v>64</v>
      </c>
      <c r="AO1273" s="2">
        <v>13.7</v>
      </c>
      <c r="AP1273" s="2">
        <v>20.7</v>
      </c>
      <c r="AQ1273" s="2">
        <v>13.7</v>
      </c>
      <c r="AR1273" s="2">
        <v>14.8</v>
      </c>
      <c r="AS1273" s="2">
        <v>1024.9000000000001</v>
      </c>
      <c r="AT1273" s="2">
        <v>7700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287.8</v>
      </c>
      <c r="BA1273">
        <v>27.3</v>
      </c>
      <c r="BB1273">
        <v>21.1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20.7</v>
      </c>
      <c r="AN1274" s="2">
        <v>64</v>
      </c>
      <c r="AO1274" s="2">
        <v>13.7</v>
      </c>
      <c r="AP1274" s="2">
        <v>20.7</v>
      </c>
      <c r="AQ1274" s="2">
        <v>7.9</v>
      </c>
      <c r="AR1274" s="2">
        <v>10.4</v>
      </c>
      <c r="AS1274" s="2">
        <v>1024.9000000000001</v>
      </c>
      <c r="AT1274" s="2">
        <v>7480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287.8</v>
      </c>
      <c r="BA1274">
        <v>27.3</v>
      </c>
      <c r="BB1274">
        <v>21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20.8</v>
      </c>
      <c r="AN1275" s="2">
        <v>65</v>
      </c>
      <c r="AO1275" s="2">
        <v>14</v>
      </c>
      <c r="AP1275" s="2">
        <v>20.8</v>
      </c>
      <c r="AQ1275" s="2">
        <v>12.2</v>
      </c>
      <c r="AR1275" s="2">
        <v>14.8</v>
      </c>
      <c r="AS1275" s="2">
        <v>1024.7</v>
      </c>
      <c r="AT1275" s="2">
        <v>7280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287.8</v>
      </c>
      <c r="BA1275">
        <v>27.2</v>
      </c>
      <c r="BB1275">
        <v>21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20.7</v>
      </c>
      <c r="AN1276" s="2">
        <v>65</v>
      </c>
      <c r="AO1276" s="2">
        <v>13.9</v>
      </c>
      <c r="AP1276" s="2">
        <v>20.7</v>
      </c>
      <c r="AQ1276" s="2">
        <v>6.5</v>
      </c>
      <c r="AR1276" s="2">
        <v>6.8</v>
      </c>
      <c r="AS1276" s="2">
        <v>1024.7</v>
      </c>
      <c r="AT1276" s="2">
        <v>7090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287.8</v>
      </c>
      <c r="BA1276">
        <v>27.1</v>
      </c>
      <c r="BB1276">
        <v>21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20.8</v>
      </c>
      <c r="AN1277" s="2">
        <v>65</v>
      </c>
      <c r="AO1277" s="2">
        <v>14</v>
      </c>
      <c r="AP1277" s="2">
        <v>20.8</v>
      </c>
      <c r="AQ1277" s="2">
        <v>13.7</v>
      </c>
      <c r="AR1277" s="2">
        <v>13.7</v>
      </c>
      <c r="AS1277" s="2">
        <v>1024.9000000000001</v>
      </c>
      <c r="AT1277" s="2">
        <v>6870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287.8</v>
      </c>
      <c r="BA1277">
        <v>27.1</v>
      </c>
      <c r="BB1277">
        <v>21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20.7</v>
      </c>
      <c r="AN1278" s="2">
        <v>65</v>
      </c>
      <c r="AO1278" s="2">
        <v>13.9</v>
      </c>
      <c r="AP1278" s="2">
        <v>20.7</v>
      </c>
      <c r="AQ1278" s="2">
        <v>9.4</v>
      </c>
      <c r="AR1278" s="2">
        <v>13.7</v>
      </c>
      <c r="AS1278" s="2">
        <v>1025</v>
      </c>
      <c r="AT1278" s="2">
        <v>6680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287.8</v>
      </c>
      <c r="BA1278">
        <v>27</v>
      </c>
      <c r="BB1278">
        <v>21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20.7</v>
      </c>
      <c r="AN1279" s="2">
        <v>65</v>
      </c>
      <c r="AO1279" s="2">
        <v>13.9</v>
      </c>
      <c r="AP1279" s="2">
        <v>20.7</v>
      </c>
      <c r="AQ1279" s="2">
        <v>17.3</v>
      </c>
      <c r="AR1279" s="2">
        <v>19.8</v>
      </c>
      <c r="AS1279" s="2">
        <v>1025</v>
      </c>
      <c r="AT1279" s="2">
        <v>6460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287.8</v>
      </c>
      <c r="BA1279">
        <v>26.9</v>
      </c>
      <c r="BB1279">
        <v>20.9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20.6</v>
      </c>
      <c r="AN1280" s="2">
        <v>65</v>
      </c>
      <c r="AO1280" s="2">
        <v>13.8</v>
      </c>
      <c r="AP1280" s="2">
        <v>20.6</v>
      </c>
      <c r="AQ1280" s="2">
        <v>8.3000000000000007</v>
      </c>
      <c r="AR1280" s="2">
        <v>17.600000000000001</v>
      </c>
      <c r="AS1280" s="2">
        <v>1024.9000000000001</v>
      </c>
      <c r="AT1280" s="2">
        <v>6270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287.8</v>
      </c>
      <c r="BA1280">
        <v>26.8</v>
      </c>
      <c r="BB1280">
        <v>20.9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20.6</v>
      </c>
      <c r="AN1281" s="2">
        <v>65</v>
      </c>
      <c r="AO1281" s="2">
        <v>13.8</v>
      </c>
      <c r="AP1281" s="2">
        <v>20.6</v>
      </c>
      <c r="AQ1281" s="2">
        <v>7.9</v>
      </c>
      <c r="AR1281" s="2">
        <v>11.2</v>
      </c>
      <c r="AS1281" s="2">
        <v>1025</v>
      </c>
      <c r="AT1281" s="2">
        <v>6070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287.8</v>
      </c>
      <c r="BA1281">
        <v>26.7</v>
      </c>
      <c r="BB1281">
        <v>20.9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20.6</v>
      </c>
      <c r="AN1282" s="2">
        <v>65</v>
      </c>
      <c r="AO1282" s="2">
        <v>13.8</v>
      </c>
      <c r="AP1282" s="2">
        <v>20.6</v>
      </c>
      <c r="AQ1282" s="2">
        <v>5</v>
      </c>
      <c r="AR1282" s="2">
        <v>9</v>
      </c>
      <c r="AS1282" s="2">
        <v>1024.9000000000001</v>
      </c>
      <c r="AT1282" s="2">
        <v>5870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287.8</v>
      </c>
      <c r="BA1282">
        <v>26.6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20.6</v>
      </c>
      <c r="AN1283" s="2">
        <v>65</v>
      </c>
      <c r="AO1283" s="2">
        <v>13.8</v>
      </c>
      <c r="AP1283" s="2">
        <v>20.6</v>
      </c>
      <c r="AQ1283" s="2">
        <v>4.3</v>
      </c>
      <c r="AR1283" s="2">
        <v>8.6</v>
      </c>
      <c r="AS1283" s="2">
        <v>1024.9000000000001</v>
      </c>
      <c r="AT1283" s="2">
        <v>5660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287.8</v>
      </c>
      <c r="BA1283">
        <v>26.5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20.6</v>
      </c>
      <c r="AN1284" s="2">
        <v>66</v>
      </c>
      <c r="AO1284" s="2">
        <v>14</v>
      </c>
      <c r="AP1284" s="2">
        <v>20.6</v>
      </c>
      <c r="AQ1284" s="2">
        <v>7.2</v>
      </c>
      <c r="AR1284" s="2">
        <v>13.7</v>
      </c>
      <c r="AS1284" s="2">
        <v>1025</v>
      </c>
      <c r="AT1284" s="2">
        <v>5480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287.8</v>
      </c>
      <c r="BA1284">
        <v>26.4</v>
      </c>
      <c r="BB1284">
        <v>20.8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20.5</v>
      </c>
      <c r="AN1285" s="2">
        <v>66</v>
      </c>
      <c r="AO1285" s="2">
        <v>13.9</v>
      </c>
      <c r="AP1285" s="2">
        <v>20.5</v>
      </c>
      <c r="AQ1285" s="2">
        <v>9.6999999999999993</v>
      </c>
      <c r="AR1285" s="2">
        <v>12.2</v>
      </c>
      <c r="AS1285" s="2">
        <v>1025</v>
      </c>
      <c r="AT1285" s="2">
        <v>5280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287.8</v>
      </c>
      <c r="BA1285">
        <v>26.4</v>
      </c>
      <c r="BB1285">
        <v>20.8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20.5</v>
      </c>
      <c r="AN1286" s="2">
        <v>66</v>
      </c>
      <c r="AO1286" s="2">
        <v>13.9</v>
      </c>
      <c r="AP1286" s="2">
        <v>20.5</v>
      </c>
      <c r="AQ1286" s="2">
        <v>5.4</v>
      </c>
      <c r="AR1286" s="2">
        <v>9.6999999999999993</v>
      </c>
      <c r="AS1286" s="2">
        <v>1024.8</v>
      </c>
      <c r="AT1286" s="2">
        <v>5110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287.8</v>
      </c>
      <c r="BA1286">
        <v>26.4</v>
      </c>
      <c r="BB1286">
        <v>20.8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20.5</v>
      </c>
      <c r="AN1287" s="2">
        <v>66</v>
      </c>
      <c r="AO1287" s="2">
        <v>13.9</v>
      </c>
      <c r="AP1287" s="2">
        <v>20.5</v>
      </c>
      <c r="AQ1287" s="2">
        <v>9</v>
      </c>
      <c r="AR1287" s="2">
        <v>13</v>
      </c>
      <c r="AS1287" s="2">
        <v>1025.0999999999999</v>
      </c>
      <c r="AT1287" s="2">
        <v>4910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287.8</v>
      </c>
      <c r="BA1287">
        <v>26.3</v>
      </c>
      <c r="BB1287">
        <v>20.8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20.5</v>
      </c>
      <c r="AN1288" s="2">
        <v>66</v>
      </c>
      <c r="AO1288" s="2">
        <v>13.9</v>
      </c>
      <c r="AP1288" s="2">
        <v>20.5</v>
      </c>
      <c r="AQ1288" s="2">
        <v>8.3000000000000007</v>
      </c>
      <c r="AR1288" s="2">
        <v>8.3000000000000007</v>
      </c>
      <c r="AS1288" s="2">
        <v>1025.0999999999999</v>
      </c>
      <c r="AT1288" s="2">
        <v>4700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287.8</v>
      </c>
      <c r="BA1288">
        <v>26.2</v>
      </c>
      <c r="BB1288">
        <v>20.7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20.5</v>
      </c>
      <c r="AN1289" s="2">
        <v>66</v>
      </c>
      <c r="AO1289" s="2">
        <v>13.9</v>
      </c>
      <c r="AP1289" s="2">
        <v>20.5</v>
      </c>
      <c r="AQ1289" s="2">
        <v>5.8</v>
      </c>
      <c r="AR1289" s="2">
        <v>9.4</v>
      </c>
      <c r="AS1289" s="2">
        <v>1025</v>
      </c>
      <c r="AT1289" s="2">
        <v>4510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287.8</v>
      </c>
      <c r="BA1289">
        <v>26.1</v>
      </c>
      <c r="BB1289">
        <v>20.7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20.5</v>
      </c>
      <c r="AN1290" s="2">
        <v>66</v>
      </c>
      <c r="AO1290" s="2">
        <v>13.9</v>
      </c>
      <c r="AP1290" s="2">
        <v>20.5</v>
      </c>
      <c r="AQ1290" s="2">
        <v>3.6</v>
      </c>
      <c r="AR1290" s="2">
        <v>7.9</v>
      </c>
      <c r="AS1290" s="2">
        <v>1024.8</v>
      </c>
      <c r="AT1290" s="2">
        <v>4270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287.8</v>
      </c>
      <c r="BA1290">
        <v>26</v>
      </c>
      <c r="BB1290">
        <v>20.7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20.5</v>
      </c>
      <c r="AN1291" s="2">
        <v>66</v>
      </c>
      <c r="AO1291" s="2">
        <v>13.9</v>
      </c>
      <c r="AP1291" s="2">
        <v>20.5</v>
      </c>
      <c r="AQ1291" s="2">
        <v>11.5</v>
      </c>
      <c r="AR1291" s="2">
        <v>15.5</v>
      </c>
      <c r="AS1291" s="2">
        <v>1025</v>
      </c>
      <c r="AT1291" s="2">
        <v>4080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287.8</v>
      </c>
      <c r="BA1291">
        <v>26</v>
      </c>
      <c r="BB1291">
        <v>20.7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20.5</v>
      </c>
      <c r="AN1292" s="2">
        <v>66</v>
      </c>
      <c r="AO1292" s="2">
        <v>13.9</v>
      </c>
      <c r="AP1292" s="2">
        <v>20.5</v>
      </c>
      <c r="AQ1292" s="2">
        <v>10.8</v>
      </c>
      <c r="AR1292" s="2">
        <v>16.600000000000001</v>
      </c>
      <c r="AS1292" s="2">
        <v>1024.9000000000001</v>
      </c>
      <c r="AT1292" s="2">
        <v>3920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287.8</v>
      </c>
      <c r="BA1292">
        <v>25.9</v>
      </c>
      <c r="BB1292">
        <v>20.7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20.399999999999999</v>
      </c>
      <c r="AN1293" s="2">
        <v>67</v>
      </c>
      <c r="AO1293" s="2">
        <v>14.1</v>
      </c>
      <c r="AP1293" s="2">
        <v>20.399999999999999</v>
      </c>
      <c r="AQ1293" s="2">
        <v>2.9</v>
      </c>
      <c r="AR1293" s="2">
        <v>9.6999999999999993</v>
      </c>
      <c r="AS1293" s="2">
        <v>1024.9000000000001</v>
      </c>
      <c r="AT1293" s="2">
        <v>3780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287.8</v>
      </c>
      <c r="BA1293">
        <v>25.8</v>
      </c>
      <c r="BB1293">
        <v>20.6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20.399999999999999</v>
      </c>
      <c r="AN1294" s="2">
        <v>67</v>
      </c>
      <c r="AO1294" s="2">
        <v>14.1</v>
      </c>
      <c r="AP1294" s="2">
        <v>20.399999999999999</v>
      </c>
      <c r="AQ1294" s="2">
        <v>6.1</v>
      </c>
      <c r="AR1294" s="2">
        <v>8.6</v>
      </c>
      <c r="AS1294" s="2">
        <v>1024.9000000000001</v>
      </c>
      <c r="AT1294" s="2">
        <v>3650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287.8</v>
      </c>
      <c r="BA1294">
        <v>25.8</v>
      </c>
      <c r="BB1294">
        <v>20.6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20.3</v>
      </c>
      <c r="AN1295" s="2">
        <v>67</v>
      </c>
      <c r="AO1295" s="2">
        <v>14</v>
      </c>
      <c r="AP1295" s="2">
        <v>20.3</v>
      </c>
      <c r="AQ1295" s="2">
        <v>8.3000000000000007</v>
      </c>
      <c r="AR1295" s="2">
        <v>11.2</v>
      </c>
      <c r="AS1295" s="2">
        <v>1024.8</v>
      </c>
      <c r="AT1295" s="2">
        <v>3540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287.8</v>
      </c>
      <c r="BA1295">
        <v>25.7</v>
      </c>
      <c r="BB1295">
        <v>20.5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20.3</v>
      </c>
      <c r="AN1296" s="2">
        <v>67</v>
      </c>
      <c r="AO1296" s="2">
        <v>14</v>
      </c>
      <c r="AP1296" s="2">
        <v>20.3</v>
      </c>
      <c r="AQ1296" s="2">
        <v>6.8</v>
      </c>
      <c r="AR1296" s="2">
        <v>8.6</v>
      </c>
      <c r="AS1296" s="2">
        <v>1024.9000000000001</v>
      </c>
      <c r="AT1296" s="2">
        <v>3430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287.8</v>
      </c>
      <c r="BA1296">
        <v>25.6</v>
      </c>
      <c r="BB1296">
        <v>20.5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20.3</v>
      </c>
      <c r="AN1297" s="2">
        <v>67</v>
      </c>
      <c r="AO1297" s="2">
        <v>14</v>
      </c>
      <c r="AP1297" s="2">
        <v>20.3</v>
      </c>
      <c r="AQ1297" s="2">
        <v>7.6</v>
      </c>
      <c r="AR1297" s="2">
        <v>9.4</v>
      </c>
      <c r="AS1297" s="2">
        <v>1025</v>
      </c>
      <c r="AT1297" s="2">
        <v>3340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287.8</v>
      </c>
      <c r="BA1297">
        <v>25.5</v>
      </c>
      <c r="BB1297">
        <v>20.5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20.3</v>
      </c>
      <c r="AN1298" s="2">
        <v>67</v>
      </c>
      <c r="AO1298" s="2">
        <v>14</v>
      </c>
      <c r="AP1298" s="2">
        <v>20.3</v>
      </c>
      <c r="AQ1298" s="2">
        <v>8.3000000000000007</v>
      </c>
      <c r="AR1298" s="2">
        <v>9.6999999999999993</v>
      </c>
      <c r="AS1298" s="2">
        <v>1024.9000000000001</v>
      </c>
      <c r="AT1298" s="2">
        <v>3240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287.8</v>
      </c>
      <c r="BA1298">
        <v>25.4</v>
      </c>
      <c r="BB1298">
        <v>20.5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20.3</v>
      </c>
      <c r="AN1299" s="2">
        <v>67</v>
      </c>
      <c r="AO1299" s="2">
        <v>14</v>
      </c>
      <c r="AP1299" s="2">
        <v>20.3</v>
      </c>
      <c r="AQ1299" s="2">
        <v>8.3000000000000007</v>
      </c>
      <c r="AR1299" s="2">
        <v>8.3000000000000007</v>
      </c>
      <c r="AS1299" s="2">
        <v>1024.8</v>
      </c>
      <c r="AT1299" s="2">
        <v>3150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287.8</v>
      </c>
      <c r="BA1299">
        <v>25.3</v>
      </c>
      <c r="BB1299">
        <v>20.399999999999999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20.2</v>
      </c>
      <c r="AN1300" s="2">
        <v>67</v>
      </c>
      <c r="AO1300" s="2">
        <v>13.9</v>
      </c>
      <c r="AP1300" s="2">
        <v>20.2</v>
      </c>
      <c r="AQ1300" s="2">
        <v>4.7</v>
      </c>
      <c r="AR1300" s="2">
        <v>13.3</v>
      </c>
      <c r="AS1300" s="2">
        <v>1024.8</v>
      </c>
      <c r="AT1300" s="2">
        <v>3050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287.8</v>
      </c>
      <c r="BA1300">
        <v>25.2</v>
      </c>
      <c r="BB1300">
        <v>20.399999999999999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20.2</v>
      </c>
      <c r="AN1301" s="2">
        <v>67</v>
      </c>
      <c r="AO1301" s="2">
        <v>13.9</v>
      </c>
      <c r="AP1301" s="2">
        <v>20.2</v>
      </c>
      <c r="AQ1301" s="2">
        <v>9.4</v>
      </c>
      <c r="AR1301" s="2">
        <v>12.2</v>
      </c>
      <c r="AS1301" s="2">
        <v>1024.8</v>
      </c>
      <c r="AT1301" s="2">
        <v>2960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287.8</v>
      </c>
      <c r="BA1301">
        <v>25.1</v>
      </c>
      <c r="BB1301">
        <v>20.399999999999999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20.2</v>
      </c>
      <c r="AN1302" s="2">
        <v>68</v>
      </c>
      <c r="AO1302" s="2">
        <v>14.1</v>
      </c>
      <c r="AP1302" s="2">
        <v>20.2</v>
      </c>
      <c r="AQ1302" s="2">
        <v>6.1</v>
      </c>
      <c r="AR1302" s="2">
        <v>7.6</v>
      </c>
      <c r="AS1302" s="2">
        <v>1024.7</v>
      </c>
      <c r="AT1302" s="2">
        <v>2860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287.8</v>
      </c>
      <c r="BA1302">
        <v>25</v>
      </c>
      <c r="BB1302">
        <v>20.3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20.2</v>
      </c>
      <c r="AN1303" s="2">
        <v>68</v>
      </c>
      <c r="AO1303" s="2">
        <v>14.1</v>
      </c>
      <c r="AP1303" s="2">
        <v>20.2</v>
      </c>
      <c r="AQ1303" s="2">
        <v>6.1</v>
      </c>
      <c r="AR1303" s="2">
        <v>6.8</v>
      </c>
      <c r="AS1303" s="2">
        <v>1024.8</v>
      </c>
      <c r="AT1303" s="2">
        <v>2780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287.8</v>
      </c>
      <c r="BA1303">
        <v>24.9</v>
      </c>
      <c r="BB1303">
        <v>20.3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20.2</v>
      </c>
      <c r="AN1304" s="2">
        <v>68</v>
      </c>
      <c r="AO1304" s="2">
        <v>14.1</v>
      </c>
      <c r="AP1304" s="2">
        <v>20.2</v>
      </c>
      <c r="AQ1304" s="2">
        <v>4</v>
      </c>
      <c r="AR1304" s="2">
        <v>7.2</v>
      </c>
      <c r="AS1304" s="2">
        <v>1024.9000000000001</v>
      </c>
      <c r="AT1304" s="2">
        <v>2680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287.8</v>
      </c>
      <c r="BA1304">
        <v>24.8</v>
      </c>
      <c r="BB1304">
        <v>20.3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20.2</v>
      </c>
      <c r="AN1305" s="2">
        <v>68</v>
      </c>
      <c r="AO1305" s="2">
        <v>14.1</v>
      </c>
      <c r="AP1305" s="2">
        <v>20.2</v>
      </c>
      <c r="AQ1305" s="2">
        <v>6.5</v>
      </c>
      <c r="AR1305" s="2">
        <v>7.2</v>
      </c>
      <c r="AS1305" s="2">
        <v>1024.8</v>
      </c>
      <c r="AT1305" s="2">
        <v>2550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287.8</v>
      </c>
      <c r="BA1305">
        <v>24.7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20.100000000000001</v>
      </c>
      <c r="AN1306" s="2">
        <v>68</v>
      </c>
      <c r="AO1306" s="2">
        <v>14</v>
      </c>
      <c r="AP1306" s="2">
        <v>20.100000000000001</v>
      </c>
      <c r="AQ1306" s="2">
        <v>6.1</v>
      </c>
      <c r="AR1306" s="2">
        <v>11.9</v>
      </c>
      <c r="AS1306" s="2">
        <v>1024.5999999999999</v>
      </c>
      <c r="AT1306" s="2">
        <v>2420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287.8</v>
      </c>
      <c r="BA1306">
        <v>24.6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20</v>
      </c>
      <c r="AN1307" s="2">
        <v>69</v>
      </c>
      <c r="AO1307" s="2">
        <v>14.2</v>
      </c>
      <c r="AP1307" s="2">
        <v>20</v>
      </c>
      <c r="AQ1307" s="2">
        <v>5.8</v>
      </c>
      <c r="AR1307" s="2">
        <v>10.8</v>
      </c>
      <c r="AS1307" s="2">
        <v>1024.8</v>
      </c>
      <c r="AT1307" s="2">
        <v>2370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287.8</v>
      </c>
      <c r="BA1307">
        <v>24.4</v>
      </c>
      <c r="BB1307">
        <v>20.100000000000001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20</v>
      </c>
      <c r="AN1308" s="2">
        <v>69</v>
      </c>
      <c r="AO1308" s="2">
        <v>14.2</v>
      </c>
      <c r="AP1308" s="2">
        <v>20</v>
      </c>
      <c r="AQ1308" s="2">
        <v>3.6</v>
      </c>
      <c r="AR1308" s="2">
        <v>6.8</v>
      </c>
      <c r="AS1308" s="2">
        <v>1024.9000000000001</v>
      </c>
      <c r="AT1308" s="2">
        <v>2340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287.8</v>
      </c>
      <c r="BA1308">
        <v>24.2</v>
      </c>
      <c r="BB1308">
        <v>20.100000000000001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20</v>
      </c>
      <c r="AN1309" s="2">
        <v>69</v>
      </c>
      <c r="AO1309" s="2">
        <v>14.2</v>
      </c>
      <c r="AP1309" s="2">
        <v>20</v>
      </c>
      <c r="AQ1309" s="2">
        <v>7.6</v>
      </c>
      <c r="AR1309" s="2">
        <v>10.1</v>
      </c>
      <c r="AS1309" s="2">
        <v>1024.9000000000001</v>
      </c>
      <c r="AT1309" s="2">
        <v>2260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287.8</v>
      </c>
      <c r="BA1309">
        <v>24</v>
      </c>
      <c r="BB1309">
        <v>20.100000000000001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20</v>
      </c>
      <c r="AN1310" s="2">
        <v>69</v>
      </c>
      <c r="AO1310" s="2">
        <v>14.2</v>
      </c>
      <c r="AP1310" s="2">
        <v>20</v>
      </c>
      <c r="AQ1310" s="2">
        <v>7.2</v>
      </c>
      <c r="AR1310" s="2">
        <v>7.2</v>
      </c>
      <c r="AS1310" s="2">
        <v>1025</v>
      </c>
      <c r="AT1310" s="2">
        <v>2170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287.8</v>
      </c>
      <c r="BA1310">
        <v>23.7</v>
      </c>
      <c r="BB1310">
        <v>20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20</v>
      </c>
      <c r="AN1311" s="2">
        <v>69</v>
      </c>
      <c r="AO1311" s="2">
        <v>14.2</v>
      </c>
      <c r="AP1311" s="2">
        <v>20</v>
      </c>
      <c r="AQ1311" s="2">
        <v>10.1</v>
      </c>
      <c r="AR1311" s="2">
        <v>10.1</v>
      </c>
      <c r="AS1311" s="2">
        <v>1024.9000000000001</v>
      </c>
      <c r="AT1311" s="2">
        <v>2100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287.8</v>
      </c>
      <c r="BA1311">
        <v>23.5</v>
      </c>
      <c r="BB1311">
        <v>20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19.899999999999999</v>
      </c>
      <c r="AN1312" s="2">
        <v>69</v>
      </c>
      <c r="AO1312" s="2">
        <v>14.1</v>
      </c>
      <c r="AP1312" s="2">
        <v>19.899999999999999</v>
      </c>
      <c r="AQ1312" s="2">
        <v>6.5</v>
      </c>
      <c r="AR1312" s="2">
        <v>6.5</v>
      </c>
      <c r="AS1312" s="2">
        <v>1025</v>
      </c>
      <c r="AT1312" s="2">
        <v>2020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287.8</v>
      </c>
      <c r="BA1312">
        <v>23.2</v>
      </c>
      <c r="BB1312">
        <v>20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19.899999999999999</v>
      </c>
      <c r="AN1313" s="2">
        <v>69</v>
      </c>
      <c r="AO1313" s="2">
        <v>14.1</v>
      </c>
      <c r="AP1313" s="2">
        <v>19.899999999999999</v>
      </c>
      <c r="AQ1313" s="2">
        <v>10.1</v>
      </c>
      <c r="AR1313" s="2">
        <v>10.4</v>
      </c>
      <c r="AS1313" s="2">
        <v>1024.8</v>
      </c>
      <c r="AT1313" s="2">
        <v>1920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287.8</v>
      </c>
      <c r="BA1313">
        <v>23</v>
      </c>
      <c r="BB1313">
        <v>20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19.8</v>
      </c>
      <c r="AN1314" s="2">
        <v>69</v>
      </c>
      <c r="AO1314" s="2">
        <v>14</v>
      </c>
      <c r="AP1314" s="2">
        <v>19.8</v>
      </c>
      <c r="AQ1314" s="2">
        <v>4</v>
      </c>
      <c r="AR1314" s="2">
        <v>6.8</v>
      </c>
      <c r="AS1314" s="2">
        <v>1025.0999999999999</v>
      </c>
      <c r="AT1314" s="2">
        <v>1810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287.8</v>
      </c>
      <c r="BA1314">
        <v>22.7</v>
      </c>
      <c r="BB1314">
        <v>19.899999999999999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19.8</v>
      </c>
      <c r="AN1315" s="2">
        <v>69</v>
      </c>
      <c r="AO1315" s="2">
        <v>14</v>
      </c>
      <c r="AP1315" s="2">
        <v>19.8</v>
      </c>
      <c r="AQ1315" s="2">
        <v>5.4</v>
      </c>
      <c r="AR1315" s="2">
        <v>6.1</v>
      </c>
      <c r="AS1315" s="2">
        <v>1025</v>
      </c>
      <c r="AT1315" s="2">
        <v>1710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287.8</v>
      </c>
      <c r="BA1315">
        <v>22.5</v>
      </c>
      <c r="BB1315">
        <v>19.899999999999999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19.8</v>
      </c>
      <c r="AN1316" s="2">
        <v>69</v>
      </c>
      <c r="AO1316" s="2">
        <v>14</v>
      </c>
      <c r="AP1316" s="2">
        <v>19.8</v>
      </c>
      <c r="AQ1316" s="2">
        <v>6.1</v>
      </c>
      <c r="AR1316" s="2">
        <v>6.1</v>
      </c>
      <c r="AS1316" s="2">
        <v>1025.0999999999999</v>
      </c>
      <c r="AT1316" s="2">
        <v>1630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287.8</v>
      </c>
      <c r="BA1316">
        <v>22.3</v>
      </c>
      <c r="BB1316">
        <v>19.899999999999999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19.7</v>
      </c>
      <c r="AN1317" s="2">
        <v>70</v>
      </c>
      <c r="AO1317" s="2">
        <v>14.1</v>
      </c>
      <c r="AP1317" s="2">
        <v>19.7</v>
      </c>
      <c r="AQ1317" s="2">
        <v>2.2000000000000002</v>
      </c>
      <c r="AR1317" s="2">
        <v>12.6</v>
      </c>
      <c r="AS1317" s="2">
        <v>1024.9000000000001</v>
      </c>
      <c r="AT1317" s="2">
        <v>1560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287.8</v>
      </c>
      <c r="BA1317">
        <v>22.1</v>
      </c>
      <c r="BB1317">
        <v>19.8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19.7</v>
      </c>
      <c r="AN1318" s="2">
        <v>70</v>
      </c>
      <c r="AO1318" s="2">
        <v>14.1</v>
      </c>
      <c r="AP1318" s="2">
        <v>19.7</v>
      </c>
      <c r="AQ1318" s="2">
        <v>6.1</v>
      </c>
      <c r="AR1318" s="2">
        <v>8.6</v>
      </c>
      <c r="AS1318" s="2">
        <v>1025</v>
      </c>
      <c r="AT1318" s="2">
        <v>1490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287.8</v>
      </c>
      <c r="BA1318">
        <v>21.9</v>
      </c>
      <c r="BB1318">
        <v>19.8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19.7</v>
      </c>
      <c r="AN1319" s="2">
        <v>70</v>
      </c>
      <c r="AO1319" s="2">
        <v>14.1</v>
      </c>
      <c r="AP1319" s="2">
        <v>19.7</v>
      </c>
      <c r="AQ1319" s="2">
        <v>5</v>
      </c>
      <c r="AR1319" s="2">
        <v>7.2</v>
      </c>
      <c r="AS1319" s="2">
        <v>1025</v>
      </c>
      <c r="AT1319" s="2">
        <v>1420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287.8</v>
      </c>
      <c r="BA1319">
        <v>21.7</v>
      </c>
      <c r="BB1319">
        <v>19.8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19.600000000000001</v>
      </c>
      <c r="AN1320" s="2">
        <v>70</v>
      </c>
      <c r="AO1320" s="2">
        <v>14</v>
      </c>
      <c r="AP1320" s="2">
        <v>19.600000000000001</v>
      </c>
      <c r="AQ1320" s="2">
        <v>4.7</v>
      </c>
      <c r="AR1320" s="2">
        <v>7.6</v>
      </c>
      <c r="AS1320" s="2">
        <v>1025.0999999999999</v>
      </c>
      <c r="AT1320" s="2">
        <v>1350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287.8</v>
      </c>
      <c r="BA1320">
        <v>21.5</v>
      </c>
      <c r="BB1320">
        <v>19.8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19.600000000000001</v>
      </c>
      <c r="AN1321" s="2">
        <v>70</v>
      </c>
      <c r="AO1321" s="2">
        <v>14</v>
      </c>
      <c r="AP1321" s="2">
        <v>19.600000000000001</v>
      </c>
      <c r="AQ1321" s="2">
        <v>6.1</v>
      </c>
      <c r="AR1321" s="2">
        <v>6.1</v>
      </c>
      <c r="AS1321" s="2">
        <v>1025</v>
      </c>
      <c r="AT1321" s="2">
        <v>1290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287.8</v>
      </c>
      <c r="BA1321">
        <v>21.4</v>
      </c>
      <c r="BB1321">
        <v>19.7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19.600000000000001</v>
      </c>
      <c r="AN1322" s="2">
        <v>70</v>
      </c>
      <c r="AO1322" s="2">
        <v>14</v>
      </c>
      <c r="AP1322" s="2">
        <v>19.600000000000001</v>
      </c>
      <c r="AQ1322" s="2">
        <v>5</v>
      </c>
      <c r="AR1322" s="2">
        <v>11.9</v>
      </c>
      <c r="AS1322" s="2">
        <v>1025</v>
      </c>
      <c r="AT1322" s="2">
        <v>1230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287.8</v>
      </c>
      <c r="BA1322">
        <v>21.2</v>
      </c>
      <c r="BB1322">
        <v>19.7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19.600000000000001</v>
      </c>
      <c r="AN1323" s="2">
        <v>70</v>
      </c>
      <c r="AO1323" s="2">
        <v>14</v>
      </c>
      <c r="AP1323" s="2">
        <v>19.600000000000001</v>
      </c>
      <c r="AQ1323" s="2">
        <v>5.4</v>
      </c>
      <c r="AR1323" s="2">
        <v>5.8</v>
      </c>
      <c r="AS1323" s="2">
        <v>1024.9000000000001</v>
      </c>
      <c r="AT1323" s="2">
        <v>1160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287.8</v>
      </c>
      <c r="BA1323">
        <v>21.1</v>
      </c>
      <c r="BB1323">
        <v>19.7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19.600000000000001</v>
      </c>
      <c r="AN1324" s="2">
        <v>70</v>
      </c>
      <c r="AO1324" s="2">
        <v>14</v>
      </c>
      <c r="AP1324" s="2">
        <v>19.600000000000001</v>
      </c>
      <c r="AQ1324" s="2">
        <v>6.8</v>
      </c>
      <c r="AR1324" s="2">
        <v>7.2</v>
      </c>
      <c r="AS1324" s="2">
        <v>1025.0999999999999</v>
      </c>
      <c r="AT1324" s="2">
        <v>1110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287.8</v>
      </c>
      <c r="BA1324">
        <v>20.9</v>
      </c>
      <c r="BB1324">
        <v>19.600000000000001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19.600000000000001</v>
      </c>
      <c r="AN1325" s="2">
        <v>70</v>
      </c>
      <c r="AO1325" s="2">
        <v>14</v>
      </c>
      <c r="AP1325" s="2">
        <v>19.600000000000001</v>
      </c>
      <c r="AQ1325" s="2">
        <v>7.9</v>
      </c>
      <c r="AR1325" s="2">
        <v>8.6</v>
      </c>
      <c r="AS1325" s="2">
        <v>1025</v>
      </c>
      <c r="AT1325" s="2">
        <v>1050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287.8</v>
      </c>
      <c r="BA1325">
        <v>20.8</v>
      </c>
      <c r="BB1325">
        <v>19.600000000000001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19.600000000000001</v>
      </c>
      <c r="AN1326" s="2">
        <v>70</v>
      </c>
      <c r="AO1326" s="2">
        <v>14</v>
      </c>
      <c r="AP1326" s="2">
        <v>19.600000000000001</v>
      </c>
      <c r="AQ1326" s="2">
        <v>3.2</v>
      </c>
      <c r="AR1326" s="2">
        <v>9.4</v>
      </c>
      <c r="AS1326" s="2">
        <v>1024.8</v>
      </c>
      <c r="AT1326" s="2">
        <v>990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287.8</v>
      </c>
      <c r="BA1326">
        <v>20.7</v>
      </c>
      <c r="BB1326">
        <v>19.5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19.600000000000001</v>
      </c>
      <c r="AN1327" s="2">
        <v>70</v>
      </c>
      <c r="AO1327" s="2">
        <v>14</v>
      </c>
      <c r="AP1327" s="2">
        <v>19.600000000000001</v>
      </c>
      <c r="AQ1327" s="2">
        <v>7.2</v>
      </c>
      <c r="AR1327" s="2">
        <v>10.4</v>
      </c>
      <c r="AS1327" s="2">
        <v>1025</v>
      </c>
      <c r="AT1327" s="2">
        <v>930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287.8</v>
      </c>
      <c r="BA1327">
        <v>20.6</v>
      </c>
      <c r="BB1327">
        <v>19.5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70</v>
      </c>
      <c r="AO1328" s="2">
        <v>13.9</v>
      </c>
      <c r="AP1328" s="2">
        <v>19.5</v>
      </c>
      <c r="AQ1328" s="2">
        <v>0</v>
      </c>
      <c r="AR1328" s="2">
        <v>6.1</v>
      </c>
      <c r="AS1328" s="2">
        <v>1024.9000000000001</v>
      </c>
      <c r="AT1328" s="2">
        <v>880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287.8</v>
      </c>
      <c r="BA1328">
        <v>20.399999999999999</v>
      </c>
      <c r="BB1328">
        <v>19.5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70</v>
      </c>
      <c r="AO1329" s="2">
        <v>13.9</v>
      </c>
      <c r="AP1329" s="2">
        <v>19.5</v>
      </c>
      <c r="AQ1329" s="2">
        <v>5.8</v>
      </c>
      <c r="AR1329" s="2">
        <v>9</v>
      </c>
      <c r="AS1329" s="2">
        <v>1024.8</v>
      </c>
      <c r="AT1329" s="2">
        <v>820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287.8</v>
      </c>
      <c r="BA1329">
        <v>20.399999999999999</v>
      </c>
      <c r="BB1329">
        <v>19.399999999999999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70</v>
      </c>
      <c r="AO1330" s="2">
        <v>13.9</v>
      </c>
      <c r="AP1330" s="2">
        <v>19.5</v>
      </c>
      <c r="AQ1330" s="2">
        <v>3.2</v>
      </c>
      <c r="AR1330" s="2">
        <v>8.3000000000000007</v>
      </c>
      <c r="AS1330" s="2">
        <v>1025.0999999999999</v>
      </c>
      <c r="AT1330" s="2">
        <v>770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287.8</v>
      </c>
      <c r="BA1330">
        <v>20.2</v>
      </c>
      <c r="BB1330">
        <v>19.399999999999999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70</v>
      </c>
      <c r="AO1331" s="2">
        <v>13.9</v>
      </c>
      <c r="AP1331" s="2">
        <v>19.5</v>
      </c>
      <c r="AQ1331" s="2">
        <v>6.8</v>
      </c>
      <c r="AR1331" s="2">
        <v>9</v>
      </c>
      <c r="AS1331" s="2">
        <v>1025</v>
      </c>
      <c r="AT1331" s="2">
        <v>720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287.8</v>
      </c>
      <c r="BA1331">
        <v>20.2</v>
      </c>
      <c r="BB1331">
        <v>19.399999999999999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71</v>
      </c>
      <c r="AO1332" s="2">
        <v>14.1</v>
      </c>
      <c r="AP1332" s="2">
        <v>19.5</v>
      </c>
      <c r="AQ1332" s="2">
        <v>8.6</v>
      </c>
      <c r="AR1332" s="2">
        <v>8.6</v>
      </c>
      <c r="AS1332" s="2">
        <v>1025</v>
      </c>
      <c r="AT1332" s="2">
        <v>680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287.8</v>
      </c>
      <c r="BA1332">
        <v>20.100000000000001</v>
      </c>
      <c r="BB1332">
        <v>19.3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71</v>
      </c>
      <c r="AO1333" s="2">
        <v>14.1</v>
      </c>
      <c r="AP1333" s="2">
        <v>19.5</v>
      </c>
      <c r="AQ1333" s="2">
        <v>5.8</v>
      </c>
      <c r="AR1333" s="2">
        <v>11.9</v>
      </c>
      <c r="AS1333" s="2">
        <v>1024.9000000000001</v>
      </c>
      <c r="AT1333" s="2">
        <v>620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287.8</v>
      </c>
      <c r="BA1333">
        <v>20</v>
      </c>
      <c r="BB1333">
        <v>19.3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71</v>
      </c>
      <c r="AO1334" s="2">
        <v>14.1</v>
      </c>
      <c r="AP1334" s="2">
        <v>19.5</v>
      </c>
      <c r="AQ1334" s="2">
        <v>5.8</v>
      </c>
      <c r="AR1334" s="2">
        <v>6.1</v>
      </c>
      <c r="AS1334" s="2">
        <v>1025</v>
      </c>
      <c r="AT1334" s="2">
        <v>580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287.8</v>
      </c>
      <c r="BA1334">
        <v>19.899999999999999</v>
      </c>
      <c r="BB1334">
        <v>19.3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71</v>
      </c>
      <c r="AO1335" s="2">
        <v>14.1</v>
      </c>
      <c r="AP1335" s="2">
        <v>19.5</v>
      </c>
      <c r="AQ1335" s="2">
        <v>4</v>
      </c>
      <c r="AR1335" s="2">
        <v>6.8</v>
      </c>
      <c r="AS1335" s="2">
        <v>1025</v>
      </c>
      <c r="AT1335" s="2">
        <v>530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287.8</v>
      </c>
      <c r="BA1335">
        <v>19.8</v>
      </c>
      <c r="BB1335">
        <v>19.3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19.399999999999999</v>
      </c>
      <c r="AN1336" s="2">
        <v>71</v>
      </c>
      <c r="AO1336" s="2">
        <v>14</v>
      </c>
      <c r="AP1336" s="2">
        <v>19.399999999999999</v>
      </c>
      <c r="AQ1336" s="2">
        <v>7.9</v>
      </c>
      <c r="AR1336" s="2">
        <v>11.2</v>
      </c>
      <c r="AS1336" s="2">
        <v>1025.0999999999999</v>
      </c>
      <c r="AT1336" s="2">
        <v>490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287.8</v>
      </c>
      <c r="BA1336">
        <v>19.8</v>
      </c>
      <c r="BB1336">
        <v>19.2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19.399999999999999</v>
      </c>
      <c r="AN1337" s="2">
        <v>71</v>
      </c>
      <c r="AO1337" s="2">
        <v>14</v>
      </c>
      <c r="AP1337" s="2">
        <v>19.399999999999999</v>
      </c>
      <c r="AQ1337" s="2">
        <v>5</v>
      </c>
      <c r="AR1337" s="2">
        <v>5</v>
      </c>
      <c r="AS1337" s="2">
        <v>1024.9000000000001</v>
      </c>
      <c r="AT1337" s="2">
        <v>450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287.8</v>
      </c>
      <c r="BA1337">
        <v>19.7</v>
      </c>
      <c r="BB1337">
        <v>19.2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19.399999999999999</v>
      </c>
      <c r="AN1338" s="2">
        <v>71</v>
      </c>
      <c r="AO1338" s="2">
        <v>14</v>
      </c>
      <c r="AP1338" s="2">
        <v>19.399999999999999</v>
      </c>
      <c r="AQ1338" s="2">
        <v>7.6</v>
      </c>
      <c r="AR1338" s="2">
        <v>9.4</v>
      </c>
      <c r="AS1338" s="2">
        <v>1025.0999999999999</v>
      </c>
      <c r="AT1338" s="2">
        <v>420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287.8</v>
      </c>
      <c r="BA1338">
        <v>19.600000000000001</v>
      </c>
      <c r="BB1338">
        <v>19.2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19.399999999999999</v>
      </c>
      <c r="AN1339" s="2">
        <v>71</v>
      </c>
      <c r="AO1339" s="2">
        <v>14</v>
      </c>
      <c r="AP1339" s="2">
        <v>19.399999999999999</v>
      </c>
      <c r="AQ1339" s="2">
        <v>5.8</v>
      </c>
      <c r="AR1339" s="2">
        <v>5.8</v>
      </c>
      <c r="AS1339" s="2">
        <v>1025.2</v>
      </c>
      <c r="AT1339" s="2">
        <v>380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287.8</v>
      </c>
      <c r="BA1339">
        <v>19.5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19.399999999999999</v>
      </c>
      <c r="AN1340" s="2">
        <v>71</v>
      </c>
      <c r="AO1340" s="2">
        <v>14</v>
      </c>
      <c r="AP1340" s="2">
        <v>19.399999999999999</v>
      </c>
      <c r="AQ1340" s="2">
        <v>3.2</v>
      </c>
      <c r="AR1340" s="2">
        <v>3.2</v>
      </c>
      <c r="AS1340" s="2">
        <v>1025</v>
      </c>
      <c r="AT1340" s="2">
        <v>350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287.8</v>
      </c>
      <c r="BA1340">
        <v>19.5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19.399999999999999</v>
      </c>
      <c r="AN1341" s="2">
        <v>71</v>
      </c>
      <c r="AO1341" s="2">
        <v>14</v>
      </c>
      <c r="AP1341" s="2">
        <v>19.399999999999999</v>
      </c>
      <c r="AQ1341" s="2">
        <v>6.8</v>
      </c>
      <c r="AR1341" s="2">
        <v>9.4</v>
      </c>
      <c r="AS1341" s="2">
        <v>1024.9000000000001</v>
      </c>
      <c r="AT1341" s="2">
        <v>320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287.8</v>
      </c>
      <c r="BA1341">
        <v>19.5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19.399999999999999</v>
      </c>
      <c r="AN1342" s="2">
        <v>71</v>
      </c>
      <c r="AO1342" s="2">
        <v>14</v>
      </c>
      <c r="AP1342" s="2">
        <v>19.399999999999999</v>
      </c>
      <c r="AQ1342" s="2">
        <v>4</v>
      </c>
      <c r="AR1342" s="2">
        <v>6.1</v>
      </c>
      <c r="AS1342" s="2">
        <v>1025.0999999999999</v>
      </c>
      <c r="AT1342" s="2">
        <v>290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287.8</v>
      </c>
      <c r="BA1342">
        <v>19.399999999999999</v>
      </c>
      <c r="BB1342">
        <v>19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19.399999999999999</v>
      </c>
      <c r="AN1343" s="2">
        <v>71</v>
      </c>
      <c r="AO1343" s="2">
        <v>14</v>
      </c>
      <c r="AP1343" s="2">
        <v>19.399999999999999</v>
      </c>
      <c r="AQ1343" s="2">
        <v>3.6</v>
      </c>
      <c r="AR1343" s="2">
        <v>9.4</v>
      </c>
      <c r="AS1343" s="2">
        <v>1025.0999999999999</v>
      </c>
      <c r="AT1343" s="2">
        <v>260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287.8</v>
      </c>
      <c r="BA1343">
        <v>19.3</v>
      </c>
      <c r="BB1343">
        <v>19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19.399999999999999</v>
      </c>
      <c r="AN1344" s="2">
        <v>71</v>
      </c>
      <c r="AO1344" s="2">
        <v>14</v>
      </c>
      <c r="AP1344" s="2">
        <v>19.399999999999999</v>
      </c>
      <c r="AQ1344" s="2">
        <v>4.3</v>
      </c>
      <c r="AR1344" s="2">
        <v>4.3</v>
      </c>
      <c r="AS1344" s="2">
        <v>1025.2</v>
      </c>
      <c r="AT1344" s="2">
        <v>230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287.8</v>
      </c>
      <c r="BA1344">
        <v>19.3</v>
      </c>
      <c r="BB1344">
        <v>19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19.3</v>
      </c>
      <c r="AN1345" s="2">
        <v>71</v>
      </c>
      <c r="AO1345" s="2">
        <v>13.9</v>
      </c>
      <c r="AP1345" s="2">
        <v>19.3</v>
      </c>
      <c r="AQ1345" s="2">
        <v>3.2</v>
      </c>
      <c r="AR1345" s="2">
        <v>5.8</v>
      </c>
      <c r="AS1345" s="2">
        <v>1025</v>
      </c>
      <c r="AT1345" s="2">
        <v>210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287.8</v>
      </c>
      <c r="BA1345">
        <v>19.3</v>
      </c>
      <c r="BB1345">
        <v>19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19.3</v>
      </c>
      <c r="AN1346" s="2">
        <v>71</v>
      </c>
      <c r="AO1346" s="2">
        <v>13.9</v>
      </c>
      <c r="AP1346" s="2">
        <v>19.3</v>
      </c>
      <c r="AQ1346" s="2">
        <v>4.3</v>
      </c>
      <c r="AR1346" s="2">
        <v>5.8</v>
      </c>
      <c r="AS1346" s="2">
        <v>1025.0999999999999</v>
      </c>
      <c r="AT1346" s="2">
        <v>190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287.8</v>
      </c>
      <c r="BA1346">
        <v>19.2</v>
      </c>
      <c r="BB1346">
        <v>19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19.3</v>
      </c>
      <c r="AN1347" s="2">
        <v>71</v>
      </c>
      <c r="AO1347" s="2">
        <v>13.9</v>
      </c>
      <c r="AP1347" s="2">
        <v>19.3</v>
      </c>
      <c r="AQ1347" s="2">
        <v>4</v>
      </c>
      <c r="AR1347" s="2">
        <v>7.2</v>
      </c>
      <c r="AS1347" s="2">
        <v>1025.2</v>
      </c>
      <c r="AT1347" s="2">
        <v>170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287.8</v>
      </c>
      <c r="BA1347">
        <v>19.2</v>
      </c>
      <c r="BB1347">
        <v>18.899999999999999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19.3</v>
      </c>
      <c r="AN1348" s="2">
        <v>71</v>
      </c>
      <c r="AO1348" s="2">
        <v>13.9</v>
      </c>
      <c r="AP1348" s="2">
        <v>19.3</v>
      </c>
      <c r="AQ1348" s="2">
        <v>2.2000000000000002</v>
      </c>
      <c r="AR1348" s="2">
        <v>4.3</v>
      </c>
      <c r="AS1348" s="2">
        <v>1025.2</v>
      </c>
      <c r="AT1348" s="2">
        <v>150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287.8</v>
      </c>
      <c r="BA1348">
        <v>19.100000000000001</v>
      </c>
      <c r="BB1348">
        <v>18.899999999999999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19.3</v>
      </c>
      <c r="AN1349" s="2">
        <v>72</v>
      </c>
      <c r="AO1349" s="2">
        <v>14.1</v>
      </c>
      <c r="AP1349" s="2">
        <v>19.3</v>
      </c>
      <c r="AQ1349" s="2">
        <v>4</v>
      </c>
      <c r="AR1349" s="2">
        <v>10.1</v>
      </c>
      <c r="AS1349" s="2">
        <v>1025.2</v>
      </c>
      <c r="AT1349" s="2">
        <v>130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287.8</v>
      </c>
      <c r="BA1349">
        <v>19.100000000000001</v>
      </c>
      <c r="BB1349">
        <v>18.899999999999999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19.3</v>
      </c>
      <c r="AN1350" s="2">
        <v>72</v>
      </c>
      <c r="AO1350" s="2">
        <v>14.1</v>
      </c>
      <c r="AP1350" s="2">
        <v>19.3</v>
      </c>
      <c r="AQ1350" s="2">
        <v>7.6</v>
      </c>
      <c r="AR1350" s="2">
        <v>9.4</v>
      </c>
      <c r="AS1350" s="2">
        <v>1025.3</v>
      </c>
      <c r="AT1350" s="2">
        <v>110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287.8</v>
      </c>
      <c r="BA1350">
        <v>19</v>
      </c>
      <c r="BB1350">
        <v>18.8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19.3</v>
      </c>
      <c r="AN1351" s="2">
        <v>72</v>
      </c>
      <c r="AO1351" s="2">
        <v>14.1</v>
      </c>
      <c r="AP1351" s="2">
        <v>19.3</v>
      </c>
      <c r="AQ1351" s="2">
        <v>4</v>
      </c>
      <c r="AR1351" s="2">
        <v>7.6</v>
      </c>
      <c r="AS1351" s="2">
        <v>1025.2</v>
      </c>
      <c r="AT1351" s="2">
        <v>100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287.8</v>
      </c>
      <c r="BA1351">
        <v>19</v>
      </c>
      <c r="BB1351">
        <v>18.8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19.3</v>
      </c>
      <c r="AN1352" s="2">
        <v>72</v>
      </c>
      <c r="AO1352" s="2">
        <v>14.1</v>
      </c>
      <c r="AP1352" s="2">
        <v>19.3</v>
      </c>
      <c r="AQ1352" s="2">
        <v>1.8</v>
      </c>
      <c r="AR1352" s="2">
        <v>4.3</v>
      </c>
      <c r="AS1352" s="2">
        <v>1025.2</v>
      </c>
      <c r="AT1352" s="2">
        <v>90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287.8</v>
      </c>
      <c r="BA1352">
        <v>18.899999999999999</v>
      </c>
      <c r="BB1352">
        <v>18.8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19.3</v>
      </c>
      <c r="AN1353" s="2">
        <v>72</v>
      </c>
      <c r="AO1353" s="2">
        <v>14.1</v>
      </c>
      <c r="AP1353" s="2">
        <v>19.3</v>
      </c>
      <c r="AQ1353" s="2">
        <v>8.3000000000000007</v>
      </c>
      <c r="AR1353" s="2">
        <v>13</v>
      </c>
      <c r="AS1353" s="2">
        <v>1025.2</v>
      </c>
      <c r="AT1353" s="2">
        <v>80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287.8</v>
      </c>
      <c r="BA1353">
        <v>18.899999999999999</v>
      </c>
      <c r="BB1353">
        <v>18.8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19.3</v>
      </c>
      <c r="AN1354" s="2">
        <v>72</v>
      </c>
      <c r="AO1354" s="2">
        <v>14.1</v>
      </c>
      <c r="AP1354" s="2">
        <v>19.3</v>
      </c>
      <c r="AQ1354" s="2">
        <v>9.4</v>
      </c>
      <c r="AR1354" s="2">
        <v>10.4</v>
      </c>
      <c r="AS1354" s="2">
        <v>1025.4000000000001</v>
      </c>
      <c r="AT1354" s="2">
        <v>70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287.8</v>
      </c>
      <c r="BA1354">
        <v>18.899999999999999</v>
      </c>
      <c r="BB1354">
        <v>18.7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19.3</v>
      </c>
      <c r="AN1355" s="2">
        <v>72</v>
      </c>
      <c r="AO1355" s="2">
        <v>14.1</v>
      </c>
      <c r="AP1355" s="2">
        <v>19.3</v>
      </c>
      <c r="AQ1355" s="2">
        <v>2.5</v>
      </c>
      <c r="AR1355" s="2">
        <v>5.4</v>
      </c>
      <c r="AS1355" s="2">
        <v>1024.9000000000001</v>
      </c>
      <c r="AT1355" s="2">
        <v>60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287.8</v>
      </c>
      <c r="BA1355">
        <v>18.8</v>
      </c>
      <c r="BB1355">
        <v>18.7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19.3</v>
      </c>
      <c r="AN1356" s="2">
        <v>72</v>
      </c>
      <c r="AO1356" s="2">
        <v>14.1</v>
      </c>
      <c r="AP1356" s="2">
        <v>19.3</v>
      </c>
      <c r="AQ1356" s="2">
        <v>4.3</v>
      </c>
      <c r="AR1356" s="2">
        <v>8.6</v>
      </c>
      <c r="AS1356" s="2">
        <v>1025.3</v>
      </c>
      <c r="AT1356" s="2">
        <v>50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287.8</v>
      </c>
      <c r="BA1356">
        <v>18.8</v>
      </c>
      <c r="BB1356">
        <v>18.7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19.2</v>
      </c>
      <c r="AN1357" s="2">
        <v>72</v>
      </c>
      <c r="AO1357" s="2">
        <v>14</v>
      </c>
      <c r="AP1357" s="2">
        <v>19.2</v>
      </c>
      <c r="AQ1357" s="2">
        <v>5.8</v>
      </c>
      <c r="AR1357" s="2">
        <v>5.8</v>
      </c>
      <c r="AS1357" s="2">
        <v>1025.2</v>
      </c>
      <c r="AT1357" s="2">
        <v>40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287.8</v>
      </c>
      <c r="BA1357">
        <v>18.7</v>
      </c>
      <c r="BB1357">
        <v>18.600000000000001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19.3</v>
      </c>
      <c r="AN1358" s="2">
        <v>72</v>
      </c>
      <c r="AO1358" s="2">
        <v>14.1</v>
      </c>
      <c r="AP1358" s="2">
        <v>19.3</v>
      </c>
      <c r="AQ1358" s="2">
        <v>6.1</v>
      </c>
      <c r="AR1358" s="2">
        <v>6.1</v>
      </c>
      <c r="AS1358" s="2">
        <v>1025.3</v>
      </c>
      <c r="AT1358" s="2">
        <v>30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287.8</v>
      </c>
      <c r="BA1358">
        <v>18.7</v>
      </c>
      <c r="BB1358">
        <v>18.600000000000001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19.3</v>
      </c>
      <c r="AN1359" s="2">
        <v>72</v>
      </c>
      <c r="AO1359" s="2">
        <v>14.1</v>
      </c>
      <c r="AP1359" s="2">
        <v>19.3</v>
      </c>
      <c r="AQ1359" s="2">
        <v>4.3</v>
      </c>
      <c r="AR1359" s="2">
        <v>7.2</v>
      </c>
      <c r="AS1359" s="2">
        <v>1025.5999999999999</v>
      </c>
      <c r="AT1359" s="2">
        <v>30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287.8</v>
      </c>
      <c r="BA1359">
        <v>18.7</v>
      </c>
      <c r="BB1359">
        <v>18.600000000000001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</v>
      </c>
      <c r="AN1360" s="2">
        <v>73</v>
      </c>
      <c r="AO1360" s="2">
        <v>14.4</v>
      </c>
      <c r="AP1360" s="2">
        <v>19.3</v>
      </c>
      <c r="AQ1360" s="2">
        <v>8.6</v>
      </c>
      <c r="AR1360" s="2">
        <v>8.6</v>
      </c>
      <c r="AS1360" s="2">
        <v>1025.4000000000001</v>
      </c>
      <c r="AT1360" s="2">
        <v>20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287.8</v>
      </c>
      <c r="BA1360">
        <v>18.600000000000001</v>
      </c>
      <c r="BB1360">
        <v>18.600000000000001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19.3</v>
      </c>
      <c r="AN1361" s="2">
        <v>73</v>
      </c>
      <c r="AO1361" s="2">
        <v>14.4</v>
      </c>
      <c r="AP1361" s="2">
        <v>19.3</v>
      </c>
      <c r="AQ1361" s="2">
        <v>7.9</v>
      </c>
      <c r="AR1361" s="2">
        <v>8.3000000000000007</v>
      </c>
      <c r="AS1361" s="2">
        <v>1025.3</v>
      </c>
      <c r="AT1361" s="2">
        <v>20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287.8</v>
      </c>
      <c r="BA1361">
        <v>18.600000000000001</v>
      </c>
      <c r="BB1361">
        <v>18.600000000000001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19.2</v>
      </c>
      <c r="AN1362" s="2">
        <v>73</v>
      </c>
      <c r="AO1362" s="2">
        <v>14.3</v>
      </c>
      <c r="AP1362" s="2">
        <v>19.2</v>
      </c>
      <c r="AQ1362" s="2">
        <v>5.8</v>
      </c>
      <c r="AR1362" s="2">
        <v>5.8</v>
      </c>
      <c r="AS1362" s="2">
        <v>1025.5</v>
      </c>
      <c r="AT1362" s="2">
        <v>20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287.8</v>
      </c>
      <c r="BA1362">
        <v>18.600000000000001</v>
      </c>
      <c r="BB1362">
        <v>18.600000000000001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19.2</v>
      </c>
      <c r="AN1363" s="2">
        <v>73</v>
      </c>
      <c r="AO1363" s="2">
        <v>14.3</v>
      </c>
      <c r="AP1363" s="2">
        <v>19.2</v>
      </c>
      <c r="AQ1363" s="2">
        <v>3.6</v>
      </c>
      <c r="AR1363" s="2">
        <v>4.7</v>
      </c>
      <c r="AS1363" s="2">
        <v>1025.2</v>
      </c>
      <c r="AT1363" s="2">
        <v>10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287.8</v>
      </c>
      <c r="BA1363">
        <v>18.600000000000001</v>
      </c>
      <c r="BB1363">
        <v>18.600000000000001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19.2</v>
      </c>
      <c r="AN1364" s="2">
        <v>73</v>
      </c>
      <c r="AO1364" s="2">
        <v>14.3</v>
      </c>
      <c r="AP1364" s="2">
        <v>19.2</v>
      </c>
      <c r="AQ1364" s="2">
        <v>5</v>
      </c>
      <c r="AR1364" s="2">
        <v>5</v>
      </c>
      <c r="AS1364" s="2">
        <v>1025.3</v>
      </c>
      <c r="AT1364" s="2">
        <v>10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287.8</v>
      </c>
      <c r="BA1364">
        <v>18.5</v>
      </c>
      <c r="BB1364">
        <v>18.5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19.2</v>
      </c>
      <c r="AN1365" s="2">
        <v>73</v>
      </c>
      <c r="AO1365" s="2">
        <v>14.3</v>
      </c>
      <c r="AP1365" s="2">
        <v>19.2</v>
      </c>
      <c r="AQ1365" s="2">
        <v>0</v>
      </c>
      <c r="AR1365" s="2">
        <v>3.2</v>
      </c>
      <c r="AS1365" s="2">
        <v>1025.5</v>
      </c>
      <c r="AT1365" s="2">
        <v>10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287.8</v>
      </c>
      <c r="BA1365">
        <v>18.5</v>
      </c>
      <c r="BB1365">
        <v>18.5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19.100000000000001</v>
      </c>
      <c r="AN1366" s="2">
        <v>74</v>
      </c>
      <c r="AO1366" s="2">
        <v>14.4</v>
      </c>
      <c r="AP1366" s="2">
        <v>19.100000000000001</v>
      </c>
      <c r="AQ1366" s="2">
        <v>2.2000000000000002</v>
      </c>
      <c r="AR1366" s="2">
        <v>3.2</v>
      </c>
      <c r="AS1366" s="2">
        <v>1025.5</v>
      </c>
      <c r="AT1366" s="2">
        <v>10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287.8</v>
      </c>
      <c r="BA1366">
        <v>18.5</v>
      </c>
      <c r="BB1366">
        <v>18.5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19.100000000000001</v>
      </c>
      <c r="AN1367" s="2">
        <v>74</v>
      </c>
      <c r="AO1367" s="2">
        <v>14.4</v>
      </c>
      <c r="AP1367" s="2">
        <v>19.100000000000001</v>
      </c>
      <c r="AQ1367" s="2">
        <v>8.6</v>
      </c>
      <c r="AR1367" s="2">
        <v>8.6</v>
      </c>
      <c r="AS1367" s="2">
        <v>1025.5</v>
      </c>
      <c r="AT1367" s="2">
        <v>10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287.8</v>
      </c>
      <c r="BA1367">
        <v>18.5</v>
      </c>
      <c r="BB1367">
        <v>18.5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19.100000000000001</v>
      </c>
      <c r="AN1368" s="2">
        <v>74</v>
      </c>
      <c r="AO1368" s="2">
        <v>14.4</v>
      </c>
      <c r="AP1368" s="2">
        <v>19.100000000000001</v>
      </c>
      <c r="AQ1368" s="2">
        <v>5</v>
      </c>
      <c r="AR1368" s="2">
        <v>7.9</v>
      </c>
      <c r="AS1368" s="2">
        <v>1025.4000000000001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287.8</v>
      </c>
      <c r="BA1368">
        <v>18.399999999999999</v>
      </c>
      <c r="BB1368">
        <v>18.399999999999999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19</v>
      </c>
      <c r="AN1369" s="2">
        <v>74</v>
      </c>
      <c r="AO1369" s="2">
        <v>14.3</v>
      </c>
      <c r="AP1369" s="2">
        <v>19</v>
      </c>
      <c r="AQ1369" s="2">
        <v>4</v>
      </c>
      <c r="AR1369" s="2">
        <v>6.1</v>
      </c>
      <c r="AS1369" s="2">
        <v>1025.5999999999999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287.8</v>
      </c>
      <c r="BA1369">
        <v>18.399999999999999</v>
      </c>
      <c r="BB1369">
        <v>18.399999999999999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19</v>
      </c>
      <c r="AN1370" s="2">
        <v>74</v>
      </c>
      <c r="AO1370" s="2">
        <v>14.3</v>
      </c>
      <c r="AP1370" s="2">
        <v>19</v>
      </c>
      <c r="AQ1370" s="2">
        <v>6.1</v>
      </c>
      <c r="AR1370" s="2">
        <v>7.6</v>
      </c>
      <c r="AS1370" s="2">
        <v>1025.4000000000001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287.8</v>
      </c>
      <c r="BA1370">
        <v>18.3</v>
      </c>
      <c r="BB1370">
        <v>18.399999999999999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19</v>
      </c>
      <c r="AN1371" s="2">
        <v>74</v>
      </c>
      <c r="AO1371" s="2">
        <v>14.3</v>
      </c>
      <c r="AP1371" s="2">
        <v>19</v>
      </c>
      <c r="AQ1371" s="2">
        <v>3.6</v>
      </c>
      <c r="AR1371" s="2">
        <v>4</v>
      </c>
      <c r="AS1371" s="2">
        <v>1025.4000000000001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287.8</v>
      </c>
      <c r="BA1371">
        <v>18.3</v>
      </c>
      <c r="BB1371">
        <v>18.399999999999999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19</v>
      </c>
      <c r="AN1372" s="2">
        <v>74</v>
      </c>
      <c r="AO1372" s="2">
        <v>14.3</v>
      </c>
      <c r="AP1372" s="2">
        <v>19</v>
      </c>
      <c r="AQ1372" s="2">
        <v>5</v>
      </c>
      <c r="AR1372" s="2">
        <v>5</v>
      </c>
      <c r="AS1372" s="2">
        <v>1025.5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287.8</v>
      </c>
      <c r="BA1372">
        <v>18.3</v>
      </c>
      <c r="BB1372">
        <v>18.3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18.899999999999999</v>
      </c>
      <c r="AN1373" s="2">
        <v>75</v>
      </c>
      <c r="AO1373" s="2">
        <v>14.4</v>
      </c>
      <c r="AP1373" s="2">
        <v>18.899999999999999</v>
      </c>
      <c r="AQ1373" s="2">
        <v>7.6</v>
      </c>
      <c r="AR1373" s="2">
        <v>9.4</v>
      </c>
      <c r="AS1373" s="2">
        <v>1025.5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287.8</v>
      </c>
      <c r="BA1373">
        <v>18.2</v>
      </c>
      <c r="BB1373">
        <v>18.3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18.899999999999999</v>
      </c>
      <c r="AN1374" s="2">
        <v>75</v>
      </c>
      <c r="AO1374" s="2">
        <v>14.4</v>
      </c>
      <c r="AP1374" s="2">
        <v>18.899999999999999</v>
      </c>
      <c r="AQ1374" s="2">
        <v>3.2</v>
      </c>
      <c r="AR1374" s="2">
        <v>4</v>
      </c>
      <c r="AS1374" s="2">
        <v>1025.4000000000001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287.8</v>
      </c>
      <c r="BA1374">
        <v>18.2</v>
      </c>
      <c r="BB1374">
        <v>18.3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18.899999999999999</v>
      </c>
      <c r="AN1375" s="2">
        <v>75</v>
      </c>
      <c r="AO1375" s="2">
        <v>14.4</v>
      </c>
      <c r="AP1375" s="2">
        <v>18.899999999999999</v>
      </c>
      <c r="AQ1375" s="2">
        <v>0</v>
      </c>
      <c r="AR1375" s="2">
        <v>4.3</v>
      </c>
      <c r="AS1375" s="2">
        <v>1025.5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287.8</v>
      </c>
      <c r="BA1375">
        <v>18.2</v>
      </c>
      <c r="BB1375">
        <v>18.3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18.899999999999999</v>
      </c>
      <c r="AN1376" s="2">
        <v>75</v>
      </c>
      <c r="AO1376" s="2">
        <v>14.4</v>
      </c>
      <c r="AP1376" s="2">
        <v>18.899999999999999</v>
      </c>
      <c r="AQ1376" s="2">
        <v>6.8</v>
      </c>
      <c r="AR1376" s="2">
        <v>9.6999999999999993</v>
      </c>
      <c r="AS1376" s="2">
        <v>1025.5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287.8</v>
      </c>
      <c r="BA1376">
        <v>18.2</v>
      </c>
      <c r="BB1376">
        <v>18.3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18.8</v>
      </c>
      <c r="AN1377" s="2">
        <v>75</v>
      </c>
      <c r="AO1377" s="2">
        <v>14.3</v>
      </c>
      <c r="AP1377" s="2">
        <v>18.8</v>
      </c>
      <c r="AQ1377" s="2">
        <v>2.5</v>
      </c>
      <c r="AR1377" s="2">
        <v>7.2</v>
      </c>
      <c r="AS1377" s="2">
        <v>1025.5999999999999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287.8</v>
      </c>
      <c r="BA1377">
        <v>18.100000000000001</v>
      </c>
      <c r="BB1377">
        <v>18.3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18.8</v>
      </c>
      <c r="AN1378" s="2">
        <v>75</v>
      </c>
      <c r="AO1378" s="2">
        <v>14.3</v>
      </c>
      <c r="AP1378" s="2">
        <v>18.8</v>
      </c>
      <c r="AQ1378" s="2">
        <v>5</v>
      </c>
      <c r="AR1378" s="2">
        <v>5</v>
      </c>
      <c r="AS1378" s="2">
        <v>1025.4000000000001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287.8</v>
      </c>
      <c r="BA1378">
        <v>18.100000000000001</v>
      </c>
      <c r="BB1378">
        <v>18.2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18.8</v>
      </c>
      <c r="AN1379" s="2">
        <v>75</v>
      </c>
      <c r="AO1379" s="2">
        <v>14.3</v>
      </c>
      <c r="AP1379" s="2">
        <v>18.8</v>
      </c>
      <c r="AQ1379" s="2">
        <v>8.3000000000000007</v>
      </c>
      <c r="AR1379" s="2">
        <v>10.4</v>
      </c>
      <c r="AS1379" s="2">
        <v>1025.4000000000001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287.8</v>
      </c>
      <c r="BA1379">
        <v>18.100000000000001</v>
      </c>
      <c r="BB1379">
        <v>18.2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18.8</v>
      </c>
      <c r="AN1380" s="2">
        <v>75</v>
      </c>
      <c r="AO1380" s="2">
        <v>14.3</v>
      </c>
      <c r="AP1380" s="2">
        <v>18.8</v>
      </c>
      <c r="AQ1380" s="2">
        <v>5</v>
      </c>
      <c r="AR1380" s="2">
        <v>7.9</v>
      </c>
      <c r="AS1380" s="2">
        <v>1025.3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287.8</v>
      </c>
      <c r="BA1380">
        <v>18.100000000000001</v>
      </c>
      <c r="BB1380">
        <v>18.2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18.8</v>
      </c>
      <c r="AN1381" s="2">
        <v>75</v>
      </c>
      <c r="AO1381" s="2">
        <v>14.3</v>
      </c>
      <c r="AP1381" s="2">
        <v>18.8</v>
      </c>
      <c r="AQ1381" s="2">
        <v>4</v>
      </c>
      <c r="AR1381" s="2">
        <v>5.8</v>
      </c>
      <c r="AS1381" s="2">
        <v>1025.7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287.8</v>
      </c>
      <c r="BA1381">
        <v>18.100000000000001</v>
      </c>
      <c r="BB1381">
        <v>18.2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18.8</v>
      </c>
      <c r="AN1382" s="2">
        <v>75</v>
      </c>
      <c r="AO1382" s="2">
        <v>14.3</v>
      </c>
      <c r="AP1382" s="2">
        <v>18.8</v>
      </c>
      <c r="AQ1382" s="2">
        <v>5.4</v>
      </c>
      <c r="AR1382" s="2">
        <v>5.8</v>
      </c>
      <c r="AS1382" s="2">
        <v>1025.7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287.8</v>
      </c>
      <c r="BA1382">
        <v>18</v>
      </c>
      <c r="BB1382">
        <v>18.2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18.7</v>
      </c>
      <c r="AN1383" s="2">
        <v>75</v>
      </c>
      <c r="AO1383" s="2">
        <v>14.2</v>
      </c>
      <c r="AP1383" s="2">
        <v>18.7</v>
      </c>
      <c r="AQ1383" s="2">
        <v>2.5</v>
      </c>
      <c r="AR1383" s="2">
        <v>4.7</v>
      </c>
      <c r="AS1383" s="2">
        <v>1025.5999999999999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287.8</v>
      </c>
      <c r="BA1383">
        <v>18</v>
      </c>
      <c r="BB1383">
        <v>18.100000000000001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18.7</v>
      </c>
      <c r="AN1384" s="2">
        <v>75</v>
      </c>
      <c r="AO1384" s="2">
        <v>14.2</v>
      </c>
      <c r="AP1384" s="2">
        <v>18.7</v>
      </c>
      <c r="AQ1384" s="2">
        <v>3.6</v>
      </c>
      <c r="AR1384" s="2">
        <v>6.1</v>
      </c>
      <c r="AS1384" s="2">
        <v>1025.7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287.8</v>
      </c>
      <c r="BA1384">
        <v>18</v>
      </c>
      <c r="BB1384">
        <v>18.100000000000001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18.7</v>
      </c>
      <c r="AN1385" s="2">
        <v>75</v>
      </c>
      <c r="AO1385" s="2">
        <v>14.2</v>
      </c>
      <c r="AP1385" s="2">
        <v>18.7</v>
      </c>
      <c r="AQ1385" s="2">
        <v>4.7</v>
      </c>
      <c r="AR1385" s="2">
        <v>12.6</v>
      </c>
      <c r="AS1385" s="2">
        <v>1025.7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287.8</v>
      </c>
      <c r="BA1385">
        <v>18</v>
      </c>
      <c r="BB1385">
        <v>18.100000000000001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18.7</v>
      </c>
      <c r="AN1386" s="2">
        <v>75</v>
      </c>
      <c r="AO1386" s="2">
        <v>14.2</v>
      </c>
      <c r="AP1386" s="2">
        <v>18.7</v>
      </c>
      <c r="AQ1386" s="2">
        <v>6.5</v>
      </c>
      <c r="AR1386" s="2">
        <v>7.6</v>
      </c>
      <c r="AS1386" s="2">
        <v>1025.5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287.8</v>
      </c>
      <c r="BA1386">
        <v>17.899999999999999</v>
      </c>
      <c r="BB1386">
        <v>18.100000000000001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18.7</v>
      </c>
      <c r="AN1387" s="2">
        <v>75</v>
      </c>
      <c r="AO1387" s="2">
        <v>14.2</v>
      </c>
      <c r="AP1387" s="2">
        <v>18.7</v>
      </c>
      <c r="AQ1387" s="2">
        <v>7.6</v>
      </c>
      <c r="AR1387" s="2">
        <v>9.6999999999999993</v>
      </c>
      <c r="AS1387" s="2">
        <v>1025.5999999999999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287.8</v>
      </c>
      <c r="BA1387">
        <v>17.899999999999999</v>
      </c>
      <c r="BB1387">
        <v>18.100000000000001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18.7</v>
      </c>
      <c r="AN1388" s="2">
        <v>75</v>
      </c>
      <c r="AO1388" s="2">
        <v>14.2</v>
      </c>
      <c r="AP1388" s="2">
        <v>18.7</v>
      </c>
      <c r="AQ1388" s="2">
        <v>3.6</v>
      </c>
      <c r="AR1388" s="2">
        <v>3.6</v>
      </c>
      <c r="AS1388" s="2">
        <v>1025.5999999999999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287.8</v>
      </c>
      <c r="BA1388">
        <v>17.899999999999999</v>
      </c>
      <c r="BB1388">
        <v>18.100000000000001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18.7</v>
      </c>
      <c r="AN1389" s="2">
        <v>75</v>
      </c>
      <c r="AO1389" s="2">
        <v>14.2</v>
      </c>
      <c r="AP1389" s="2">
        <v>18.7</v>
      </c>
      <c r="AQ1389" s="2">
        <v>6.1</v>
      </c>
      <c r="AR1389" s="2">
        <v>7.9</v>
      </c>
      <c r="AS1389" s="2">
        <v>1025.5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287.8</v>
      </c>
      <c r="BA1389">
        <v>17.899999999999999</v>
      </c>
      <c r="BB1389">
        <v>18.100000000000001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18.7</v>
      </c>
      <c r="AN1390" s="2">
        <v>75</v>
      </c>
      <c r="AO1390" s="2">
        <v>14.2</v>
      </c>
      <c r="AP1390" s="2">
        <v>18.7</v>
      </c>
      <c r="AQ1390" s="2">
        <v>6.8</v>
      </c>
      <c r="AR1390" s="2">
        <v>9</v>
      </c>
      <c r="AS1390" s="2">
        <v>1025.5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287.8</v>
      </c>
      <c r="BA1390">
        <v>17.899999999999999</v>
      </c>
      <c r="BB1390">
        <v>18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18.7</v>
      </c>
      <c r="AN1391" s="2">
        <v>75</v>
      </c>
      <c r="AO1391" s="2">
        <v>14.2</v>
      </c>
      <c r="AP1391" s="2">
        <v>18.7</v>
      </c>
      <c r="AQ1391" s="2">
        <v>2.2000000000000002</v>
      </c>
      <c r="AR1391" s="2">
        <v>5</v>
      </c>
      <c r="AS1391" s="2">
        <v>1025.5999999999999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287.8</v>
      </c>
      <c r="BA1391">
        <v>17.899999999999999</v>
      </c>
      <c r="BB1391">
        <v>18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18.600000000000001</v>
      </c>
      <c r="AN1392" s="2">
        <v>75</v>
      </c>
      <c r="AO1392" s="2">
        <v>14.1</v>
      </c>
      <c r="AP1392" s="2">
        <v>18.600000000000001</v>
      </c>
      <c r="AQ1392" s="2">
        <v>5.4</v>
      </c>
      <c r="AR1392" s="2">
        <v>9.4</v>
      </c>
      <c r="AS1392" s="2">
        <v>1025.5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287.8</v>
      </c>
      <c r="BA1392">
        <v>17.899999999999999</v>
      </c>
      <c r="BB1392">
        <v>18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18.7</v>
      </c>
      <c r="AN1393" s="2">
        <v>75</v>
      </c>
      <c r="AO1393" s="2">
        <v>14.2</v>
      </c>
      <c r="AP1393" s="2">
        <v>18.7</v>
      </c>
      <c r="AQ1393" s="2">
        <v>5</v>
      </c>
      <c r="AR1393" s="2">
        <v>7.2</v>
      </c>
      <c r="AS1393" s="2">
        <v>1025.5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287.8</v>
      </c>
      <c r="BA1393">
        <v>17.8</v>
      </c>
      <c r="BB1393">
        <v>18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18.7</v>
      </c>
      <c r="AN1394" s="2">
        <v>75</v>
      </c>
      <c r="AO1394" s="2">
        <v>14.2</v>
      </c>
      <c r="AP1394" s="2">
        <v>18.7</v>
      </c>
      <c r="AQ1394" s="2">
        <v>5.4</v>
      </c>
      <c r="AR1394" s="2">
        <v>5.4</v>
      </c>
      <c r="AS1394" s="2">
        <v>1025.5999999999999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287.8</v>
      </c>
      <c r="BA1394">
        <v>17.8</v>
      </c>
      <c r="BB1394">
        <v>18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18.7</v>
      </c>
      <c r="AN1395" s="2">
        <v>75</v>
      </c>
      <c r="AO1395" s="2">
        <v>14.2</v>
      </c>
      <c r="AP1395" s="2">
        <v>18.7</v>
      </c>
      <c r="AQ1395" s="2">
        <v>6.8</v>
      </c>
      <c r="AR1395" s="2">
        <v>7.6</v>
      </c>
      <c r="AS1395" s="2">
        <v>1025.7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287.8</v>
      </c>
      <c r="BA1395">
        <v>17.8</v>
      </c>
      <c r="BB1395">
        <v>17.899999999999999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18.600000000000001</v>
      </c>
      <c r="AN1396" s="2">
        <v>75</v>
      </c>
      <c r="AO1396" s="2">
        <v>14.1</v>
      </c>
      <c r="AP1396" s="2">
        <v>18.600000000000001</v>
      </c>
      <c r="AQ1396" s="2">
        <v>7.2</v>
      </c>
      <c r="AR1396" s="2">
        <v>8.3000000000000007</v>
      </c>
      <c r="AS1396" s="2">
        <v>1025.5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287.8</v>
      </c>
      <c r="BA1396">
        <v>17.8</v>
      </c>
      <c r="BB1396">
        <v>17.899999999999999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18.7</v>
      </c>
      <c r="AN1397" s="2">
        <v>75</v>
      </c>
      <c r="AO1397" s="2">
        <v>14.2</v>
      </c>
      <c r="AP1397" s="2">
        <v>18.7</v>
      </c>
      <c r="AQ1397" s="2">
        <v>2.2000000000000002</v>
      </c>
      <c r="AR1397" s="2">
        <v>3.2</v>
      </c>
      <c r="AS1397" s="2">
        <v>1025.5999999999999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287.8</v>
      </c>
      <c r="BA1397">
        <v>17.8</v>
      </c>
      <c r="BB1397">
        <v>17.899999999999999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18.600000000000001</v>
      </c>
      <c r="AN1398" s="2">
        <v>75</v>
      </c>
      <c r="AO1398" s="2">
        <v>14.1</v>
      </c>
      <c r="AP1398" s="2">
        <v>18.600000000000001</v>
      </c>
      <c r="AQ1398" s="2">
        <v>6.5</v>
      </c>
      <c r="AR1398" s="2">
        <v>6.5</v>
      </c>
      <c r="AS1398" s="2">
        <v>1025.5999999999999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287.8</v>
      </c>
      <c r="BA1398">
        <v>17.8</v>
      </c>
      <c r="BB1398">
        <v>17.899999999999999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18.600000000000001</v>
      </c>
      <c r="AN1399" s="2">
        <v>75</v>
      </c>
      <c r="AO1399" s="2">
        <v>14.1</v>
      </c>
      <c r="AP1399" s="2">
        <v>18.600000000000001</v>
      </c>
      <c r="AQ1399" s="2">
        <v>7.6</v>
      </c>
      <c r="AR1399" s="2">
        <v>9</v>
      </c>
      <c r="AS1399" s="2">
        <v>1025.5999999999999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287.8</v>
      </c>
      <c r="BA1399">
        <v>17.8</v>
      </c>
      <c r="BB1399">
        <v>17.899999999999999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18.600000000000001</v>
      </c>
      <c r="AN1400" s="2">
        <v>75</v>
      </c>
      <c r="AO1400" s="2">
        <v>14.1</v>
      </c>
      <c r="AP1400" s="2">
        <v>18.600000000000001</v>
      </c>
      <c r="AQ1400" s="2">
        <v>7.9</v>
      </c>
      <c r="AR1400" s="2">
        <v>9</v>
      </c>
      <c r="AS1400" s="2">
        <v>1025.7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287.8</v>
      </c>
      <c r="BA1400">
        <v>17.8</v>
      </c>
      <c r="BB1400">
        <v>17.899999999999999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18.600000000000001</v>
      </c>
      <c r="AN1401" s="2">
        <v>75</v>
      </c>
      <c r="AO1401" s="2">
        <v>14.1</v>
      </c>
      <c r="AP1401" s="2">
        <v>18.600000000000001</v>
      </c>
      <c r="AQ1401" s="2">
        <v>3.2</v>
      </c>
      <c r="AR1401" s="2">
        <v>5.4</v>
      </c>
      <c r="AS1401" s="2">
        <v>1025.8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287.8</v>
      </c>
      <c r="BA1401">
        <v>17.8</v>
      </c>
      <c r="BB1401">
        <v>17.899999999999999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18.600000000000001</v>
      </c>
      <c r="AN1402" s="2">
        <v>75</v>
      </c>
      <c r="AO1402" s="2">
        <v>14.1</v>
      </c>
      <c r="AP1402" s="2">
        <v>18.600000000000001</v>
      </c>
      <c r="AQ1402" s="2">
        <v>6.1</v>
      </c>
      <c r="AR1402" s="2">
        <v>6.8</v>
      </c>
      <c r="AS1402" s="2">
        <v>1025.7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287.8</v>
      </c>
      <c r="BA1402">
        <v>17.8</v>
      </c>
      <c r="BB1402">
        <v>17.8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18.600000000000001</v>
      </c>
      <c r="AN1403" s="2">
        <v>75</v>
      </c>
      <c r="AO1403" s="2">
        <v>14.1</v>
      </c>
      <c r="AP1403" s="2">
        <v>18.600000000000001</v>
      </c>
      <c r="AQ1403" s="2">
        <v>3.2</v>
      </c>
      <c r="AR1403" s="2">
        <v>7.2</v>
      </c>
      <c r="AS1403" s="2">
        <v>1025.5999999999999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287.8</v>
      </c>
      <c r="BA1403">
        <v>17.7</v>
      </c>
      <c r="BB1403">
        <v>17.8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18.600000000000001</v>
      </c>
      <c r="AN1404" s="2">
        <v>75</v>
      </c>
      <c r="AO1404" s="2">
        <v>14.1</v>
      </c>
      <c r="AP1404" s="2">
        <v>18.600000000000001</v>
      </c>
      <c r="AQ1404" s="2">
        <v>4</v>
      </c>
      <c r="AR1404" s="2">
        <v>4.7</v>
      </c>
      <c r="AS1404" s="2">
        <v>1025.5999999999999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287.8</v>
      </c>
      <c r="BA1404">
        <v>17.7</v>
      </c>
      <c r="BB1404">
        <v>17.8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18.600000000000001</v>
      </c>
      <c r="AN1405" s="2">
        <v>75</v>
      </c>
      <c r="AO1405" s="2">
        <v>14.1</v>
      </c>
      <c r="AP1405" s="2">
        <v>18.600000000000001</v>
      </c>
      <c r="AQ1405" s="2">
        <v>5</v>
      </c>
      <c r="AR1405" s="2">
        <v>5</v>
      </c>
      <c r="AS1405" s="2">
        <v>1025.8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287.8</v>
      </c>
      <c r="BA1405">
        <v>17.7</v>
      </c>
      <c r="BB1405">
        <v>17.8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18.600000000000001</v>
      </c>
      <c r="AN1406" s="2">
        <v>75</v>
      </c>
      <c r="AO1406" s="2">
        <v>14.1</v>
      </c>
      <c r="AP1406" s="2">
        <v>18.600000000000001</v>
      </c>
      <c r="AQ1406" s="2">
        <v>6.5</v>
      </c>
      <c r="AR1406" s="2">
        <v>12.6</v>
      </c>
      <c r="AS1406" s="2">
        <v>1025.8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287.8</v>
      </c>
      <c r="BA1406">
        <v>17.7</v>
      </c>
      <c r="BB1406">
        <v>17.8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18.600000000000001</v>
      </c>
      <c r="AN1407" s="2">
        <v>75</v>
      </c>
      <c r="AO1407" s="2">
        <v>14.1</v>
      </c>
      <c r="AP1407" s="2">
        <v>18.600000000000001</v>
      </c>
      <c r="AQ1407" s="2">
        <v>9.4</v>
      </c>
      <c r="AR1407" s="2">
        <v>9.4</v>
      </c>
      <c r="AS1407" s="2">
        <v>1025.8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287.8</v>
      </c>
      <c r="BA1407">
        <v>17.7</v>
      </c>
      <c r="BB1407">
        <v>17.8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18.600000000000001</v>
      </c>
      <c r="AN1408" s="2">
        <v>75</v>
      </c>
      <c r="AO1408" s="2">
        <v>14.1</v>
      </c>
      <c r="AP1408" s="2">
        <v>18.600000000000001</v>
      </c>
      <c r="AQ1408" s="2">
        <v>4.3</v>
      </c>
      <c r="AR1408" s="2">
        <v>4.7</v>
      </c>
      <c r="AS1408" s="2">
        <v>1025.9000000000001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287.8</v>
      </c>
      <c r="BA1408">
        <v>17.7</v>
      </c>
      <c r="BB1408">
        <v>17.8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18.5</v>
      </c>
      <c r="AN1409" s="2">
        <v>75</v>
      </c>
      <c r="AO1409" s="2">
        <v>14</v>
      </c>
      <c r="AP1409" s="2">
        <v>18.5</v>
      </c>
      <c r="AQ1409" s="2">
        <v>2.9</v>
      </c>
      <c r="AR1409" s="2">
        <v>6.5</v>
      </c>
      <c r="AS1409" s="2">
        <v>1025.7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287.8</v>
      </c>
      <c r="BA1409">
        <v>17.7</v>
      </c>
      <c r="BB1409">
        <v>17.8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18.5</v>
      </c>
      <c r="AN1410" s="2">
        <v>75</v>
      </c>
      <c r="AO1410" s="2">
        <v>14</v>
      </c>
      <c r="AP1410" s="2">
        <v>18.5</v>
      </c>
      <c r="AQ1410" s="2">
        <v>5.8</v>
      </c>
      <c r="AR1410" s="2">
        <v>8.3000000000000007</v>
      </c>
      <c r="AS1410" s="2">
        <v>1025.7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287.8</v>
      </c>
      <c r="BA1410">
        <v>17.7</v>
      </c>
      <c r="BB1410">
        <v>17.8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18.5</v>
      </c>
      <c r="AN1411" s="2">
        <v>75</v>
      </c>
      <c r="AO1411" s="2">
        <v>14</v>
      </c>
      <c r="AP1411" s="2">
        <v>18.5</v>
      </c>
      <c r="AQ1411" s="2">
        <v>4.7</v>
      </c>
      <c r="AR1411" s="2">
        <v>5.4</v>
      </c>
      <c r="AS1411" s="2">
        <v>1025.5999999999999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287.8</v>
      </c>
      <c r="BA1411">
        <v>17.600000000000001</v>
      </c>
      <c r="BB1411">
        <v>17.8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18.5</v>
      </c>
      <c r="AN1412" s="2">
        <v>75</v>
      </c>
      <c r="AO1412" s="2">
        <v>14</v>
      </c>
      <c r="AP1412" s="2">
        <v>18.5</v>
      </c>
      <c r="AQ1412" s="2">
        <v>2.9</v>
      </c>
      <c r="AR1412" s="2">
        <v>2.9</v>
      </c>
      <c r="AS1412" s="2">
        <v>1025.8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287.8</v>
      </c>
      <c r="BA1412">
        <v>17.600000000000001</v>
      </c>
      <c r="BB1412">
        <v>17.8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18.5</v>
      </c>
      <c r="AN1413" s="2">
        <v>75</v>
      </c>
      <c r="AO1413" s="2">
        <v>14</v>
      </c>
      <c r="AP1413" s="2">
        <v>18.5</v>
      </c>
      <c r="AQ1413" s="2">
        <v>4.3</v>
      </c>
      <c r="AR1413" s="2">
        <v>4.7</v>
      </c>
      <c r="AS1413" s="2">
        <v>1025.8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287.8</v>
      </c>
      <c r="BA1413">
        <v>17.600000000000001</v>
      </c>
      <c r="BB1413">
        <v>17.8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18.399999999999999</v>
      </c>
      <c r="AN1414" s="2">
        <v>75</v>
      </c>
      <c r="AO1414" s="2">
        <v>13.9</v>
      </c>
      <c r="AP1414" s="2">
        <v>18.399999999999999</v>
      </c>
      <c r="AQ1414" s="2">
        <v>2.2000000000000002</v>
      </c>
      <c r="AR1414" s="2">
        <v>5.4</v>
      </c>
      <c r="AS1414" s="2">
        <v>1025.8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287.8</v>
      </c>
      <c r="BA1414">
        <v>17.600000000000001</v>
      </c>
      <c r="BB1414">
        <v>17.7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18.399999999999999</v>
      </c>
      <c r="AN1415" s="2">
        <v>75</v>
      </c>
      <c r="AO1415" s="2">
        <v>13.9</v>
      </c>
      <c r="AP1415" s="2">
        <v>18.399999999999999</v>
      </c>
      <c r="AQ1415" s="2">
        <v>3.6</v>
      </c>
      <c r="AR1415" s="2">
        <v>4.7</v>
      </c>
      <c r="AS1415" s="2">
        <v>1025.7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287.8</v>
      </c>
      <c r="BA1415">
        <v>17.600000000000001</v>
      </c>
      <c r="BB1415">
        <v>17.7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18.399999999999999</v>
      </c>
      <c r="AN1416" s="2">
        <v>76</v>
      </c>
      <c r="AO1416" s="2">
        <v>14.1</v>
      </c>
      <c r="AP1416" s="2">
        <v>18.399999999999999</v>
      </c>
      <c r="AQ1416" s="2">
        <v>5.4</v>
      </c>
      <c r="AR1416" s="2">
        <v>7.2</v>
      </c>
      <c r="AS1416" s="2">
        <v>1025.8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287.8</v>
      </c>
      <c r="BA1416">
        <v>17.5</v>
      </c>
      <c r="BB1416">
        <v>17.7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18.399999999999999</v>
      </c>
      <c r="AN1417" s="2">
        <v>76</v>
      </c>
      <c r="AO1417" s="2">
        <v>14.1</v>
      </c>
      <c r="AP1417" s="2">
        <v>18.399999999999999</v>
      </c>
      <c r="AQ1417" s="2">
        <v>4.3</v>
      </c>
      <c r="AR1417" s="2">
        <v>5.8</v>
      </c>
      <c r="AS1417" s="2">
        <v>1025.8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287.8</v>
      </c>
      <c r="BA1417">
        <v>17.5</v>
      </c>
      <c r="BB1417">
        <v>17.7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18.399999999999999</v>
      </c>
      <c r="AN1418" s="2">
        <v>76</v>
      </c>
      <c r="AO1418" s="2">
        <v>14.1</v>
      </c>
      <c r="AP1418" s="2">
        <v>18.399999999999999</v>
      </c>
      <c r="AQ1418" s="2">
        <v>0</v>
      </c>
      <c r="AR1418" s="2">
        <v>5.4</v>
      </c>
      <c r="AS1418" s="2">
        <v>1025.7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287.8</v>
      </c>
      <c r="BA1418">
        <v>17.5</v>
      </c>
      <c r="BB1418">
        <v>17.7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18.399999999999999</v>
      </c>
      <c r="AN1419" s="2">
        <v>76</v>
      </c>
      <c r="AO1419" s="2">
        <v>14.1</v>
      </c>
      <c r="AP1419" s="2">
        <v>18.399999999999999</v>
      </c>
      <c r="AQ1419" s="2">
        <v>2.9</v>
      </c>
      <c r="AR1419" s="2">
        <v>4.7</v>
      </c>
      <c r="AS1419" s="2">
        <v>1025.7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287.8</v>
      </c>
      <c r="BA1419">
        <v>17.5</v>
      </c>
      <c r="BB1419">
        <v>17.7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18.3</v>
      </c>
      <c r="AN1420" s="2">
        <v>76</v>
      </c>
      <c r="AO1420" s="2">
        <v>14</v>
      </c>
      <c r="AP1420" s="2">
        <v>18.3</v>
      </c>
      <c r="AQ1420" s="2">
        <v>2.9</v>
      </c>
      <c r="AR1420" s="2">
        <v>5</v>
      </c>
      <c r="AS1420" s="2">
        <v>1025.8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287.8</v>
      </c>
      <c r="BA1420">
        <v>17.399999999999999</v>
      </c>
      <c r="BB1420">
        <v>17.600000000000001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18.3</v>
      </c>
      <c r="AN1421" s="2">
        <v>76</v>
      </c>
      <c r="AO1421" s="2">
        <v>14</v>
      </c>
      <c r="AP1421" s="2">
        <v>18.3</v>
      </c>
      <c r="AQ1421" s="2">
        <v>4.3</v>
      </c>
      <c r="AR1421" s="2">
        <v>9.4</v>
      </c>
      <c r="AS1421" s="2">
        <v>1025.8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287.8</v>
      </c>
      <c r="BA1421">
        <v>17.399999999999999</v>
      </c>
      <c r="BB1421">
        <v>17.600000000000001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18.3</v>
      </c>
      <c r="AN1422" s="2">
        <v>76</v>
      </c>
      <c r="AO1422" s="2">
        <v>14</v>
      </c>
      <c r="AP1422" s="2">
        <v>18.3</v>
      </c>
      <c r="AQ1422" s="2">
        <v>5</v>
      </c>
      <c r="AR1422" s="2">
        <v>6.8</v>
      </c>
      <c r="AS1422" s="2">
        <v>1025.7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287.8</v>
      </c>
      <c r="BA1422">
        <v>17.399999999999999</v>
      </c>
      <c r="BB1422">
        <v>17.600000000000001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18.3</v>
      </c>
      <c r="AN1423" s="2">
        <v>76</v>
      </c>
      <c r="AO1423" s="2">
        <v>14</v>
      </c>
      <c r="AP1423" s="2">
        <v>18.3</v>
      </c>
      <c r="AQ1423" s="2">
        <v>2.2000000000000002</v>
      </c>
      <c r="AR1423" s="2">
        <v>4.3</v>
      </c>
      <c r="AS1423" s="2">
        <v>1025.9000000000001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287.8</v>
      </c>
      <c r="BA1423">
        <v>17.399999999999999</v>
      </c>
      <c r="BB1423">
        <v>17.5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18.3</v>
      </c>
      <c r="AN1424" s="2">
        <v>76</v>
      </c>
      <c r="AO1424" s="2">
        <v>14</v>
      </c>
      <c r="AP1424" s="2">
        <v>18.3</v>
      </c>
      <c r="AQ1424" s="2">
        <v>2.2000000000000002</v>
      </c>
      <c r="AR1424" s="2">
        <v>3.6</v>
      </c>
      <c r="AS1424" s="2">
        <v>1025.8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287.8</v>
      </c>
      <c r="BA1424">
        <v>17.3</v>
      </c>
      <c r="BB1424">
        <v>17.5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18.3</v>
      </c>
      <c r="AN1425" s="2">
        <v>76</v>
      </c>
      <c r="AO1425" s="2">
        <v>14</v>
      </c>
      <c r="AP1425" s="2">
        <v>18.3</v>
      </c>
      <c r="AQ1425" s="2">
        <v>4</v>
      </c>
      <c r="AR1425" s="2">
        <v>6.1</v>
      </c>
      <c r="AS1425" s="2">
        <v>1025.7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287.8</v>
      </c>
      <c r="BA1425">
        <v>17.3</v>
      </c>
      <c r="BB1425">
        <v>17.5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18.3</v>
      </c>
      <c r="AN1426" s="2">
        <v>76</v>
      </c>
      <c r="AO1426" s="2">
        <v>14</v>
      </c>
      <c r="AP1426" s="2">
        <v>18.3</v>
      </c>
      <c r="AQ1426" s="2">
        <v>6.8</v>
      </c>
      <c r="AR1426" s="2">
        <v>6.8</v>
      </c>
      <c r="AS1426" s="2">
        <v>1025.7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287.8</v>
      </c>
      <c r="BA1426">
        <v>17.3</v>
      </c>
      <c r="BB1426">
        <v>17.5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18.3</v>
      </c>
      <c r="AN1427" s="2">
        <v>76</v>
      </c>
      <c r="AO1427" s="2">
        <v>14</v>
      </c>
      <c r="AP1427" s="2">
        <v>18.3</v>
      </c>
      <c r="AQ1427" s="2">
        <v>5.8</v>
      </c>
      <c r="AR1427" s="2">
        <v>8.3000000000000007</v>
      </c>
      <c r="AS1427" s="2">
        <v>1025.7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287.8</v>
      </c>
      <c r="BA1427">
        <v>17.3</v>
      </c>
      <c r="BB1427">
        <v>17.5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18.2</v>
      </c>
      <c r="AN1428" s="2">
        <v>76</v>
      </c>
      <c r="AO1428" s="2">
        <v>13.9</v>
      </c>
      <c r="AP1428" s="2">
        <v>18.2</v>
      </c>
      <c r="AQ1428" s="2">
        <v>3.6</v>
      </c>
      <c r="AR1428" s="2">
        <v>6.1</v>
      </c>
      <c r="AS1428" s="2">
        <v>1025.8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287.8</v>
      </c>
      <c r="BA1428">
        <v>17.3</v>
      </c>
      <c r="BB1428">
        <v>17.399999999999999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18.2</v>
      </c>
      <c r="AN1429" s="2">
        <v>76</v>
      </c>
      <c r="AO1429" s="2">
        <v>13.9</v>
      </c>
      <c r="AP1429" s="2">
        <v>18.2</v>
      </c>
      <c r="AQ1429" s="2">
        <v>3.2</v>
      </c>
      <c r="AR1429" s="2">
        <v>6.8</v>
      </c>
      <c r="AS1429" s="2">
        <v>1025.8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287.8</v>
      </c>
      <c r="BA1429">
        <v>17.2</v>
      </c>
      <c r="BB1429">
        <v>17.399999999999999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18.2</v>
      </c>
      <c r="AN1430" s="2">
        <v>76</v>
      </c>
      <c r="AO1430" s="2">
        <v>13.9</v>
      </c>
      <c r="AP1430" s="2">
        <v>18.2</v>
      </c>
      <c r="AQ1430" s="2">
        <v>4.7</v>
      </c>
      <c r="AR1430" s="2">
        <v>7.6</v>
      </c>
      <c r="AS1430" s="2">
        <v>1025.7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287.8</v>
      </c>
      <c r="BA1430">
        <v>17.2</v>
      </c>
      <c r="BB1430">
        <v>17.399999999999999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18.2</v>
      </c>
      <c r="AN1431" s="2">
        <v>76</v>
      </c>
      <c r="AO1431" s="2">
        <v>13.9</v>
      </c>
      <c r="AP1431" s="2">
        <v>18.2</v>
      </c>
      <c r="AQ1431" s="2">
        <v>0</v>
      </c>
      <c r="AR1431" s="2">
        <v>5.8</v>
      </c>
      <c r="AS1431" s="2">
        <v>1025.5999999999999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287.8</v>
      </c>
      <c r="BA1431">
        <v>17.2</v>
      </c>
      <c r="BB1431">
        <v>17.399999999999999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18.2</v>
      </c>
      <c r="AN1432" s="2">
        <v>76</v>
      </c>
      <c r="AO1432" s="2">
        <v>13.9</v>
      </c>
      <c r="AP1432" s="2">
        <v>18.2</v>
      </c>
      <c r="AQ1432" s="2">
        <v>5</v>
      </c>
      <c r="AR1432" s="2">
        <v>6.1</v>
      </c>
      <c r="AS1432" s="2">
        <v>1025.9000000000001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287.8</v>
      </c>
      <c r="BA1432">
        <v>17.2</v>
      </c>
      <c r="BB1432">
        <v>17.399999999999999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18.2</v>
      </c>
      <c r="AN1433" s="2">
        <v>76</v>
      </c>
      <c r="AO1433" s="2">
        <v>13.9</v>
      </c>
      <c r="AP1433" s="2">
        <v>18.2</v>
      </c>
      <c r="AQ1433" s="2">
        <v>3.2</v>
      </c>
      <c r="AR1433" s="2">
        <v>5.8</v>
      </c>
      <c r="AS1433" s="2">
        <v>1025.7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287.8</v>
      </c>
      <c r="BA1433">
        <v>17.2</v>
      </c>
      <c r="BB1433">
        <v>17.399999999999999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18.2</v>
      </c>
      <c r="AN1434" s="2">
        <v>76</v>
      </c>
      <c r="AO1434" s="2">
        <v>13.9</v>
      </c>
      <c r="AP1434" s="2">
        <v>18.2</v>
      </c>
      <c r="AQ1434" s="2">
        <v>2.5</v>
      </c>
      <c r="AR1434" s="2">
        <v>3.6</v>
      </c>
      <c r="AS1434" s="2">
        <v>1025.8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287.8</v>
      </c>
      <c r="BA1434">
        <v>17.2</v>
      </c>
      <c r="BB1434">
        <v>17.3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18.2</v>
      </c>
      <c r="AN1435" s="2">
        <v>76</v>
      </c>
      <c r="AO1435" s="2">
        <v>13.9</v>
      </c>
      <c r="AP1435" s="2">
        <v>18.2</v>
      </c>
      <c r="AQ1435" s="2">
        <v>3.6</v>
      </c>
      <c r="AR1435" s="2">
        <v>5.4</v>
      </c>
      <c r="AS1435" s="2">
        <v>1025.9000000000001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287.8</v>
      </c>
      <c r="BA1435">
        <v>17.2</v>
      </c>
      <c r="BB1435">
        <v>17.3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18.2</v>
      </c>
      <c r="AN1436" s="2">
        <v>76</v>
      </c>
      <c r="AO1436" s="2">
        <v>13.9</v>
      </c>
      <c r="AP1436" s="2">
        <v>18.2</v>
      </c>
      <c r="AQ1436" s="2">
        <v>3.2</v>
      </c>
      <c r="AR1436" s="2">
        <v>4</v>
      </c>
      <c r="AS1436" s="2">
        <v>1025.5999999999999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287.8</v>
      </c>
      <c r="BA1436">
        <v>17.2</v>
      </c>
      <c r="BB1436">
        <v>17.3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18.2</v>
      </c>
      <c r="AN1437" s="2">
        <v>76</v>
      </c>
      <c r="AO1437" s="2">
        <v>13.9</v>
      </c>
      <c r="AP1437" s="2">
        <v>18.2</v>
      </c>
      <c r="AQ1437" s="2">
        <v>4.7</v>
      </c>
      <c r="AR1437" s="2">
        <v>6.1</v>
      </c>
      <c r="AS1437" s="2">
        <v>1025.8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287.8</v>
      </c>
      <c r="BA1437">
        <v>17.100000000000001</v>
      </c>
      <c r="BB1437">
        <v>17.3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18.2</v>
      </c>
      <c r="AN1438" s="2">
        <v>76</v>
      </c>
      <c r="AO1438" s="2">
        <v>13.9</v>
      </c>
      <c r="AP1438" s="2">
        <v>18.2</v>
      </c>
      <c r="AQ1438" s="2">
        <v>10.8</v>
      </c>
      <c r="AR1438" s="2">
        <v>16.899999999999999</v>
      </c>
      <c r="AS1438" s="2">
        <v>1025.7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287.8</v>
      </c>
      <c r="BA1438">
        <v>17.100000000000001</v>
      </c>
      <c r="BB1438">
        <v>17.3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18.2</v>
      </c>
      <c r="AN1439" s="2">
        <v>76</v>
      </c>
      <c r="AO1439" s="2">
        <v>13.9</v>
      </c>
      <c r="AP1439" s="2">
        <v>18.2</v>
      </c>
      <c r="AQ1439" s="2">
        <v>7.9</v>
      </c>
      <c r="AR1439" s="2">
        <v>7.9</v>
      </c>
      <c r="AS1439" s="2">
        <v>1025.4000000000001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287.8</v>
      </c>
      <c r="BA1439">
        <v>17.100000000000001</v>
      </c>
      <c r="BB1439">
        <v>17.3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18.100000000000001</v>
      </c>
      <c r="AN1440" s="2">
        <v>76</v>
      </c>
      <c r="AO1440" s="2">
        <v>13.8</v>
      </c>
      <c r="AP1440" s="2">
        <v>18.100000000000001</v>
      </c>
      <c r="AQ1440" s="2">
        <v>4.7</v>
      </c>
      <c r="AR1440" s="2">
        <v>5.8</v>
      </c>
      <c r="AS1440" s="2">
        <v>1025.7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287.8</v>
      </c>
      <c r="BA1440">
        <v>17.100000000000001</v>
      </c>
      <c r="BB1440">
        <v>17.3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18.100000000000001</v>
      </c>
      <c r="AN1441" s="2">
        <v>77</v>
      </c>
      <c r="AO1441" s="2">
        <v>14</v>
      </c>
      <c r="AP1441" s="2">
        <v>18.100000000000001</v>
      </c>
      <c r="AQ1441" s="2">
        <v>7.9</v>
      </c>
      <c r="AR1441" s="2">
        <v>9</v>
      </c>
      <c r="AS1441" s="2">
        <v>1025.5999999999999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287.8</v>
      </c>
      <c r="BA1441">
        <v>17.100000000000001</v>
      </c>
      <c r="BB1441">
        <v>17.3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18.100000000000001</v>
      </c>
      <c r="AN1442" s="2">
        <v>77</v>
      </c>
      <c r="AO1442" s="2">
        <v>14</v>
      </c>
      <c r="AP1442" s="2">
        <v>18.100000000000001</v>
      </c>
      <c r="AQ1442" s="2">
        <v>2.9</v>
      </c>
      <c r="AR1442" s="2">
        <v>4.7</v>
      </c>
      <c r="AS1442" s="2">
        <v>1025.7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287.8</v>
      </c>
      <c r="BA1442">
        <v>17.100000000000001</v>
      </c>
      <c r="BB1442">
        <v>17.2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18.100000000000001</v>
      </c>
      <c r="AN1443" s="2">
        <v>77</v>
      </c>
      <c r="AO1443" s="2">
        <v>14</v>
      </c>
      <c r="AP1443" s="2">
        <v>18.100000000000001</v>
      </c>
      <c r="AQ1443" s="2">
        <v>5.8</v>
      </c>
      <c r="AR1443" s="2">
        <v>6.1</v>
      </c>
      <c r="AS1443" s="2">
        <v>1025.5999999999999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287.8</v>
      </c>
      <c r="BA1443">
        <v>17.100000000000001</v>
      </c>
      <c r="BB1443">
        <v>17.2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18.100000000000001</v>
      </c>
      <c r="AN1444" s="2">
        <v>77</v>
      </c>
      <c r="AO1444" s="2">
        <v>14</v>
      </c>
      <c r="AP1444" s="2">
        <v>18.100000000000001</v>
      </c>
      <c r="AQ1444" s="2">
        <v>5.8</v>
      </c>
      <c r="AR1444" s="2">
        <v>6.8</v>
      </c>
      <c r="AS1444" s="2">
        <v>1025.9000000000001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287.8</v>
      </c>
      <c r="BA1444">
        <v>17.100000000000001</v>
      </c>
      <c r="BB1444">
        <v>17.2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18.100000000000001</v>
      </c>
      <c r="AN1445" s="2">
        <v>77</v>
      </c>
      <c r="AO1445" s="2">
        <v>14</v>
      </c>
      <c r="AP1445" s="2">
        <v>18.100000000000001</v>
      </c>
      <c r="AQ1445" s="2">
        <v>2.9</v>
      </c>
      <c r="AR1445" s="2">
        <v>6.8</v>
      </c>
      <c r="AS1445" s="2">
        <v>1025.9000000000001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287.8</v>
      </c>
      <c r="BA1445">
        <v>17.100000000000001</v>
      </c>
      <c r="BB1445">
        <v>17.2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18.100000000000001</v>
      </c>
      <c r="AN1446" s="2">
        <v>77</v>
      </c>
      <c r="AO1446" s="2">
        <v>14</v>
      </c>
      <c r="AP1446" s="2">
        <v>18.100000000000001</v>
      </c>
      <c r="AQ1446" s="2">
        <v>4.7</v>
      </c>
      <c r="AR1446" s="2">
        <v>5</v>
      </c>
      <c r="AS1446" s="2">
        <v>1025.8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287.8</v>
      </c>
      <c r="BA1446">
        <v>17.100000000000001</v>
      </c>
      <c r="BB1446">
        <v>17.2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18</v>
      </c>
      <c r="AN1447" s="2">
        <v>77</v>
      </c>
      <c r="AO1447" s="2">
        <v>13.9</v>
      </c>
      <c r="AP1447" s="2">
        <v>18</v>
      </c>
      <c r="AQ1447" s="2">
        <v>3.2</v>
      </c>
      <c r="AR1447" s="2">
        <v>4.3</v>
      </c>
      <c r="AS1447" s="2">
        <v>1025.7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287.8</v>
      </c>
      <c r="BA1447">
        <v>17.100000000000001</v>
      </c>
      <c r="BB1447">
        <v>17.2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>
        <v>23.1</v>
      </c>
      <c r="C1449" s="2">
        <v>39</v>
      </c>
      <c r="D1449" s="2">
        <v>8.4</v>
      </c>
      <c r="E1449" s="2">
        <v>23.1</v>
      </c>
      <c r="F1449" s="2">
        <v>2.5</v>
      </c>
      <c r="G1449" s="2">
        <v>3.2</v>
      </c>
      <c r="H1449" s="2">
        <v>1008.5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5</v>
      </c>
      <c r="O1449">
        <v>292.8</v>
      </c>
      <c r="P1449">
        <v>22</v>
      </c>
      <c r="Q1449">
        <v>22.4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>
        <v>23.1</v>
      </c>
      <c r="C1450" s="2">
        <v>39</v>
      </c>
      <c r="D1450" s="2">
        <v>8.4</v>
      </c>
      <c r="E1450" s="2">
        <v>23.1</v>
      </c>
      <c r="F1450" s="2">
        <v>2.9</v>
      </c>
      <c r="G1450" s="2">
        <v>2.9</v>
      </c>
      <c r="H1450" s="2">
        <v>1008.5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5</v>
      </c>
      <c r="O1450">
        <v>292.8</v>
      </c>
      <c r="P1450">
        <v>21.9</v>
      </c>
      <c r="Q1450">
        <v>22.4</v>
      </c>
      <c r="R1450" s="5">
        <v>1.0006944444444399</v>
      </c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>
        <v>23.1</v>
      </c>
      <c r="C1451" s="2">
        <v>39</v>
      </c>
      <c r="D1451" s="2">
        <v>8.4</v>
      </c>
      <c r="E1451" s="2">
        <v>23.1</v>
      </c>
      <c r="F1451" s="2">
        <v>2.2000000000000002</v>
      </c>
      <c r="G1451" s="2">
        <v>4</v>
      </c>
      <c r="H1451" s="2">
        <v>1008.4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5</v>
      </c>
      <c r="O1451">
        <v>292.8</v>
      </c>
      <c r="P1451">
        <v>21.9</v>
      </c>
      <c r="Q1451">
        <v>22.4</v>
      </c>
      <c r="R1451" s="5">
        <v>1.00138888888889</v>
      </c>
    </row>
    <row r="1452" spans="2:55">
      <c r="B1452" s="2">
        <v>23.1</v>
      </c>
      <c r="C1452" s="2">
        <v>39</v>
      </c>
      <c r="D1452" s="2">
        <v>8.4</v>
      </c>
      <c r="E1452" s="2">
        <v>23.1</v>
      </c>
      <c r="F1452" s="2">
        <v>0</v>
      </c>
      <c r="G1452" s="2">
        <v>2.5</v>
      </c>
      <c r="H1452" s="2">
        <v>1008.3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5</v>
      </c>
      <c r="O1452">
        <v>292.8</v>
      </c>
      <c r="P1452">
        <v>21.9</v>
      </c>
      <c r="Q1452">
        <v>22.3</v>
      </c>
      <c r="R1452" s="5">
        <v>1.0020833333333301</v>
      </c>
    </row>
    <row r="1453" spans="2:55">
      <c r="B1453" s="2">
        <v>23.1</v>
      </c>
      <c r="C1453" s="2">
        <v>39</v>
      </c>
      <c r="D1453" s="2">
        <v>8.4</v>
      </c>
      <c r="E1453" s="2">
        <v>23.1</v>
      </c>
      <c r="F1453" s="2">
        <v>3.6</v>
      </c>
      <c r="G1453" s="2">
        <v>4.7</v>
      </c>
      <c r="H1453" s="2">
        <v>1008.6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5</v>
      </c>
      <c r="O1453">
        <v>292.8</v>
      </c>
      <c r="P1453">
        <v>21.8</v>
      </c>
      <c r="Q1453">
        <v>22.3</v>
      </c>
      <c r="R1453" s="5">
        <v>1.00277777777778</v>
      </c>
    </row>
    <row r="1454" spans="2:55">
      <c r="B1454" s="2">
        <v>23.1</v>
      </c>
      <c r="C1454" s="2">
        <v>40</v>
      </c>
      <c r="D1454" s="2">
        <v>8.8000000000000007</v>
      </c>
      <c r="E1454" s="2">
        <v>23.1</v>
      </c>
      <c r="F1454" s="2">
        <v>2.9</v>
      </c>
      <c r="G1454" s="2">
        <v>3.6</v>
      </c>
      <c r="H1454" s="2">
        <v>1008.4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5</v>
      </c>
      <c r="O1454">
        <v>292.8</v>
      </c>
      <c r="P1454">
        <v>21.8</v>
      </c>
      <c r="Q1454">
        <v>22.2</v>
      </c>
      <c r="R1454" s="5">
        <v>1.0034722222222201</v>
      </c>
    </row>
    <row r="1455" spans="2:55">
      <c r="B1455" s="2">
        <v>23</v>
      </c>
      <c r="C1455" s="2">
        <v>39</v>
      </c>
      <c r="D1455" s="2">
        <v>8.3000000000000007</v>
      </c>
      <c r="E1455" s="2">
        <v>23</v>
      </c>
      <c r="F1455" s="2">
        <v>2.5</v>
      </c>
      <c r="G1455" s="2">
        <v>4</v>
      </c>
      <c r="H1455" s="2">
        <v>1008.4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5</v>
      </c>
      <c r="O1455">
        <v>292.8</v>
      </c>
      <c r="P1455">
        <v>21.8</v>
      </c>
      <c r="Q1455">
        <v>22.2</v>
      </c>
      <c r="R1455" s="5">
        <v>1.00416666666667</v>
      </c>
    </row>
    <row r="1456" spans="2:55">
      <c r="B1456" s="2">
        <v>23.1</v>
      </c>
      <c r="C1456" s="2">
        <v>39</v>
      </c>
      <c r="D1456" s="2">
        <v>8.4</v>
      </c>
      <c r="E1456" s="2">
        <v>23.1</v>
      </c>
      <c r="F1456" s="2">
        <v>4.3</v>
      </c>
      <c r="G1456" s="2">
        <v>4.7</v>
      </c>
      <c r="H1456" s="2">
        <v>1008.3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5</v>
      </c>
      <c r="O1456">
        <v>292.8</v>
      </c>
      <c r="P1456">
        <v>21.8</v>
      </c>
      <c r="Q1456">
        <v>22.2</v>
      </c>
      <c r="R1456" s="5">
        <v>1.0048611111111101</v>
      </c>
    </row>
    <row r="1457" spans="2:18">
      <c r="B1457" s="2">
        <v>23.1</v>
      </c>
      <c r="C1457" s="2">
        <v>40</v>
      </c>
      <c r="D1457" s="2">
        <v>8.8000000000000007</v>
      </c>
      <c r="E1457" s="2">
        <v>23.1</v>
      </c>
      <c r="F1457" s="2">
        <v>3.2</v>
      </c>
      <c r="G1457" s="2">
        <v>4</v>
      </c>
      <c r="H1457" s="2">
        <v>1008.7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5</v>
      </c>
      <c r="O1457">
        <v>292.8</v>
      </c>
      <c r="P1457">
        <v>21.8</v>
      </c>
      <c r="Q1457">
        <v>22.2</v>
      </c>
      <c r="R1457" s="5">
        <v>1.00555555555556</v>
      </c>
    </row>
    <row r="1458" spans="2:18">
      <c r="B1458" s="2">
        <v>23</v>
      </c>
      <c r="C1458" s="2">
        <v>40</v>
      </c>
      <c r="D1458" s="2">
        <v>8.6999999999999993</v>
      </c>
      <c r="E1458" s="2">
        <v>23</v>
      </c>
      <c r="F1458" s="2">
        <v>2.9</v>
      </c>
      <c r="G1458" s="2">
        <v>3.2</v>
      </c>
      <c r="H1458" s="2">
        <v>1008.6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5</v>
      </c>
      <c r="O1458">
        <v>292.8</v>
      </c>
      <c r="P1458">
        <v>21.8</v>
      </c>
      <c r="Q1458">
        <v>22.2</v>
      </c>
      <c r="R1458" s="5">
        <v>1.0062500000000001</v>
      </c>
    </row>
    <row r="1459" spans="2:18">
      <c r="B1459" s="2">
        <v>23</v>
      </c>
      <c r="C1459" s="2">
        <v>40</v>
      </c>
      <c r="D1459" s="2">
        <v>8.6999999999999993</v>
      </c>
      <c r="E1459" s="2">
        <v>23</v>
      </c>
      <c r="F1459" s="2">
        <v>5.4</v>
      </c>
      <c r="G1459" s="2">
        <v>5.4</v>
      </c>
      <c r="H1459" s="2">
        <v>1008.3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5</v>
      </c>
      <c r="O1459">
        <v>292.8</v>
      </c>
      <c r="P1459">
        <v>21.7</v>
      </c>
      <c r="Q1459">
        <v>22.2</v>
      </c>
      <c r="R1459" s="5">
        <v>1.00694444444444</v>
      </c>
    </row>
    <row r="1460" spans="2:18">
      <c r="B1460" s="2">
        <v>22.9</v>
      </c>
      <c r="C1460" s="2">
        <v>40</v>
      </c>
      <c r="D1460" s="2">
        <v>8.6</v>
      </c>
      <c r="E1460" s="2">
        <v>22.9</v>
      </c>
      <c r="F1460" s="2">
        <v>3.6</v>
      </c>
      <c r="G1460" s="2">
        <v>3.6</v>
      </c>
      <c r="H1460" s="2">
        <v>1008.5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5</v>
      </c>
      <c r="O1460">
        <v>292.8</v>
      </c>
      <c r="P1460">
        <v>21.7</v>
      </c>
      <c r="Q1460">
        <v>22.2</v>
      </c>
      <c r="R1460" s="5">
        <v>1.0076388888888901</v>
      </c>
    </row>
    <row r="1461" spans="2:18">
      <c r="B1461" s="2">
        <v>22.8</v>
      </c>
      <c r="C1461" s="2">
        <v>40</v>
      </c>
      <c r="D1461" s="2">
        <v>8.5</v>
      </c>
      <c r="E1461" s="2">
        <v>22.8</v>
      </c>
      <c r="F1461" s="2">
        <v>1.8</v>
      </c>
      <c r="G1461" s="2">
        <v>2.9</v>
      </c>
      <c r="H1461" s="2">
        <v>1008.4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5</v>
      </c>
      <c r="O1461">
        <v>292.8</v>
      </c>
      <c r="P1461">
        <v>21.7</v>
      </c>
      <c r="Q1461">
        <v>22.1</v>
      </c>
      <c r="R1461" s="5">
        <v>1.00833333333333</v>
      </c>
    </row>
    <row r="1462" spans="2:18">
      <c r="B1462" s="2">
        <v>22.8</v>
      </c>
      <c r="C1462" s="2">
        <v>40</v>
      </c>
      <c r="D1462" s="2">
        <v>8.5</v>
      </c>
      <c r="E1462" s="2">
        <v>22.8</v>
      </c>
      <c r="F1462" s="2">
        <v>2.9</v>
      </c>
      <c r="G1462" s="2">
        <v>4</v>
      </c>
      <c r="H1462" s="2">
        <v>1008.4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5</v>
      </c>
      <c r="O1462">
        <v>292.8</v>
      </c>
      <c r="P1462">
        <v>21.7</v>
      </c>
      <c r="Q1462">
        <v>22.1</v>
      </c>
      <c r="R1462" s="5">
        <v>1.0090277777777801</v>
      </c>
    </row>
    <row r="1463" spans="2:18">
      <c r="B1463" s="2">
        <v>22.7</v>
      </c>
      <c r="C1463" s="2">
        <v>40</v>
      </c>
      <c r="D1463" s="2">
        <v>8.4</v>
      </c>
      <c r="E1463" s="2">
        <v>22.7</v>
      </c>
      <c r="F1463" s="2">
        <v>2.9</v>
      </c>
      <c r="G1463" s="2">
        <v>4</v>
      </c>
      <c r="H1463" s="2">
        <v>1008.4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5</v>
      </c>
      <c r="O1463">
        <v>292.8</v>
      </c>
      <c r="P1463">
        <v>21.7</v>
      </c>
      <c r="Q1463">
        <v>22.1</v>
      </c>
      <c r="R1463" s="5">
        <v>1.00972222222222</v>
      </c>
    </row>
    <row r="1464" spans="2:18">
      <c r="B1464" s="2">
        <v>22.7</v>
      </c>
      <c r="C1464" s="2">
        <v>41</v>
      </c>
      <c r="D1464" s="2">
        <v>8.8000000000000007</v>
      </c>
      <c r="E1464" s="2">
        <v>22.7</v>
      </c>
      <c r="F1464" s="2">
        <v>1.8</v>
      </c>
      <c r="G1464" s="2">
        <v>3.2</v>
      </c>
      <c r="H1464" s="2">
        <v>1008.4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5</v>
      </c>
      <c r="O1464">
        <v>292.8</v>
      </c>
      <c r="P1464">
        <v>21.7</v>
      </c>
      <c r="Q1464">
        <v>22.1</v>
      </c>
      <c r="R1464" s="5">
        <v>1.0104166666666701</v>
      </c>
    </row>
    <row r="1465" spans="2:18">
      <c r="B1465" s="2">
        <v>22.6</v>
      </c>
      <c r="C1465" s="2">
        <v>41</v>
      </c>
      <c r="D1465" s="2">
        <v>8.6999999999999993</v>
      </c>
      <c r="E1465" s="2">
        <v>22.6</v>
      </c>
      <c r="F1465" s="2">
        <v>1.8</v>
      </c>
      <c r="G1465" s="2">
        <v>4</v>
      </c>
      <c r="H1465" s="2">
        <v>1008.4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5</v>
      </c>
      <c r="O1465">
        <v>292.8</v>
      </c>
      <c r="P1465">
        <v>21.6</v>
      </c>
      <c r="Q1465">
        <v>22.1</v>
      </c>
      <c r="R1465" s="5">
        <v>1.01111111111111</v>
      </c>
    </row>
    <row r="1466" spans="2:18">
      <c r="B1466" s="2">
        <v>22.6</v>
      </c>
      <c r="C1466" s="2">
        <v>41</v>
      </c>
      <c r="D1466" s="2">
        <v>8.6999999999999993</v>
      </c>
      <c r="E1466" s="2">
        <v>22.6</v>
      </c>
      <c r="F1466" s="2">
        <v>0</v>
      </c>
      <c r="G1466" s="2">
        <v>5</v>
      </c>
      <c r="H1466" s="2">
        <v>1008.4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5</v>
      </c>
      <c r="O1466">
        <v>292.8</v>
      </c>
      <c r="P1466">
        <v>21.6</v>
      </c>
      <c r="Q1466">
        <v>22.1</v>
      </c>
      <c r="R1466" s="5">
        <v>1.0118055555555601</v>
      </c>
    </row>
    <row r="1467" spans="2:18">
      <c r="B1467" s="2">
        <v>22.6</v>
      </c>
      <c r="C1467" s="2">
        <v>41</v>
      </c>
      <c r="D1467" s="2">
        <v>8.6999999999999993</v>
      </c>
      <c r="E1467" s="2">
        <v>22.6</v>
      </c>
      <c r="F1467" s="2">
        <v>0</v>
      </c>
      <c r="G1467" s="2">
        <v>2.9</v>
      </c>
      <c r="H1467" s="2">
        <v>1008.4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5</v>
      </c>
      <c r="O1467">
        <v>292.8</v>
      </c>
      <c r="P1467">
        <v>21.6</v>
      </c>
      <c r="Q1467">
        <v>22</v>
      </c>
      <c r="R1467" s="5">
        <v>1.0125</v>
      </c>
    </row>
    <row r="1468" spans="2:18">
      <c r="B1468" s="2">
        <v>22.6</v>
      </c>
      <c r="C1468" s="2">
        <v>41</v>
      </c>
      <c r="D1468" s="2">
        <v>8.6999999999999993</v>
      </c>
      <c r="E1468" s="2">
        <v>22.6</v>
      </c>
      <c r="F1468" s="2">
        <v>5</v>
      </c>
      <c r="G1468" s="2">
        <v>5</v>
      </c>
      <c r="H1468" s="2">
        <v>1008.2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5</v>
      </c>
      <c r="O1468">
        <v>292.8</v>
      </c>
      <c r="P1468">
        <v>21.5</v>
      </c>
      <c r="Q1468">
        <v>22</v>
      </c>
      <c r="R1468" s="5">
        <v>1.0131944444444401</v>
      </c>
    </row>
    <row r="1469" spans="2:18">
      <c r="B1469" s="2">
        <v>22.6</v>
      </c>
      <c r="C1469" s="2">
        <v>41</v>
      </c>
      <c r="D1469" s="2">
        <v>8.6999999999999993</v>
      </c>
      <c r="E1469" s="2">
        <v>22.6</v>
      </c>
      <c r="F1469" s="2">
        <v>3.6</v>
      </c>
      <c r="G1469" s="2">
        <v>4.3</v>
      </c>
      <c r="H1469" s="2">
        <v>1008.3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5</v>
      </c>
      <c r="O1469">
        <v>292.8</v>
      </c>
      <c r="P1469">
        <v>21.5</v>
      </c>
      <c r="Q1469">
        <v>22</v>
      </c>
      <c r="R1469" s="5">
        <v>1.0138888888888899</v>
      </c>
    </row>
    <row r="1470" spans="2:18">
      <c r="B1470" s="2">
        <v>22.6</v>
      </c>
      <c r="C1470" s="2">
        <v>41</v>
      </c>
      <c r="D1470" s="2">
        <v>8.6999999999999993</v>
      </c>
      <c r="E1470" s="2">
        <v>22.6</v>
      </c>
      <c r="F1470" s="2">
        <v>2.9</v>
      </c>
      <c r="G1470" s="2">
        <v>3.2</v>
      </c>
      <c r="H1470" s="2">
        <v>1008.4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5</v>
      </c>
      <c r="O1470">
        <v>292.8</v>
      </c>
      <c r="P1470">
        <v>21.5</v>
      </c>
      <c r="Q1470">
        <v>22</v>
      </c>
      <c r="R1470" s="5">
        <v>1.0145833333333301</v>
      </c>
    </row>
    <row r="1471" spans="2:18">
      <c r="B1471" s="2">
        <v>22.6</v>
      </c>
      <c r="C1471" s="2">
        <v>41</v>
      </c>
      <c r="D1471" s="2">
        <v>8.6999999999999993</v>
      </c>
      <c r="E1471" s="2">
        <v>22.6</v>
      </c>
      <c r="F1471" s="2">
        <v>3.2</v>
      </c>
      <c r="G1471" s="2">
        <v>3.6</v>
      </c>
      <c r="H1471" s="2">
        <v>1008.1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5</v>
      </c>
      <c r="O1471">
        <v>292.8</v>
      </c>
      <c r="P1471">
        <v>21.5</v>
      </c>
      <c r="Q1471">
        <v>21.9</v>
      </c>
      <c r="R1471" s="5">
        <v>1.0152777777777799</v>
      </c>
    </row>
    <row r="1472" spans="2:18">
      <c r="B1472" s="2">
        <v>22.6</v>
      </c>
      <c r="C1472" s="2">
        <v>41</v>
      </c>
      <c r="D1472" s="2">
        <v>8.6999999999999993</v>
      </c>
      <c r="E1472" s="2">
        <v>22.6</v>
      </c>
      <c r="F1472" s="2">
        <v>0</v>
      </c>
      <c r="G1472" s="2">
        <v>2.2000000000000002</v>
      </c>
      <c r="H1472" s="2">
        <v>1008.3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5</v>
      </c>
      <c r="O1472">
        <v>292.8</v>
      </c>
      <c r="P1472">
        <v>21.5</v>
      </c>
      <c r="Q1472">
        <v>21.9</v>
      </c>
      <c r="R1472" s="5">
        <v>1.0159722222222201</v>
      </c>
    </row>
    <row r="1473" spans="2:18">
      <c r="B1473" s="2">
        <v>22.6</v>
      </c>
      <c r="C1473" s="2">
        <v>41</v>
      </c>
      <c r="D1473" s="2">
        <v>8.6999999999999993</v>
      </c>
      <c r="E1473" s="2">
        <v>22.6</v>
      </c>
      <c r="F1473" s="2">
        <v>4.3</v>
      </c>
      <c r="G1473" s="2">
        <v>5.8</v>
      </c>
      <c r="H1473" s="2">
        <v>1008.2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5</v>
      </c>
      <c r="O1473">
        <v>292.8</v>
      </c>
      <c r="P1473">
        <v>21.4</v>
      </c>
      <c r="Q1473">
        <v>21.9</v>
      </c>
      <c r="R1473" s="5">
        <v>1.0166666666666699</v>
      </c>
    </row>
    <row r="1474" spans="2:18">
      <c r="B1474" s="2">
        <v>22.6</v>
      </c>
      <c r="C1474" s="2">
        <v>41</v>
      </c>
      <c r="D1474" s="2">
        <v>8.6999999999999993</v>
      </c>
      <c r="E1474" s="2">
        <v>22.6</v>
      </c>
      <c r="F1474" s="2">
        <v>2.5</v>
      </c>
      <c r="G1474" s="2">
        <v>3.2</v>
      </c>
      <c r="H1474" s="2">
        <v>1008.3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5</v>
      </c>
      <c r="O1474">
        <v>292.8</v>
      </c>
      <c r="P1474">
        <v>21.4</v>
      </c>
      <c r="Q1474">
        <v>21.9</v>
      </c>
      <c r="R1474" s="5">
        <v>1.0173611111111101</v>
      </c>
    </row>
    <row r="1475" spans="2:18">
      <c r="B1475" s="2">
        <v>22.6</v>
      </c>
      <c r="C1475" s="2">
        <v>41</v>
      </c>
      <c r="D1475" s="2">
        <v>8.6999999999999993</v>
      </c>
      <c r="E1475" s="2">
        <v>22.6</v>
      </c>
      <c r="F1475" s="2">
        <v>0</v>
      </c>
      <c r="G1475" s="2">
        <v>3.2</v>
      </c>
      <c r="H1475" s="2">
        <v>1008.3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5</v>
      </c>
      <c r="O1475">
        <v>292.8</v>
      </c>
      <c r="P1475">
        <v>21.4</v>
      </c>
      <c r="Q1475">
        <v>21.8</v>
      </c>
      <c r="R1475" s="5">
        <v>1.0180555555555599</v>
      </c>
    </row>
    <row r="1476" spans="2:18">
      <c r="B1476" s="2">
        <v>22.6</v>
      </c>
      <c r="C1476" s="2">
        <v>41</v>
      </c>
      <c r="D1476" s="2">
        <v>8.6999999999999993</v>
      </c>
      <c r="E1476" s="2">
        <v>22.6</v>
      </c>
      <c r="F1476" s="2">
        <v>2.2000000000000002</v>
      </c>
      <c r="G1476" s="2">
        <v>2.9</v>
      </c>
      <c r="H1476" s="2">
        <v>1008.4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5</v>
      </c>
      <c r="O1476">
        <v>292.8</v>
      </c>
      <c r="P1476">
        <v>21.4</v>
      </c>
      <c r="Q1476">
        <v>21.8</v>
      </c>
      <c r="R1476" s="5">
        <v>1.01875</v>
      </c>
    </row>
    <row r="1477" spans="2:18">
      <c r="B1477" s="2">
        <v>22.6</v>
      </c>
      <c r="C1477" s="2">
        <v>41</v>
      </c>
      <c r="D1477" s="2">
        <v>8.6999999999999993</v>
      </c>
      <c r="E1477" s="2">
        <v>22.6</v>
      </c>
      <c r="F1477" s="2">
        <v>2.9</v>
      </c>
      <c r="G1477" s="2">
        <v>4.3</v>
      </c>
      <c r="H1477" s="2">
        <v>1008.2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5</v>
      </c>
      <c r="O1477">
        <v>292.8</v>
      </c>
      <c r="P1477">
        <v>21.3</v>
      </c>
      <c r="Q1477">
        <v>21.8</v>
      </c>
      <c r="R1477" s="5">
        <v>1.0194444444444399</v>
      </c>
    </row>
    <row r="1478" spans="2:18">
      <c r="B1478" s="2">
        <v>22.6</v>
      </c>
      <c r="C1478" s="2">
        <v>41</v>
      </c>
      <c r="D1478" s="2">
        <v>8.6999999999999993</v>
      </c>
      <c r="E1478" s="2">
        <v>22.6</v>
      </c>
      <c r="F1478" s="2">
        <v>2.5</v>
      </c>
      <c r="G1478" s="2">
        <v>4</v>
      </c>
      <c r="H1478" s="2">
        <v>1008.3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5</v>
      </c>
      <c r="O1478">
        <v>292.8</v>
      </c>
      <c r="P1478">
        <v>21.3</v>
      </c>
      <c r="Q1478">
        <v>21.8</v>
      </c>
      <c r="R1478" s="5">
        <v>1.02013888888889</v>
      </c>
    </row>
    <row r="1479" spans="2:18">
      <c r="B1479" s="2">
        <v>22.6</v>
      </c>
      <c r="C1479" s="2">
        <v>41</v>
      </c>
      <c r="D1479" s="2">
        <v>8.6999999999999993</v>
      </c>
      <c r="E1479" s="2">
        <v>22.6</v>
      </c>
      <c r="F1479" s="2">
        <v>6.8</v>
      </c>
      <c r="G1479" s="2">
        <v>6.8</v>
      </c>
      <c r="H1479" s="2">
        <v>1008.1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5</v>
      </c>
      <c r="O1479">
        <v>292.8</v>
      </c>
      <c r="P1479">
        <v>21.3</v>
      </c>
      <c r="Q1479">
        <v>21.8</v>
      </c>
      <c r="R1479" s="5">
        <v>1.0208333333333299</v>
      </c>
    </row>
    <row r="1480" spans="2:18">
      <c r="B1480" s="2">
        <v>22.6</v>
      </c>
      <c r="C1480" s="2">
        <v>41</v>
      </c>
      <c r="D1480" s="2">
        <v>8.6999999999999993</v>
      </c>
      <c r="E1480" s="2">
        <v>22.6</v>
      </c>
      <c r="F1480" s="2">
        <v>4</v>
      </c>
      <c r="G1480" s="2">
        <v>4</v>
      </c>
      <c r="H1480" s="2">
        <v>1008.2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5</v>
      </c>
      <c r="O1480">
        <v>292.8</v>
      </c>
      <c r="P1480">
        <v>21.3</v>
      </c>
      <c r="Q1480">
        <v>21.8</v>
      </c>
      <c r="R1480" s="5">
        <v>1.02152777777778</v>
      </c>
    </row>
    <row r="1481" spans="2:18">
      <c r="B1481" s="2">
        <v>22.6</v>
      </c>
      <c r="C1481" s="2">
        <v>41</v>
      </c>
      <c r="D1481" s="2">
        <v>8.6999999999999993</v>
      </c>
      <c r="E1481" s="2">
        <v>22.6</v>
      </c>
      <c r="F1481" s="2">
        <v>4</v>
      </c>
      <c r="G1481" s="2">
        <v>5.4</v>
      </c>
      <c r="H1481" s="2">
        <v>1008.2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5</v>
      </c>
      <c r="O1481">
        <v>292.8</v>
      </c>
      <c r="P1481">
        <v>21.2</v>
      </c>
      <c r="Q1481">
        <v>21.8</v>
      </c>
      <c r="R1481" s="5">
        <v>1.0222222222222199</v>
      </c>
    </row>
    <row r="1482" spans="2:18">
      <c r="B1482" s="2">
        <v>22.7</v>
      </c>
      <c r="C1482" s="2">
        <v>41</v>
      </c>
      <c r="D1482" s="2">
        <v>8.8000000000000007</v>
      </c>
      <c r="E1482" s="2">
        <v>22.7</v>
      </c>
      <c r="F1482" s="2">
        <v>2.5</v>
      </c>
      <c r="G1482" s="2">
        <v>4.3</v>
      </c>
      <c r="H1482" s="2">
        <v>1008.2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5</v>
      </c>
      <c r="O1482">
        <v>292.8</v>
      </c>
      <c r="P1482">
        <v>21.2</v>
      </c>
      <c r="Q1482">
        <v>21.7</v>
      </c>
      <c r="R1482" s="5">
        <v>1.02291666666667</v>
      </c>
    </row>
    <row r="1483" spans="2:18">
      <c r="B1483" s="2">
        <v>22.7</v>
      </c>
      <c r="C1483" s="2">
        <v>41</v>
      </c>
      <c r="D1483" s="2">
        <v>8.8000000000000007</v>
      </c>
      <c r="E1483" s="2">
        <v>22.7</v>
      </c>
      <c r="F1483" s="2">
        <v>0</v>
      </c>
      <c r="G1483" s="2">
        <v>4.3</v>
      </c>
      <c r="H1483" s="2">
        <v>1008.1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5</v>
      </c>
      <c r="O1483">
        <v>292.8</v>
      </c>
      <c r="P1483">
        <v>21.2</v>
      </c>
      <c r="Q1483">
        <v>21.7</v>
      </c>
      <c r="R1483" s="5">
        <v>1.0236111111111099</v>
      </c>
    </row>
    <row r="1484" spans="2:18">
      <c r="B1484" s="2">
        <v>22.6</v>
      </c>
      <c r="C1484" s="2">
        <v>41</v>
      </c>
      <c r="D1484" s="2">
        <v>8.6999999999999993</v>
      </c>
      <c r="E1484" s="2">
        <v>22.6</v>
      </c>
      <c r="F1484" s="2">
        <v>4</v>
      </c>
      <c r="G1484" s="2">
        <v>4</v>
      </c>
      <c r="H1484" s="2">
        <v>1008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5</v>
      </c>
      <c r="O1484">
        <v>292.8</v>
      </c>
      <c r="P1484">
        <v>21.3</v>
      </c>
      <c r="Q1484">
        <v>21.7</v>
      </c>
      <c r="R1484" s="5">
        <v>1.02430555555556</v>
      </c>
    </row>
    <row r="1485" spans="2:18">
      <c r="B1485" s="2">
        <v>22.7</v>
      </c>
      <c r="C1485" s="2">
        <v>41</v>
      </c>
      <c r="D1485" s="2">
        <v>8.8000000000000007</v>
      </c>
      <c r="E1485" s="2">
        <v>22.7</v>
      </c>
      <c r="F1485" s="2">
        <v>2.2000000000000002</v>
      </c>
      <c r="G1485" s="2">
        <v>4.7</v>
      </c>
      <c r="H1485" s="2">
        <v>1008.2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5</v>
      </c>
      <c r="O1485">
        <v>292.8</v>
      </c>
      <c r="P1485">
        <v>21.2</v>
      </c>
      <c r="Q1485">
        <v>21.7</v>
      </c>
      <c r="R1485" s="5">
        <v>1.0249999999999999</v>
      </c>
    </row>
    <row r="1486" spans="2:18">
      <c r="B1486" s="2">
        <v>22.7</v>
      </c>
      <c r="C1486" s="2">
        <v>41</v>
      </c>
      <c r="D1486" s="2">
        <v>8.8000000000000007</v>
      </c>
      <c r="E1486" s="2">
        <v>22.7</v>
      </c>
      <c r="F1486" s="2">
        <v>3.2</v>
      </c>
      <c r="G1486" s="2">
        <v>6.1</v>
      </c>
      <c r="H1486" s="2">
        <v>1008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5</v>
      </c>
      <c r="O1486">
        <v>292.8</v>
      </c>
      <c r="P1486">
        <v>21.2</v>
      </c>
      <c r="Q1486">
        <v>21.7</v>
      </c>
      <c r="R1486" s="5">
        <v>1.02569444444444</v>
      </c>
    </row>
    <row r="1487" spans="2:18">
      <c r="B1487" s="2">
        <v>22.7</v>
      </c>
      <c r="C1487" s="2">
        <v>41</v>
      </c>
      <c r="D1487" s="2">
        <v>8.8000000000000007</v>
      </c>
      <c r="E1487" s="2">
        <v>22.7</v>
      </c>
      <c r="F1487" s="2">
        <v>2.9</v>
      </c>
      <c r="G1487" s="2">
        <v>4.3</v>
      </c>
      <c r="H1487" s="2">
        <v>1008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5</v>
      </c>
      <c r="O1487">
        <v>292.8</v>
      </c>
      <c r="P1487">
        <v>21.2</v>
      </c>
      <c r="Q1487">
        <v>21.7</v>
      </c>
      <c r="R1487" s="5">
        <v>1.0263888888888899</v>
      </c>
    </row>
    <row r="1488" spans="2:18">
      <c r="B1488" s="2">
        <v>22.7</v>
      </c>
      <c r="C1488" s="2">
        <v>41</v>
      </c>
      <c r="D1488" s="2">
        <v>8.8000000000000007</v>
      </c>
      <c r="E1488" s="2">
        <v>22.7</v>
      </c>
      <c r="F1488" s="2">
        <v>1.8</v>
      </c>
      <c r="G1488" s="2">
        <v>3.2</v>
      </c>
      <c r="H1488" s="2">
        <v>1008.1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5</v>
      </c>
      <c r="O1488">
        <v>292.8</v>
      </c>
      <c r="P1488">
        <v>21.3</v>
      </c>
      <c r="Q1488">
        <v>21.7</v>
      </c>
      <c r="R1488" s="5">
        <v>1.02708333333333</v>
      </c>
    </row>
    <row r="1489" spans="2:18">
      <c r="B1489" s="2">
        <v>22.7</v>
      </c>
      <c r="C1489" s="2">
        <v>41</v>
      </c>
      <c r="D1489" s="2">
        <v>8.8000000000000007</v>
      </c>
      <c r="E1489" s="2">
        <v>22.7</v>
      </c>
      <c r="F1489" s="2">
        <v>2.9</v>
      </c>
      <c r="G1489" s="2">
        <v>4</v>
      </c>
      <c r="H1489" s="2">
        <v>1008.1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5</v>
      </c>
      <c r="O1489">
        <v>292.8</v>
      </c>
      <c r="P1489">
        <v>21.3</v>
      </c>
      <c r="Q1489">
        <v>21.7</v>
      </c>
      <c r="R1489" s="5">
        <v>1.0277777777777799</v>
      </c>
    </row>
    <row r="1490" spans="2:18">
      <c r="B1490" s="2">
        <v>22.7</v>
      </c>
      <c r="C1490" s="2">
        <v>41</v>
      </c>
      <c r="D1490" s="2">
        <v>8.8000000000000007</v>
      </c>
      <c r="E1490" s="2">
        <v>22.7</v>
      </c>
      <c r="F1490" s="2">
        <v>0</v>
      </c>
      <c r="G1490" s="2">
        <v>3.6</v>
      </c>
      <c r="H1490" s="2">
        <v>1008.5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5</v>
      </c>
      <c r="O1490">
        <v>292.8</v>
      </c>
      <c r="P1490">
        <v>21.3</v>
      </c>
      <c r="Q1490">
        <v>21.7</v>
      </c>
      <c r="R1490" s="5">
        <v>1.02847222222222</v>
      </c>
    </row>
    <row r="1491" spans="2:18">
      <c r="B1491" s="2">
        <v>22.7</v>
      </c>
      <c r="C1491" s="2">
        <v>41</v>
      </c>
      <c r="D1491" s="2">
        <v>8.8000000000000007</v>
      </c>
      <c r="E1491" s="2">
        <v>22.7</v>
      </c>
      <c r="F1491" s="2">
        <v>3.6</v>
      </c>
      <c r="G1491" s="2">
        <v>5.4</v>
      </c>
      <c r="H1491" s="2">
        <v>1008.3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5</v>
      </c>
      <c r="O1491">
        <v>292.8</v>
      </c>
      <c r="P1491">
        <v>21.3</v>
      </c>
      <c r="Q1491">
        <v>21.7</v>
      </c>
      <c r="R1491" s="5">
        <v>1.0291666666666699</v>
      </c>
    </row>
    <row r="1492" spans="2:18">
      <c r="B1492" s="2">
        <v>22.8</v>
      </c>
      <c r="C1492" s="2">
        <v>41</v>
      </c>
      <c r="D1492" s="2">
        <v>8.9</v>
      </c>
      <c r="E1492" s="2">
        <v>22.8</v>
      </c>
      <c r="F1492" s="2">
        <v>2.2000000000000002</v>
      </c>
      <c r="G1492" s="2">
        <v>4</v>
      </c>
      <c r="H1492" s="2">
        <v>1008.3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5</v>
      </c>
      <c r="O1492">
        <v>292.8</v>
      </c>
      <c r="P1492">
        <v>21.3</v>
      </c>
      <c r="Q1492">
        <v>21.7</v>
      </c>
      <c r="R1492" s="5">
        <v>1.02986111111111</v>
      </c>
    </row>
    <row r="1493" spans="2:18">
      <c r="B1493" s="2">
        <v>22.8</v>
      </c>
      <c r="C1493" s="2">
        <v>41</v>
      </c>
      <c r="D1493" s="2">
        <v>8.9</v>
      </c>
      <c r="E1493" s="2">
        <v>22.8</v>
      </c>
      <c r="F1493" s="2">
        <v>4.3</v>
      </c>
      <c r="G1493" s="2">
        <v>6.5</v>
      </c>
      <c r="H1493" s="2">
        <v>1008.4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5</v>
      </c>
      <c r="O1493">
        <v>292.8</v>
      </c>
      <c r="P1493">
        <v>21.3</v>
      </c>
      <c r="Q1493">
        <v>21.7</v>
      </c>
      <c r="R1493" s="5">
        <v>1.0305555555555601</v>
      </c>
    </row>
    <row r="1494" spans="2:18">
      <c r="B1494" s="2">
        <v>22.8</v>
      </c>
      <c r="C1494" s="2">
        <v>41</v>
      </c>
      <c r="D1494" s="2">
        <v>8.9</v>
      </c>
      <c r="E1494" s="2">
        <v>22.8</v>
      </c>
      <c r="F1494" s="2">
        <v>3.6</v>
      </c>
      <c r="G1494" s="2">
        <v>4</v>
      </c>
      <c r="H1494" s="2">
        <v>1008.2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5</v>
      </c>
      <c r="O1494">
        <v>292.8</v>
      </c>
      <c r="P1494">
        <v>21.2</v>
      </c>
      <c r="Q1494">
        <v>21.7</v>
      </c>
      <c r="R1494" s="5">
        <v>1.03125</v>
      </c>
    </row>
    <row r="1495" spans="2:18">
      <c r="B1495" s="2">
        <v>22.8</v>
      </c>
      <c r="C1495" s="2">
        <v>41</v>
      </c>
      <c r="D1495" s="2">
        <v>8.9</v>
      </c>
      <c r="E1495" s="2">
        <v>22.8</v>
      </c>
      <c r="F1495" s="2">
        <v>2.9</v>
      </c>
      <c r="G1495" s="2">
        <v>4.3</v>
      </c>
      <c r="H1495" s="2">
        <v>1008.2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5</v>
      </c>
      <c r="O1495">
        <v>292.8</v>
      </c>
      <c r="P1495">
        <v>21.3</v>
      </c>
      <c r="Q1495">
        <v>21.7</v>
      </c>
      <c r="R1495" s="5">
        <v>1.0319444444444399</v>
      </c>
    </row>
    <row r="1496" spans="2:18">
      <c r="B1496" s="2">
        <v>22.8</v>
      </c>
      <c r="C1496" s="2">
        <v>41</v>
      </c>
      <c r="D1496" s="2">
        <v>8.9</v>
      </c>
      <c r="E1496" s="2">
        <v>22.8</v>
      </c>
      <c r="F1496" s="2">
        <v>2.2000000000000002</v>
      </c>
      <c r="G1496" s="2">
        <v>2.9</v>
      </c>
      <c r="H1496" s="2">
        <v>1008.1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5</v>
      </c>
      <c r="O1496">
        <v>292.8</v>
      </c>
      <c r="P1496">
        <v>21.3</v>
      </c>
      <c r="Q1496">
        <v>21.7</v>
      </c>
      <c r="R1496" s="5">
        <v>1.03263888888889</v>
      </c>
    </row>
    <row r="1497" spans="2:18">
      <c r="B1497" s="2">
        <v>22.8</v>
      </c>
      <c r="C1497" s="2">
        <v>41</v>
      </c>
      <c r="D1497" s="2">
        <v>8.9</v>
      </c>
      <c r="E1497" s="2">
        <v>22.8</v>
      </c>
      <c r="F1497" s="2">
        <v>4.3</v>
      </c>
      <c r="G1497" s="2">
        <v>4.3</v>
      </c>
      <c r="H1497" s="2">
        <v>1008.4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5</v>
      </c>
      <c r="O1497">
        <v>292.8</v>
      </c>
      <c r="P1497">
        <v>21.3</v>
      </c>
      <c r="Q1497">
        <v>21.7</v>
      </c>
      <c r="R1497" s="5">
        <v>1.0333333333333301</v>
      </c>
    </row>
    <row r="1498" spans="2:18">
      <c r="B1498" s="2">
        <v>22.8</v>
      </c>
      <c r="C1498" s="2">
        <v>41</v>
      </c>
      <c r="D1498" s="2">
        <v>8.9</v>
      </c>
      <c r="E1498" s="2">
        <v>22.8</v>
      </c>
      <c r="F1498" s="2">
        <v>2.5</v>
      </c>
      <c r="G1498" s="2">
        <v>4</v>
      </c>
      <c r="H1498" s="2">
        <v>1008.3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5</v>
      </c>
      <c r="O1498">
        <v>292.8</v>
      </c>
      <c r="P1498">
        <v>21.3</v>
      </c>
      <c r="Q1498">
        <v>21.6</v>
      </c>
      <c r="R1498" s="5">
        <v>1.03402777777778</v>
      </c>
    </row>
    <row r="1499" spans="2:18">
      <c r="B1499" s="2">
        <v>22.7</v>
      </c>
      <c r="C1499" s="2">
        <v>41</v>
      </c>
      <c r="D1499" s="2">
        <v>8.8000000000000007</v>
      </c>
      <c r="E1499" s="2">
        <v>22.7</v>
      </c>
      <c r="F1499" s="2">
        <v>1.8</v>
      </c>
      <c r="G1499" s="2">
        <v>2.5</v>
      </c>
      <c r="H1499" s="2">
        <v>1008.3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5</v>
      </c>
      <c r="O1499">
        <v>292.8</v>
      </c>
      <c r="P1499">
        <v>21.3</v>
      </c>
      <c r="Q1499">
        <v>21.7</v>
      </c>
      <c r="R1499" s="5">
        <v>1.0347222222222201</v>
      </c>
    </row>
    <row r="1500" spans="2:18">
      <c r="B1500" s="2">
        <v>22.8</v>
      </c>
      <c r="C1500" s="2">
        <v>41</v>
      </c>
      <c r="D1500" s="2">
        <v>8.9</v>
      </c>
      <c r="E1500" s="2">
        <v>22.8</v>
      </c>
      <c r="F1500" s="2">
        <v>4.3</v>
      </c>
      <c r="G1500" s="2">
        <v>5.8</v>
      </c>
      <c r="H1500" s="2">
        <v>1008.4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5</v>
      </c>
      <c r="O1500">
        <v>292.8</v>
      </c>
      <c r="P1500">
        <v>21.3</v>
      </c>
      <c r="Q1500">
        <v>21.6</v>
      </c>
      <c r="R1500" s="5">
        <v>1.03541666666667</v>
      </c>
    </row>
    <row r="1501" spans="2:18">
      <c r="B1501" s="2">
        <v>22.8</v>
      </c>
      <c r="C1501" s="2">
        <v>41</v>
      </c>
      <c r="D1501" s="2">
        <v>8.9</v>
      </c>
      <c r="E1501" s="2">
        <v>22.8</v>
      </c>
      <c r="F1501" s="2">
        <v>5</v>
      </c>
      <c r="G1501" s="2">
        <v>5.4</v>
      </c>
      <c r="H1501" s="2">
        <v>1008.3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5</v>
      </c>
      <c r="O1501">
        <v>292.8</v>
      </c>
      <c r="P1501">
        <v>21.3</v>
      </c>
      <c r="Q1501">
        <v>21.6</v>
      </c>
      <c r="R1501" s="5">
        <v>1.0361111111111101</v>
      </c>
    </row>
    <row r="1502" spans="2:18">
      <c r="B1502" s="2">
        <v>22.8</v>
      </c>
      <c r="C1502" s="2">
        <v>41</v>
      </c>
      <c r="D1502" s="2">
        <v>8.9</v>
      </c>
      <c r="E1502" s="2">
        <v>22.8</v>
      </c>
      <c r="F1502" s="2">
        <v>0</v>
      </c>
      <c r="G1502" s="2">
        <v>2.5</v>
      </c>
      <c r="H1502" s="2">
        <v>1008.3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5</v>
      </c>
      <c r="O1502">
        <v>292.8</v>
      </c>
      <c r="P1502">
        <v>21.3</v>
      </c>
      <c r="Q1502">
        <v>21.6</v>
      </c>
      <c r="R1502" s="5">
        <v>1.03680555555556</v>
      </c>
    </row>
    <row r="1503" spans="2:18">
      <c r="B1503" s="2">
        <v>22.8</v>
      </c>
      <c r="C1503" s="2">
        <v>41</v>
      </c>
      <c r="D1503" s="2">
        <v>8.9</v>
      </c>
      <c r="E1503" s="2">
        <v>22.8</v>
      </c>
      <c r="F1503" s="2">
        <v>3.2</v>
      </c>
      <c r="G1503" s="2">
        <v>7.2</v>
      </c>
      <c r="H1503" s="2">
        <v>1008.5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5</v>
      </c>
      <c r="O1503">
        <v>292.8</v>
      </c>
      <c r="P1503">
        <v>21.3</v>
      </c>
      <c r="Q1503">
        <v>21.6</v>
      </c>
      <c r="R1503" s="5">
        <v>1.0375000000000001</v>
      </c>
    </row>
    <row r="1504" spans="2:18">
      <c r="B1504" s="2">
        <v>22.8</v>
      </c>
      <c r="C1504" s="2">
        <v>41</v>
      </c>
      <c r="D1504" s="2">
        <v>8.9</v>
      </c>
      <c r="E1504" s="2">
        <v>22.8</v>
      </c>
      <c r="F1504" s="2">
        <v>3.2</v>
      </c>
      <c r="G1504" s="2">
        <v>5.4</v>
      </c>
      <c r="H1504" s="2">
        <v>1008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5</v>
      </c>
      <c r="O1504">
        <v>292.8</v>
      </c>
      <c r="P1504">
        <v>21.3</v>
      </c>
      <c r="Q1504">
        <v>21.6</v>
      </c>
      <c r="R1504" s="5">
        <v>1.03819444444444</v>
      </c>
    </row>
    <row r="1505" spans="2:18">
      <c r="B1505" s="2">
        <v>22.8</v>
      </c>
      <c r="C1505" s="2">
        <v>41</v>
      </c>
      <c r="D1505" s="2">
        <v>8.9</v>
      </c>
      <c r="E1505" s="2">
        <v>22.8</v>
      </c>
      <c r="F1505" s="2">
        <v>4.3</v>
      </c>
      <c r="G1505" s="2">
        <v>4.7</v>
      </c>
      <c r="H1505" s="2">
        <v>1008.4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5</v>
      </c>
      <c r="O1505">
        <v>292.8</v>
      </c>
      <c r="P1505">
        <v>21.3</v>
      </c>
      <c r="Q1505">
        <v>21.6</v>
      </c>
      <c r="R1505" s="5">
        <v>1.0388888888888901</v>
      </c>
    </row>
    <row r="1506" spans="2:18">
      <c r="B1506" s="2">
        <v>22.8</v>
      </c>
      <c r="C1506" s="2">
        <v>41</v>
      </c>
      <c r="D1506" s="2">
        <v>8.9</v>
      </c>
      <c r="E1506" s="2">
        <v>22.8</v>
      </c>
      <c r="F1506" s="2">
        <v>4</v>
      </c>
      <c r="G1506" s="2">
        <v>5</v>
      </c>
      <c r="H1506" s="2">
        <v>1008.2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5</v>
      </c>
      <c r="O1506">
        <v>292.8</v>
      </c>
      <c r="P1506">
        <v>21.3</v>
      </c>
      <c r="Q1506">
        <v>21.6</v>
      </c>
      <c r="R1506" s="5">
        <v>1.03958333333333</v>
      </c>
    </row>
    <row r="1507" spans="2:18">
      <c r="B1507" s="2">
        <v>22.8</v>
      </c>
      <c r="C1507" s="2">
        <v>41</v>
      </c>
      <c r="D1507" s="2">
        <v>8.9</v>
      </c>
      <c r="E1507" s="2">
        <v>22.8</v>
      </c>
      <c r="F1507" s="2">
        <v>2.2000000000000002</v>
      </c>
      <c r="G1507" s="2">
        <v>3.6</v>
      </c>
      <c r="H1507" s="2">
        <v>1008.4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5</v>
      </c>
      <c r="O1507">
        <v>292.8</v>
      </c>
      <c r="P1507">
        <v>21.3</v>
      </c>
      <c r="Q1507">
        <v>21.7</v>
      </c>
      <c r="R1507" s="5">
        <v>1.0402777777777801</v>
      </c>
    </row>
    <row r="1508" spans="2:18">
      <c r="B1508" s="2">
        <v>22.8</v>
      </c>
      <c r="C1508" s="2">
        <v>41</v>
      </c>
      <c r="D1508" s="2">
        <v>8.9</v>
      </c>
      <c r="E1508" s="2">
        <v>22.8</v>
      </c>
      <c r="F1508" s="2">
        <v>3.2</v>
      </c>
      <c r="G1508" s="2">
        <v>4.3</v>
      </c>
      <c r="H1508" s="2">
        <v>1008.2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5</v>
      </c>
      <c r="O1508">
        <v>292.8</v>
      </c>
      <c r="P1508">
        <v>21.3</v>
      </c>
      <c r="Q1508">
        <v>21.6</v>
      </c>
      <c r="R1508" s="5">
        <v>1.04097222222222</v>
      </c>
    </row>
    <row r="1509" spans="2:18">
      <c r="B1509" s="2">
        <v>22.8</v>
      </c>
      <c r="C1509" s="2">
        <v>41</v>
      </c>
      <c r="D1509" s="2">
        <v>8.9</v>
      </c>
      <c r="E1509" s="2">
        <v>22.8</v>
      </c>
      <c r="F1509" s="2">
        <v>2.2000000000000002</v>
      </c>
      <c r="G1509" s="2">
        <v>4</v>
      </c>
      <c r="H1509" s="2">
        <v>1008.3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5</v>
      </c>
      <c r="O1509">
        <v>292.8</v>
      </c>
      <c r="P1509">
        <v>21.3</v>
      </c>
      <c r="Q1509">
        <v>21.6</v>
      </c>
      <c r="R1509" s="5">
        <v>1.0416666666666701</v>
      </c>
    </row>
    <row r="1510" spans="2:18">
      <c r="B1510" s="2">
        <v>22.8</v>
      </c>
      <c r="C1510" s="2">
        <v>41</v>
      </c>
      <c r="D1510" s="2">
        <v>8.9</v>
      </c>
      <c r="E1510" s="2">
        <v>22.8</v>
      </c>
      <c r="F1510" s="2">
        <v>6.5</v>
      </c>
      <c r="G1510" s="2">
        <v>8.3000000000000007</v>
      </c>
      <c r="H1510" s="2">
        <v>1008.3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5</v>
      </c>
      <c r="O1510">
        <v>292.8</v>
      </c>
      <c r="P1510">
        <v>21.3</v>
      </c>
      <c r="Q1510">
        <v>21.6</v>
      </c>
      <c r="R1510" s="5">
        <v>1.04236111111111</v>
      </c>
    </row>
    <row r="1511" spans="2:18">
      <c r="B1511" s="2">
        <v>22.8</v>
      </c>
      <c r="C1511" s="2">
        <v>41</v>
      </c>
      <c r="D1511" s="2">
        <v>8.9</v>
      </c>
      <c r="E1511" s="2">
        <v>22.8</v>
      </c>
      <c r="F1511" s="2">
        <v>5.4</v>
      </c>
      <c r="G1511" s="2">
        <v>8.3000000000000007</v>
      </c>
      <c r="H1511" s="2">
        <v>1008.1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5</v>
      </c>
      <c r="O1511">
        <v>292.8</v>
      </c>
      <c r="P1511">
        <v>21.3</v>
      </c>
      <c r="Q1511">
        <v>21.7</v>
      </c>
      <c r="R1511" s="5">
        <v>1.0430555555555601</v>
      </c>
    </row>
    <row r="1512" spans="2:18">
      <c r="B1512" s="2">
        <v>22.8</v>
      </c>
      <c r="C1512" s="2">
        <v>41</v>
      </c>
      <c r="D1512" s="2">
        <v>8.9</v>
      </c>
      <c r="E1512" s="2">
        <v>22.8</v>
      </c>
      <c r="F1512" s="2">
        <v>4.3</v>
      </c>
      <c r="G1512" s="2">
        <v>4.3</v>
      </c>
      <c r="H1512" s="2">
        <v>1008.3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5</v>
      </c>
      <c r="O1512">
        <v>292.8</v>
      </c>
      <c r="P1512">
        <v>21.3</v>
      </c>
      <c r="Q1512">
        <v>21.6</v>
      </c>
      <c r="R1512" s="5">
        <v>1.04375</v>
      </c>
    </row>
    <row r="1513" spans="2:18">
      <c r="B1513" s="2">
        <v>22.8</v>
      </c>
      <c r="C1513" s="2">
        <v>41</v>
      </c>
      <c r="D1513" s="2">
        <v>8.9</v>
      </c>
      <c r="E1513" s="2">
        <v>22.8</v>
      </c>
      <c r="F1513" s="2">
        <v>3.2</v>
      </c>
      <c r="G1513" s="2">
        <v>4.3</v>
      </c>
      <c r="H1513" s="2">
        <v>1008.3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5</v>
      </c>
      <c r="O1513">
        <v>292.8</v>
      </c>
      <c r="P1513">
        <v>21.3</v>
      </c>
      <c r="Q1513">
        <v>21.6</v>
      </c>
      <c r="R1513" s="5">
        <v>1.0444444444444401</v>
      </c>
    </row>
    <row r="1514" spans="2:18">
      <c r="B1514" s="2">
        <v>22.8</v>
      </c>
      <c r="C1514" s="2">
        <v>41</v>
      </c>
      <c r="D1514" s="2">
        <v>8.9</v>
      </c>
      <c r="E1514" s="2">
        <v>22.8</v>
      </c>
      <c r="F1514" s="2">
        <v>3.6</v>
      </c>
      <c r="G1514" s="2">
        <v>6.1</v>
      </c>
      <c r="H1514" s="2">
        <v>1008.4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5</v>
      </c>
      <c r="O1514">
        <v>292.8</v>
      </c>
      <c r="P1514">
        <v>21.3</v>
      </c>
      <c r="Q1514">
        <v>21.6</v>
      </c>
      <c r="R1514" s="5">
        <v>1.0451388888888899</v>
      </c>
    </row>
    <row r="1515" spans="2:18">
      <c r="B1515" s="2">
        <v>22.8</v>
      </c>
      <c r="C1515" s="2">
        <v>41</v>
      </c>
      <c r="D1515" s="2">
        <v>8.9</v>
      </c>
      <c r="E1515" s="2">
        <v>22.8</v>
      </c>
      <c r="F1515" s="2">
        <v>6.1</v>
      </c>
      <c r="G1515" s="2">
        <v>7.6</v>
      </c>
      <c r="H1515" s="2">
        <v>1008.2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5</v>
      </c>
      <c r="O1515">
        <v>292.8</v>
      </c>
      <c r="P1515">
        <v>21.3</v>
      </c>
      <c r="Q1515">
        <v>21.6</v>
      </c>
      <c r="R1515" s="5">
        <v>1.0458333333333301</v>
      </c>
    </row>
    <row r="1516" spans="2:18">
      <c r="B1516" s="2">
        <v>22.8</v>
      </c>
      <c r="C1516" s="2">
        <v>41</v>
      </c>
      <c r="D1516" s="2">
        <v>8.9</v>
      </c>
      <c r="E1516" s="2">
        <v>22.8</v>
      </c>
      <c r="F1516" s="2">
        <v>4</v>
      </c>
      <c r="G1516" s="2">
        <v>4.3</v>
      </c>
      <c r="H1516" s="2">
        <v>1008.4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5</v>
      </c>
      <c r="O1516">
        <v>292.8</v>
      </c>
      <c r="P1516">
        <v>21.3</v>
      </c>
      <c r="Q1516">
        <v>21.6</v>
      </c>
      <c r="R1516" s="5">
        <v>1.0465277777777799</v>
      </c>
    </row>
    <row r="1517" spans="2:18">
      <c r="B1517" s="2">
        <v>22.7</v>
      </c>
      <c r="C1517" s="2">
        <v>42</v>
      </c>
      <c r="D1517" s="2">
        <v>9.1999999999999993</v>
      </c>
      <c r="E1517" s="2">
        <v>22.7</v>
      </c>
      <c r="F1517" s="2">
        <v>2.2000000000000002</v>
      </c>
      <c r="G1517" s="2">
        <v>5.8</v>
      </c>
      <c r="H1517" s="2">
        <v>1008.3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5</v>
      </c>
      <c r="O1517">
        <v>292.8</v>
      </c>
      <c r="P1517">
        <v>21.4</v>
      </c>
      <c r="Q1517">
        <v>21.6</v>
      </c>
      <c r="R1517" s="5">
        <v>1.0472222222222201</v>
      </c>
    </row>
    <row r="1518" spans="2:18">
      <c r="B1518" s="2">
        <v>22.7</v>
      </c>
      <c r="C1518" s="2">
        <v>42</v>
      </c>
      <c r="D1518" s="2">
        <v>9.1999999999999993</v>
      </c>
      <c r="E1518" s="2">
        <v>22.7</v>
      </c>
      <c r="F1518" s="2">
        <v>2.2000000000000002</v>
      </c>
      <c r="G1518" s="2">
        <v>4.3</v>
      </c>
      <c r="H1518" s="2">
        <v>1008.2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5</v>
      </c>
      <c r="O1518">
        <v>292.8</v>
      </c>
      <c r="P1518">
        <v>21.4</v>
      </c>
      <c r="Q1518">
        <v>21.7</v>
      </c>
      <c r="R1518" s="5">
        <v>1.0479166666666699</v>
      </c>
    </row>
    <row r="1519" spans="2:18">
      <c r="B1519" s="2">
        <v>22.7</v>
      </c>
      <c r="C1519" s="2">
        <v>42</v>
      </c>
      <c r="D1519" s="2">
        <v>9.1999999999999993</v>
      </c>
      <c r="E1519" s="2">
        <v>22.7</v>
      </c>
      <c r="F1519" s="2">
        <v>4</v>
      </c>
      <c r="G1519" s="2">
        <v>4</v>
      </c>
      <c r="H1519" s="2">
        <v>1008.5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5</v>
      </c>
      <c r="O1519">
        <v>292.8</v>
      </c>
      <c r="P1519">
        <v>21.4</v>
      </c>
      <c r="Q1519">
        <v>21.7</v>
      </c>
      <c r="R1519" s="5">
        <v>1.0486111111111101</v>
      </c>
    </row>
    <row r="1520" spans="2:18">
      <c r="B1520" s="2">
        <v>22.6</v>
      </c>
      <c r="C1520" s="2">
        <v>42</v>
      </c>
      <c r="D1520" s="2">
        <v>9.1</v>
      </c>
      <c r="E1520" s="2">
        <v>22.6</v>
      </c>
      <c r="F1520" s="2">
        <v>0</v>
      </c>
      <c r="G1520" s="2">
        <v>2.2000000000000002</v>
      </c>
      <c r="H1520" s="2">
        <v>1008.4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5</v>
      </c>
      <c r="O1520">
        <v>292.8</v>
      </c>
      <c r="P1520">
        <v>21.4</v>
      </c>
      <c r="Q1520">
        <v>21.7</v>
      </c>
      <c r="R1520" s="5">
        <v>1.0493055555555599</v>
      </c>
    </row>
    <row r="1521" spans="2:18">
      <c r="B1521" s="2">
        <v>22.6</v>
      </c>
      <c r="C1521" s="2">
        <v>42</v>
      </c>
      <c r="D1521" s="2">
        <v>9.1</v>
      </c>
      <c r="E1521" s="2">
        <v>22.6</v>
      </c>
      <c r="F1521" s="2">
        <v>2.2000000000000002</v>
      </c>
      <c r="G1521" s="2">
        <v>2.9</v>
      </c>
      <c r="H1521" s="2">
        <v>1008.3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5</v>
      </c>
      <c r="O1521">
        <v>292.8</v>
      </c>
      <c r="P1521">
        <v>21.4</v>
      </c>
      <c r="Q1521">
        <v>21.7</v>
      </c>
      <c r="R1521" s="5">
        <v>1.05</v>
      </c>
    </row>
    <row r="1522" spans="2:18">
      <c r="B1522" s="2">
        <v>22.6</v>
      </c>
      <c r="C1522" s="2">
        <v>42</v>
      </c>
      <c r="D1522" s="2">
        <v>9.1</v>
      </c>
      <c r="E1522" s="2">
        <v>22.6</v>
      </c>
      <c r="F1522" s="2">
        <v>0</v>
      </c>
      <c r="G1522" s="2">
        <v>2.2000000000000002</v>
      </c>
      <c r="H1522" s="2">
        <v>1008.2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5</v>
      </c>
      <c r="O1522">
        <v>292.8</v>
      </c>
      <c r="P1522">
        <v>21.4</v>
      </c>
      <c r="Q1522">
        <v>21.7</v>
      </c>
      <c r="R1522" s="5">
        <v>1.0506944444444399</v>
      </c>
    </row>
    <row r="1523" spans="2:18">
      <c r="B1523" s="2">
        <v>22.6</v>
      </c>
      <c r="C1523" s="2">
        <v>42</v>
      </c>
      <c r="D1523" s="2">
        <v>9.1</v>
      </c>
      <c r="E1523" s="2">
        <v>22.6</v>
      </c>
      <c r="F1523" s="2">
        <v>4</v>
      </c>
      <c r="G1523" s="2">
        <v>4</v>
      </c>
      <c r="H1523" s="2">
        <v>1008.3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5</v>
      </c>
      <c r="O1523">
        <v>292.8</v>
      </c>
      <c r="P1523">
        <v>21.4</v>
      </c>
      <c r="Q1523">
        <v>21.7</v>
      </c>
      <c r="R1523" s="5">
        <v>1.05138888888889</v>
      </c>
    </row>
    <row r="1524" spans="2:18">
      <c r="B1524" s="2">
        <v>22.6</v>
      </c>
      <c r="C1524" s="2">
        <v>42</v>
      </c>
      <c r="D1524" s="2">
        <v>9.1</v>
      </c>
      <c r="E1524" s="2">
        <v>22.6</v>
      </c>
      <c r="F1524" s="2">
        <v>2.9</v>
      </c>
      <c r="G1524" s="2">
        <v>3.6</v>
      </c>
      <c r="H1524" s="2">
        <v>1008.5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5</v>
      </c>
      <c r="O1524">
        <v>292.8</v>
      </c>
      <c r="P1524">
        <v>21.4</v>
      </c>
      <c r="Q1524">
        <v>21.7</v>
      </c>
      <c r="R1524" s="5">
        <v>1.0520833333333299</v>
      </c>
    </row>
    <row r="1525" spans="2:18">
      <c r="B1525" s="2">
        <v>22.6</v>
      </c>
      <c r="C1525" s="2">
        <v>42</v>
      </c>
      <c r="D1525" s="2">
        <v>9.1</v>
      </c>
      <c r="E1525" s="2">
        <v>22.6</v>
      </c>
      <c r="F1525" s="2">
        <v>0</v>
      </c>
      <c r="G1525" s="2">
        <v>4</v>
      </c>
      <c r="H1525" s="2">
        <v>1008.4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5</v>
      </c>
      <c r="O1525">
        <v>292.8</v>
      </c>
      <c r="P1525">
        <v>21.4</v>
      </c>
      <c r="Q1525">
        <v>21.7</v>
      </c>
      <c r="R1525" s="5">
        <v>1.05277777777778</v>
      </c>
    </row>
    <row r="1526" spans="2:18">
      <c r="B1526" s="2">
        <v>22.6</v>
      </c>
      <c r="C1526" s="2">
        <v>42</v>
      </c>
      <c r="D1526" s="2">
        <v>9.1</v>
      </c>
      <c r="E1526" s="2">
        <v>22.6</v>
      </c>
      <c r="F1526" s="2">
        <v>4</v>
      </c>
      <c r="G1526" s="2">
        <v>5.8</v>
      </c>
      <c r="H1526" s="2">
        <v>1008.2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5</v>
      </c>
      <c r="O1526">
        <v>292.8</v>
      </c>
      <c r="P1526">
        <v>21.4</v>
      </c>
      <c r="Q1526">
        <v>21.6</v>
      </c>
      <c r="R1526" s="5">
        <v>1.0534722222222199</v>
      </c>
    </row>
    <row r="1527" spans="2:18">
      <c r="B1527" s="2">
        <v>22.6</v>
      </c>
      <c r="C1527" s="2">
        <v>42</v>
      </c>
      <c r="D1527" s="2">
        <v>9.1</v>
      </c>
      <c r="E1527" s="2">
        <v>22.6</v>
      </c>
      <c r="F1527" s="2">
        <v>2.5</v>
      </c>
      <c r="G1527" s="2">
        <v>4</v>
      </c>
      <c r="H1527" s="2">
        <v>1008.4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5</v>
      </c>
      <c r="O1527">
        <v>292.8</v>
      </c>
      <c r="P1527">
        <v>21.4</v>
      </c>
      <c r="Q1527">
        <v>21.7</v>
      </c>
      <c r="R1527" s="5">
        <v>1.05416666666667</v>
      </c>
    </row>
    <row r="1528" spans="2:18">
      <c r="B1528" s="2">
        <v>22.6</v>
      </c>
      <c r="C1528" s="2">
        <v>42</v>
      </c>
      <c r="D1528" s="2">
        <v>9.1</v>
      </c>
      <c r="E1528" s="2">
        <v>22.6</v>
      </c>
      <c r="F1528" s="2">
        <v>3.6</v>
      </c>
      <c r="G1528" s="2">
        <v>5</v>
      </c>
      <c r="H1528" s="2">
        <v>1008.4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5</v>
      </c>
      <c r="O1528">
        <v>292.8</v>
      </c>
      <c r="P1528">
        <v>21.4</v>
      </c>
      <c r="Q1528">
        <v>21.7</v>
      </c>
      <c r="R1528" s="5">
        <v>1.0548611111111099</v>
      </c>
    </row>
    <row r="1529" spans="2:18">
      <c r="B1529" s="2">
        <v>22.7</v>
      </c>
      <c r="C1529" s="2">
        <v>42</v>
      </c>
      <c r="D1529" s="2">
        <v>9.1999999999999993</v>
      </c>
      <c r="E1529" s="2">
        <v>22.7</v>
      </c>
      <c r="F1529" s="2">
        <v>2.2000000000000002</v>
      </c>
      <c r="G1529" s="2">
        <v>2.5</v>
      </c>
      <c r="H1529" s="2">
        <v>1008.4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5</v>
      </c>
      <c r="O1529">
        <v>292.8</v>
      </c>
      <c r="P1529">
        <v>21.4</v>
      </c>
      <c r="Q1529">
        <v>21.7</v>
      </c>
      <c r="R1529" s="5">
        <v>1.05555555555556</v>
      </c>
    </row>
    <row r="1530" spans="2:18">
      <c r="B1530" s="2">
        <v>22.7</v>
      </c>
      <c r="C1530" s="2">
        <v>42</v>
      </c>
      <c r="D1530" s="2">
        <v>9.1999999999999993</v>
      </c>
      <c r="E1530" s="2">
        <v>22.7</v>
      </c>
      <c r="F1530" s="2">
        <v>2.5</v>
      </c>
      <c r="G1530" s="2">
        <v>2.9</v>
      </c>
      <c r="H1530" s="2">
        <v>1008.4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5</v>
      </c>
      <c r="O1530">
        <v>292.8</v>
      </c>
      <c r="P1530">
        <v>21.4</v>
      </c>
      <c r="Q1530">
        <v>21.7</v>
      </c>
      <c r="R1530" s="5">
        <v>1.0562499999999999</v>
      </c>
    </row>
    <row r="1531" spans="2:18">
      <c r="B1531" s="2">
        <v>22.6</v>
      </c>
      <c r="C1531" s="2">
        <v>42</v>
      </c>
      <c r="D1531" s="2">
        <v>9.1</v>
      </c>
      <c r="E1531" s="2">
        <v>22.6</v>
      </c>
      <c r="F1531" s="2">
        <v>2.5</v>
      </c>
      <c r="G1531" s="2">
        <v>5</v>
      </c>
      <c r="H1531" s="2">
        <v>1008.5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5</v>
      </c>
      <c r="O1531">
        <v>292.8</v>
      </c>
      <c r="P1531">
        <v>21.4</v>
      </c>
      <c r="Q1531">
        <v>21.7</v>
      </c>
      <c r="R1531" s="5">
        <v>1.05694444444444</v>
      </c>
    </row>
    <row r="1532" spans="2:18">
      <c r="B1532" s="2">
        <v>22.6</v>
      </c>
      <c r="C1532" s="2">
        <v>42</v>
      </c>
      <c r="D1532" s="2">
        <v>9.1</v>
      </c>
      <c r="E1532" s="2">
        <v>22.6</v>
      </c>
      <c r="F1532" s="2">
        <v>2.9</v>
      </c>
      <c r="G1532" s="2">
        <v>3.6</v>
      </c>
      <c r="H1532" s="2">
        <v>1008.6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5</v>
      </c>
      <c r="O1532">
        <v>292.8</v>
      </c>
      <c r="P1532">
        <v>21.3</v>
      </c>
      <c r="Q1532">
        <v>21.7</v>
      </c>
      <c r="R1532" s="5">
        <v>1.0576388888888899</v>
      </c>
    </row>
    <row r="1533" spans="2:18">
      <c r="B1533" s="2">
        <v>22.6</v>
      </c>
      <c r="C1533" s="2">
        <v>42</v>
      </c>
      <c r="D1533" s="2">
        <v>9.1</v>
      </c>
      <c r="E1533" s="2">
        <v>22.6</v>
      </c>
      <c r="F1533" s="2">
        <v>4</v>
      </c>
      <c r="G1533" s="2">
        <v>4</v>
      </c>
      <c r="H1533" s="2">
        <v>1008.6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5</v>
      </c>
      <c r="O1533">
        <v>292.8</v>
      </c>
      <c r="P1533">
        <v>21.4</v>
      </c>
      <c r="Q1533">
        <v>21.7</v>
      </c>
      <c r="R1533" s="5">
        <v>1.05833333333333</v>
      </c>
    </row>
    <row r="1534" spans="2:18">
      <c r="B1534" s="2">
        <v>22.5</v>
      </c>
      <c r="C1534" s="2">
        <v>42</v>
      </c>
      <c r="D1534" s="2">
        <v>9</v>
      </c>
      <c r="E1534" s="2">
        <v>22.5</v>
      </c>
      <c r="F1534" s="2">
        <v>0</v>
      </c>
      <c r="G1534" s="2">
        <v>4</v>
      </c>
      <c r="H1534" s="2">
        <v>1008.6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5</v>
      </c>
      <c r="O1534">
        <v>292.8</v>
      </c>
      <c r="P1534">
        <v>21.4</v>
      </c>
      <c r="Q1534">
        <v>21.7</v>
      </c>
      <c r="R1534" s="5">
        <v>1.0590277777777799</v>
      </c>
    </row>
    <row r="1535" spans="2:18">
      <c r="B1535" s="2">
        <v>22.5</v>
      </c>
      <c r="C1535" s="2">
        <v>42</v>
      </c>
      <c r="D1535" s="2">
        <v>9</v>
      </c>
      <c r="E1535" s="2">
        <v>22.5</v>
      </c>
      <c r="F1535" s="2">
        <v>3.6</v>
      </c>
      <c r="G1535" s="2">
        <v>5</v>
      </c>
      <c r="H1535" s="2">
        <v>1008.5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5</v>
      </c>
      <c r="O1535">
        <v>292.8</v>
      </c>
      <c r="P1535">
        <v>21.3</v>
      </c>
      <c r="Q1535">
        <v>21.7</v>
      </c>
      <c r="R1535" s="5">
        <v>1.05972222222222</v>
      </c>
    </row>
    <row r="1536" spans="2:18">
      <c r="B1536" s="2">
        <v>22.5</v>
      </c>
      <c r="C1536" s="2">
        <v>42</v>
      </c>
      <c r="D1536" s="2">
        <v>9</v>
      </c>
      <c r="E1536" s="2">
        <v>22.5</v>
      </c>
      <c r="F1536" s="2">
        <v>2.5</v>
      </c>
      <c r="G1536" s="2">
        <v>4</v>
      </c>
      <c r="H1536" s="2">
        <v>1008.4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5</v>
      </c>
      <c r="O1536">
        <v>292.8</v>
      </c>
      <c r="P1536">
        <v>21.3</v>
      </c>
      <c r="Q1536">
        <v>21.7</v>
      </c>
      <c r="R1536" s="5">
        <v>1.0604166666666699</v>
      </c>
    </row>
    <row r="1537" spans="2:18">
      <c r="B1537" s="2">
        <v>22.5</v>
      </c>
      <c r="C1537" s="2">
        <v>42</v>
      </c>
      <c r="D1537" s="2">
        <v>9</v>
      </c>
      <c r="E1537" s="2">
        <v>22.5</v>
      </c>
      <c r="F1537" s="2">
        <v>4</v>
      </c>
      <c r="G1537" s="2">
        <v>4.3</v>
      </c>
      <c r="H1537" s="2">
        <v>1008.3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5</v>
      </c>
      <c r="O1537">
        <v>292.8</v>
      </c>
      <c r="P1537">
        <v>21.3</v>
      </c>
      <c r="Q1537">
        <v>21.7</v>
      </c>
      <c r="R1537" s="5">
        <v>1.06111111111111</v>
      </c>
    </row>
    <row r="1538" spans="2:18">
      <c r="B1538" s="2">
        <v>22.5</v>
      </c>
      <c r="C1538" s="2">
        <v>43</v>
      </c>
      <c r="D1538" s="2">
        <v>9.3000000000000007</v>
      </c>
      <c r="E1538" s="2">
        <v>22.5</v>
      </c>
      <c r="F1538" s="2">
        <v>2.5</v>
      </c>
      <c r="G1538" s="2">
        <v>3.6</v>
      </c>
      <c r="H1538" s="2">
        <v>1008.4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5</v>
      </c>
      <c r="O1538">
        <v>292.8</v>
      </c>
      <c r="P1538">
        <v>21.3</v>
      </c>
      <c r="Q1538">
        <v>21.7</v>
      </c>
      <c r="R1538" s="5">
        <v>1.0618055555555601</v>
      </c>
    </row>
    <row r="1539" spans="2:18">
      <c r="B1539" s="2">
        <v>22.5</v>
      </c>
      <c r="C1539" s="2">
        <v>43</v>
      </c>
      <c r="D1539" s="2">
        <v>9.3000000000000007</v>
      </c>
      <c r="E1539" s="2">
        <v>22.5</v>
      </c>
      <c r="F1539" s="2">
        <v>2.9</v>
      </c>
      <c r="G1539" s="2">
        <v>4.3</v>
      </c>
      <c r="H1539" s="2">
        <v>1008.4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5</v>
      </c>
      <c r="O1539">
        <v>292.8</v>
      </c>
      <c r="P1539">
        <v>21.3</v>
      </c>
      <c r="Q1539">
        <v>21.7</v>
      </c>
      <c r="R1539" s="5">
        <v>1.0625</v>
      </c>
    </row>
    <row r="1540" spans="2:18">
      <c r="B1540" s="2">
        <v>22.4</v>
      </c>
      <c r="C1540" s="2">
        <v>43</v>
      </c>
      <c r="D1540" s="2">
        <v>9.1999999999999993</v>
      </c>
      <c r="E1540" s="2">
        <v>22.4</v>
      </c>
      <c r="F1540" s="2">
        <v>4.3</v>
      </c>
      <c r="G1540" s="2">
        <v>5</v>
      </c>
      <c r="H1540" s="2">
        <v>1008.3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5</v>
      </c>
      <c r="O1540">
        <v>292.8</v>
      </c>
      <c r="P1540">
        <v>21.2</v>
      </c>
      <c r="Q1540">
        <v>21.7</v>
      </c>
      <c r="R1540" s="5">
        <v>1.0631944444444399</v>
      </c>
    </row>
    <row r="1541" spans="2:18">
      <c r="B1541" s="2">
        <v>22.4</v>
      </c>
      <c r="C1541" s="2">
        <v>43</v>
      </c>
      <c r="D1541" s="2">
        <v>9.1999999999999993</v>
      </c>
      <c r="E1541" s="2">
        <v>22.4</v>
      </c>
      <c r="F1541" s="2">
        <v>0</v>
      </c>
      <c r="G1541" s="2">
        <v>4.3</v>
      </c>
      <c r="H1541" s="2">
        <v>1008.3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5</v>
      </c>
      <c r="O1541">
        <v>292.8</v>
      </c>
      <c r="P1541">
        <v>21.2</v>
      </c>
      <c r="Q1541">
        <v>21.6</v>
      </c>
      <c r="R1541" s="5">
        <v>1.06388888888889</v>
      </c>
    </row>
    <row r="1542" spans="2:18">
      <c r="B1542" s="2">
        <v>22.4</v>
      </c>
      <c r="C1542" s="2">
        <v>43</v>
      </c>
      <c r="D1542" s="2">
        <v>9.1999999999999993</v>
      </c>
      <c r="E1542" s="2">
        <v>22.4</v>
      </c>
      <c r="F1542" s="2">
        <v>4.3</v>
      </c>
      <c r="G1542" s="2">
        <v>4.3</v>
      </c>
      <c r="H1542" s="2">
        <v>1008.2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5</v>
      </c>
      <c r="O1542">
        <v>292.8</v>
      </c>
      <c r="P1542">
        <v>21.2</v>
      </c>
      <c r="Q1542">
        <v>21.6</v>
      </c>
      <c r="R1542" s="5">
        <v>1.0645833333333301</v>
      </c>
    </row>
    <row r="1543" spans="2:18">
      <c r="B1543" s="2">
        <v>22.4</v>
      </c>
      <c r="C1543" s="2">
        <v>43</v>
      </c>
      <c r="D1543" s="2">
        <v>9.1999999999999993</v>
      </c>
      <c r="E1543" s="2">
        <v>22.4</v>
      </c>
      <c r="F1543" s="2">
        <v>2.9</v>
      </c>
      <c r="G1543" s="2">
        <v>3.6</v>
      </c>
      <c r="H1543" s="2">
        <v>1008.1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5</v>
      </c>
      <c r="O1543">
        <v>292.8</v>
      </c>
      <c r="P1543">
        <v>21.1</v>
      </c>
      <c r="Q1543">
        <v>21.6</v>
      </c>
      <c r="R1543" s="5">
        <v>1.06527777777778</v>
      </c>
    </row>
    <row r="1544" spans="2:18">
      <c r="B1544" s="2">
        <v>22.4</v>
      </c>
      <c r="C1544" s="2">
        <v>43</v>
      </c>
      <c r="D1544" s="2">
        <v>9.1999999999999993</v>
      </c>
      <c r="E1544" s="2">
        <v>22.4</v>
      </c>
      <c r="F1544" s="2">
        <v>2.5</v>
      </c>
      <c r="G1544" s="2">
        <v>3.2</v>
      </c>
      <c r="H1544" s="2">
        <v>1008.3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5</v>
      </c>
      <c r="O1544">
        <v>292.8</v>
      </c>
      <c r="P1544">
        <v>21.1</v>
      </c>
      <c r="Q1544">
        <v>21.6</v>
      </c>
      <c r="R1544" s="5">
        <v>1.0659722222222201</v>
      </c>
    </row>
    <row r="1545" spans="2:18">
      <c r="B1545" s="2">
        <v>22.4</v>
      </c>
      <c r="C1545" s="2">
        <v>43</v>
      </c>
      <c r="D1545" s="2">
        <v>9.1999999999999993</v>
      </c>
      <c r="E1545" s="2">
        <v>22.4</v>
      </c>
      <c r="F1545" s="2">
        <v>3.2</v>
      </c>
      <c r="G1545" s="2">
        <v>3.2</v>
      </c>
      <c r="H1545" s="2">
        <v>1008.3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5</v>
      </c>
      <c r="O1545">
        <v>292.8</v>
      </c>
      <c r="P1545">
        <v>21.1</v>
      </c>
      <c r="Q1545">
        <v>21.5</v>
      </c>
      <c r="R1545" s="5">
        <v>1.06666666666667</v>
      </c>
    </row>
    <row r="1546" spans="2:18">
      <c r="B1546" s="2">
        <v>22.4</v>
      </c>
      <c r="C1546" s="2">
        <v>43</v>
      </c>
      <c r="D1546" s="2">
        <v>9.1999999999999993</v>
      </c>
      <c r="E1546" s="2">
        <v>22.4</v>
      </c>
      <c r="F1546" s="2">
        <v>2.5</v>
      </c>
      <c r="G1546" s="2">
        <v>5</v>
      </c>
      <c r="H1546" s="2">
        <v>1008.3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5</v>
      </c>
      <c r="O1546">
        <v>292.8</v>
      </c>
      <c r="P1546">
        <v>21.1</v>
      </c>
      <c r="Q1546">
        <v>21.5</v>
      </c>
      <c r="R1546" s="5">
        <v>1.0673611111111101</v>
      </c>
    </row>
    <row r="1547" spans="2:18">
      <c r="B1547" s="2">
        <v>22.4</v>
      </c>
      <c r="C1547" s="2">
        <v>43</v>
      </c>
      <c r="D1547" s="2">
        <v>9.1999999999999993</v>
      </c>
      <c r="E1547" s="2">
        <v>22.4</v>
      </c>
      <c r="F1547" s="2">
        <v>4.3</v>
      </c>
      <c r="G1547" s="2">
        <v>5</v>
      </c>
      <c r="H1547" s="2">
        <v>1008.3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5</v>
      </c>
      <c r="O1547">
        <v>292.8</v>
      </c>
      <c r="P1547">
        <v>21.1</v>
      </c>
      <c r="Q1547">
        <v>21.5</v>
      </c>
      <c r="R1547" s="5">
        <v>1.06805555555556</v>
      </c>
    </row>
    <row r="1548" spans="2:18">
      <c r="B1548" s="2">
        <v>22.4</v>
      </c>
      <c r="C1548" s="2">
        <v>43</v>
      </c>
      <c r="D1548" s="2">
        <v>9.1999999999999993</v>
      </c>
      <c r="E1548" s="2">
        <v>22.4</v>
      </c>
      <c r="F1548" s="2">
        <v>2.2000000000000002</v>
      </c>
      <c r="G1548" s="2">
        <v>3.2</v>
      </c>
      <c r="H1548" s="2">
        <v>1008.3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5</v>
      </c>
      <c r="O1548">
        <v>292.8</v>
      </c>
      <c r="P1548">
        <v>21</v>
      </c>
      <c r="Q1548">
        <v>21.5</v>
      </c>
      <c r="R1548" s="5">
        <v>1.0687500000000001</v>
      </c>
    </row>
    <row r="1549" spans="2:18">
      <c r="B1549" s="2">
        <v>22.4</v>
      </c>
      <c r="C1549" s="2">
        <v>43</v>
      </c>
      <c r="D1549" s="2">
        <v>9.1999999999999993</v>
      </c>
      <c r="E1549" s="2">
        <v>22.4</v>
      </c>
      <c r="F1549" s="2">
        <v>2.2000000000000002</v>
      </c>
      <c r="G1549" s="2">
        <v>4</v>
      </c>
      <c r="H1549" s="2">
        <v>1008.1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5</v>
      </c>
      <c r="O1549">
        <v>292.8</v>
      </c>
      <c r="P1549">
        <v>21.1</v>
      </c>
      <c r="Q1549">
        <v>21.5</v>
      </c>
      <c r="R1549" s="5">
        <v>1.06944444444444</v>
      </c>
    </row>
    <row r="1550" spans="2:18">
      <c r="B1550" s="2">
        <v>22.4</v>
      </c>
      <c r="C1550" s="2">
        <v>43</v>
      </c>
      <c r="D1550" s="2">
        <v>9.1999999999999993</v>
      </c>
      <c r="E1550" s="2">
        <v>22.4</v>
      </c>
      <c r="F1550" s="2">
        <v>2.2000000000000002</v>
      </c>
      <c r="G1550" s="2">
        <v>5</v>
      </c>
      <c r="H1550" s="2">
        <v>1008.4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5</v>
      </c>
      <c r="O1550">
        <v>292.8</v>
      </c>
      <c r="P1550">
        <v>21</v>
      </c>
      <c r="Q1550">
        <v>21.4</v>
      </c>
      <c r="R1550" s="5">
        <v>1.0701388888888901</v>
      </c>
    </row>
    <row r="1551" spans="2:18">
      <c r="B1551" s="2">
        <v>22.4</v>
      </c>
      <c r="C1551" s="2">
        <v>43</v>
      </c>
      <c r="D1551" s="2">
        <v>9.1999999999999993</v>
      </c>
      <c r="E1551" s="2">
        <v>22.4</v>
      </c>
      <c r="F1551" s="2">
        <v>0</v>
      </c>
      <c r="G1551" s="2">
        <v>3.6</v>
      </c>
      <c r="H1551" s="2">
        <v>1008.3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5</v>
      </c>
      <c r="O1551">
        <v>292.8</v>
      </c>
      <c r="P1551">
        <v>21</v>
      </c>
      <c r="Q1551">
        <v>21.4</v>
      </c>
      <c r="R1551" s="5">
        <v>1.07083333333333</v>
      </c>
    </row>
    <row r="1552" spans="2:18">
      <c r="B1552" s="2">
        <v>22.4</v>
      </c>
      <c r="C1552" s="2">
        <v>43</v>
      </c>
      <c r="D1552" s="2">
        <v>9.1999999999999993</v>
      </c>
      <c r="E1552" s="2">
        <v>22.4</v>
      </c>
      <c r="F1552" s="2">
        <v>1.8</v>
      </c>
      <c r="G1552" s="2">
        <v>1.8</v>
      </c>
      <c r="H1552" s="2">
        <v>1008.4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5</v>
      </c>
      <c r="O1552">
        <v>292.8</v>
      </c>
      <c r="P1552">
        <v>21</v>
      </c>
      <c r="Q1552">
        <v>21.4</v>
      </c>
      <c r="R1552" s="5">
        <v>1.0715277777777801</v>
      </c>
    </row>
    <row r="1553" spans="2:18">
      <c r="B1553" s="2">
        <v>22.3</v>
      </c>
      <c r="C1553" s="2">
        <v>43</v>
      </c>
      <c r="D1553" s="2">
        <v>9.1</v>
      </c>
      <c r="E1553" s="2">
        <v>22.3</v>
      </c>
      <c r="F1553" s="2">
        <v>3.6</v>
      </c>
      <c r="G1553" s="2">
        <v>4</v>
      </c>
      <c r="H1553" s="2">
        <v>1008.2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5</v>
      </c>
      <c r="O1553">
        <v>292.8</v>
      </c>
      <c r="P1553">
        <v>21</v>
      </c>
      <c r="Q1553">
        <v>21.4</v>
      </c>
      <c r="R1553" s="5">
        <v>1.07222222222222</v>
      </c>
    </row>
    <row r="1554" spans="2:18">
      <c r="B1554" s="2">
        <v>22.3</v>
      </c>
      <c r="C1554" s="2">
        <v>43</v>
      </c>
      <c r="D1554" s="2">
        <v>9.1</v>
      </c>
      <c r="E1554" s="2">
        <v>22.3</v>
      </c>
      <c r="F1554" s="2">
        <v>2.2000000000000002</v>
      </c>
      <c r="G1554" s="2">
        <v>2.5</v>
      </c>
      <c r="H1554" s="2">
        <v>1008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5</v>
      </c>
      <c r="O1554">
        <v>292.8</v>
      </c>
      <c r="P1554">
        <v>20.9</v>
      </c>
      <c r="Q1554">
        <v>21.4</v>
      </c>
      <c r="R1554" s="5">
        <v>1.0729166666666701</v>
      </c>
    </row>
    <row r="1555" spans="2:18">
      <c r="B1555" s="2">
        <v>22.2</v>
      </c>
      <c r="C1555" s="2">
        <v>43</v>
      </c>
      <c r="D1555" s="2">
        <v>9.1</v>
      </c>
      <c r="E1555" s="2">
        <v>22.2</v>
      </c>
      <c r="F1555" s="2">
        <v>1.8</v>
      </c>
      <c r="G1555" s="2">
        <v>5</v>
      </c>
      <c r="H1555" s="2">
        <v>1008.1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5</v>
      </c>
      <c r="O1555">
        <v>292.8</v>
      </c>
      <c r="P1555">
        <v>20.9</v>
      </c>
      <c r="Q1555">
        <v>21.3</v>
      </c>
      <c r="R1555" s="5">
        <v>1.07361111111111</v>
      </c>
    </row>
    <row r="1556" spans="2:18">
      <c r="B1556" s="2">
        <v>22.3</v>
      </c>
      <c r="C1556" s="2">
        <v>43</v>
      </c>
      <c r="D1556" s="2">
        <v>9.1</v>
      </c>
      <c r="E1556" s="2">
        <v>22.3</v>
      </c>
      <c r="F1556" s="2">
        <v>4.3</v>
      </c>
      <c r="G1556" s="2">
        <v>4.3</v>
      </c>
      <c r="H1556" s="2">
        <v>1008.1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5</v>
      </c>
      <c r="O1556">
        <v>292.8</v>
      </c>
      <c r="P1556">
        <v>20.9</v>
      </c>
      <c r="Q1556">
        <v>21.3</v>
      </c>
      <c r="R1556" s="5">
        <v>1.0743055555555601</v>
      </c>
    </row>
    <row r="1557" spans="2:18">
      <c r="B1557" s="2">
        <v>22.2</v>
      </c>
      <c r="C1557" s="2">
        <v>43</v>
      </c>
      <c r="D1557" s="2">
        <v>9.1</v>
      </c>
      <c r="E1557" s="2">
        <v>22.2</v>
      </c>
      <c r="F1557" s="2">
        <v>1.8</v>
      </c>
      <c r="G1557" s="2">
        <v>1.8</v>
      </c>
      <c r="H1557" s="2">
        <v>1007.9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5</v>
      </c>
      <c r="O1557">
        <v>292.8</v>
      </c>
      <c r="P1557">
        <v>20.9</v>
      </c>
      <c r="Q1557">
        <v>21.3</v>
      </c>
      <c r="R1557" s="5">
        <v>1.075</v>
      </c>
    </row>
    <row r="1558" spans="2:18">
      <c r="B1558" s="2">
        <v>22.2</v>
      </c>
      <c r="C1558" s="2">
        <v>43</v>
      </c>
      <c r="D1558" s="2">
        <v>9.1</v>
      </c>
      <c r="E1558" s="2">
        <v>22.2</v>
      </c>
      <c r="F1558" s="2">
        <v>2.5</v>
      </c>
      <c r="G1558" s="2">
        <v>2.5</v>
      </c>
      <c r="H1558" s="2">
        <v>1008.1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5</v>
      </c>
      <c r="O1558">
        <v>292.8</v>
      </c>
      <c r="P1558">
        <v>20.8</v>
      </c>
      <c r="Q1558">
        <v>21.3</v>
      </c>
      <c r="R1558" s="5">
        <v>1.0756944444444401</v>
      </c>
    </row>
    <row r="1559" spans="2:18">
      <c r="B1559" s="2">
        <v>22.2</v>
      </c>
      <c r="C1559" s="2">
        <v>43</v>
      </c>
      <c r="D1559" s="2">
        <v>9.1</v>
      </c>
      <c r="E1559" s="2">
        <v>22.2</v>
      </c>
      <c r="F1559" s="2">
        <v>0</v>
      </c>
      <c r="G1559" s="2">
        <v>2.5</v>
      </c>
      <c r="H1559" s="2">
        <v>1007.9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5</v>
      </c>
      <c r="O1559">
        <v>292.8</v>
      </c>
      <c r="P1559">
        <v>20.8</v>
      </c>
      <c r="Q1559">
        <v>21.3</v>
      </c>
      <c r="R1559" s="5">
        <v>1.0763888888888899</v>
      </c>
    </row>
    <row r="1560" spans="2:18">
      <c r="B1560" s="2">
        <v>22.1</v>
      </c>
      <c r="C1560" s="2">
        <v>43</v>
      </c>
      <c r="D1560" s="2">
        <v>9</v>
      </c>
      <c r="E1560" s="2">
        <v>22.1</v>
      </c>
      <c r="F1560" s="2">
        <v>4</v>
      </c>
      <c r="G1560" s="2">
        <v>4</v>
      </c>
      <c r="H1560" s="2">
        <v>1008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5</v>
      </c>
      <c r="O1560">
        <v>292.8</v>
      </c>
      <c r="P1560">
        <v>20.8</v>
      </c>
      <c r="Q1560">
        <v>21.2</v>
      </c>
      <c r="R1560" s="5">
        <v>1.0770833333333301</v>
      </c>
    </row>
    <row r="1561" spans="2:18">
      <c r="B1561" s="2">
        <v>22.1</v>
      </c>
      <c r="C1561" s="2">
        <v>43</v>
      </c>
      <c r="D1561" s="2">
        <v>9</v>
      </c>
      <c r="E1561" s="2">
        <v>22.1</v>
      </c>
      <c r="F1561" s="2">
        <v>3.6</v>
      </c>
      <c r="G1561" s="2">
        <v>4.7</v>
      </c>
      <c r="H1561" s="2">
        <v>1008.1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5</v>
      </c>
      <c r="O1561">
        <v>292.8</v>
      </c>
      <c r="P1561">
        <v>20.8</v>
      </c>
      <c r="Q1561">
        <v>21.2</v>
      </c>
      <c r="R1561" s="5">
        <v>1.0777777777777799</v>
      </c>
    </row>
    <row r="1562" spans="2:18">
      <c r="B1562" s="2">
        <v>22.2</v>
      </c>
      <c r="C1562" s="2">
        <v>43</v>
      </c>
      <c r="D1562" s="2">
        <v>9.1</v>
      </c>
      <c r="E1562" s="2">
        <v>22.2</v>
      </c>
      <c r="F1562" s="2">
        <v>2.2000000000000002</v>
      </c>
      <c r="G1562" s="2">
        <v>5</v>
      </c>
      <c r="H1562" s="2">
        <v>1007.8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5</v>
      </c>
      <c r="O1562">
        <v>292.8</v>
      </c>
      <c r="P1562">
        <v>20.7</v>
      </c>
      <c r="Q1562">
        <v>21.2</v>
      </c>
      <c r="R1562" s="5">
        <v>1.0784722222222201</v>
      </c>
    </row>
    <row r="1563" spans="2:18">
      <c r="B1563" s="2">
        <v>22.1</v>
      </c>
      <c r="C1563" s="2">
        <v>44</v>
      </c>
      <c r="D1563" s="2">
        <v>9.3000000000000007</v>
      </c>
      <c r="E1563" s="2">
        <v>22.1</v>
      </c>
      <c r="F1563" s="2">
        <v>3.6</v>
      </c>
      <c r="G1563" s="2">
        <v>4.7</v>
      </c>
      <c r="H1563" s="2">
        <v>1008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5</v>
      </c>
      <c r="O1563">
        <v>292.8</v>
      </c>
      <c r="P1563">
        <v>20.7</v>
      </c>
      <c r="Q1563">
        <v>21.2</v>
      </c>
      <c r="R1563" s="5">
        <v>1.0791666666666699</v>
      </c>
    </row>
    <row r="1564" spans="2:18">
      <c r="B1564" s="2">
        <v>22.1</v>
      </c>
      <c r="C1564" s="2">
        <v>44</v>
      </c>
      <c r="D1564" s="2">
        <v>9.3000000000000007</v>
      </c>
      <c r="E1564" s="2">
        <v>22.1</v>
      </c>
      <c r="F1564" s="2">
        <v>2.2000000000000002</v>
      </c>
      <c r="G1564" s="2">
        <v>4</v>
      </c>
      <c r="H1564" s="2">
        <v>1008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5</v>
      </c>
      <c r="O1564">
        <v>292.8</v>
      </c>
      <c r="P1564">
        <v>20.7</v>
      </c>
      <c r="Q1564">
        <v>21.1</v>
      </c>
      <c r="R1564" s="5">
        <v>1.0798611111111101</v>
      </c>
    </row>
    <row r="1565" spans="2:18">
      <c r="B1565" s="2">
        <v>22</v>
      </c>
      <c r="C1565" s="2">
        <v>44</v>
      </c>
      <c r="D1565" s="2">
        <v>9.1999999999999993</v>
      </c>
      <c r="E1565" s="2">
        <v>22</v>
      </c>
      <c r="F1565" s="2">
        <v>5</v>
      </c>
      <c r="G1565" s="2">
        <v>5.8</v>
      </c>
      <c r="H1565" s="2">
        <v>1007.9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5</v>
      </c>
      <c r="O1565">
        <v>292.8</v>
      </c>
      <c r="P1565">
        <v>20.7</v>
      </c>
      <c r="Q1565">
        <v>21.2</v>
      </c>
      <c r="R1565" s="5">
        <v>1.0805555555555599</v>
      </c>
    </row>
    <row r="1566" spans="2:18">
      <c r="B1566" s="2">
        <v>22</v>
      </c>
      <c r="C1566" s="2">
        <v>44</v>
      </c>
      <c r="D1566" s="2">
        <v>9.1999999999999993</v>
      </c>
      <c r="E1566" s="2">
        <v>22</v>
      </c>
      <c r="F1566" s="2">
        <v>2.9</v>
      </c>
      <c r="G1566" s="2">
        <v>5.4</v>
      </c>
      <c r="H1566" s="2">
        <v>1007.9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5</v>
      </c>
      <c r="O1566">
        <v>292.8</v>
      </c>
      <c r="P1566">
        <v>20.7</v>
      </c>
      <c r="Q1566">
        <v>21.1</v>
      </c>
      <c r="R1566" s="5">
        <v>1.08125</v>
      </c>
    </row>
    <row r="1567" spans="2:18">
      <c r="B1567" s="2">
        <v>22</v>
      </c>
      <c r="C1567" s="2">
        <v>44</v>
      </c>
      <c r="D1567" s="2">
        <v>9.1999999999999993</v>
      </c>
      <c r="E1567" s="2">
        <v>22</v>
      </c>
      <c r="F1567" s="2">
        <v>3.2</v>
      </c>
      <c r="G1567" s="2">
        <v>4.7</v>
      </c>
      <c r="H1567" s="2">
        <v>1008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5</v>
      </c>
      <c r="O1567">
        <v>292.8</v>
      </c>
      <c r="P1567">
        <v>20.7</v>
      </c>
      <c r="Q1567">
        <v>21.1</v>
      </c>
      <c r="R1567" s="5">
        <v>1.0819444444444399</v>
      </c>
    </row>
    <row r="1568" spans="2:18">
      <c r="B1568" s="2">
        <v>22</v>
      </c>
      <c r="C1568" s="2">
        <v>44</v>
      </c>
      <c r="D1568" s="2">
        <v>9.1999999999999993</v>
      </c>
      <c r="E1568" s="2">
        <v>22</v>
      </c>
      <c r="F1568" s="2">
        <v>4</v>
      </c>
      <c r="G1568" s="2">
        <v>5</v>
      </c>
      <c r="H1568" s="2">
        <v>1007.8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5</v>
      </c>
      <c r="O1568">
        <v>292.8</v>
      </c>
      <c r="P1568">
        <v>20.7</v>
      </c>
      <c r="Q1568">
        <v>21.1</v>
      </c>
      <c r="R1568" s="5">
        <v>1.08263888888889</v>
      </c>
    </row>
    <row r="1569" spans="2:18">
      <c r="B1569" s="2">
        <v>21.9</v>
      </c>
      <c r="C1569" s="2">
        <v>44</v>
      </c>
      <c r="D1569" s="2">
        <v>9.1</v>
      </c>
      <c r="E1569" s="2">
        <v>21.9</v>
      </c>
      <c r="F1569" s="2">
        <v>2.5</v>
      </c>
      <c r="G1569" s="2">
        <v>3.2</v>
      </c>
      <c r="H1569" s="2">
        <v>1007.8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5</v>
      </c>
      <c r="O1569">
        <v>292.8</v>
      </c>
      <c r="P1569">
        <v>20.7</v>
      </c>
      <c r="Q1569">
        <v>21.1</v>
      </c>
      <c r="R1569" s="5">
        <v>1.0833333333333299</v>
      </c>
    </row>
    <row r="1570" spans="2:18">
      <c r="B1570" s="2">
        <v>21.9</v>
      </c>
      <c r="C1570" s="2">
        <v>44</v>
      </c>
      <c r="D1570" s="2">
        <v>9.1</v>
      </c>
      <c r="E1570" s="2">
        <v>21.9</v>
      </c>
      <c r="F1570" s="2">
        <v>4.7</v>
      </c>
      <c r="G1570" s="2">
        <v>4.7</v>
      </c>
      <c r="H1570" s="2">
        <v>1007.8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5</v>
      </c>
      <c r="O1570">
        <v>292.8</v>
      </c>
      <c r="P1570">
        <v>20.7</v>
      </c>
      <c r="Q1570">
        <v>21.1</v>
      </c>
      <c r="R1570" s="5">
        <v>1.08402777777778</v>
      </c>
    </row>
    <row r="1571" spans="2:18">
      <c r="B1571" s="2">
        <v>21.9</v>
      </c>
      <c r="C1571" s="2">
        <v>44</v>
      </c>
      <c r="D1571" s="2">
        <v>9.1</v>
      </c>
      <c r="E1571" s="2">
        <v>21.9</v>
      </c>
      <c r="F1571" s="2">
        <v>3.6</v>
      </c>
      <c r="G1571" s="2">
        <v>7.2</v>
      </c>
      <c r="H1571" s="2">
        <v>1008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5</v>
      </c>
      <c r="O1571">
        <v>292.8</v>
      </c>
      <c r="P1571">
        <v>20.7</v>
      </c>
      <c r="Q1571">
        <v>21.1</v>
      </c>
      <c r="R1571" s="5">
        <v>1.0847222222222199</v>
      </c>
    </row>
    <row r="1572" spans="2:18">
      <c r="B1572" s="2">
        <v>21.9</v>
      </c>
      <c r="C1572" s="2">
        <v>44</v>
      </c>
      <c r="D1572" s="2">
        <v>9.1</v>
      </c>
      <c r="E1572" s="2">
        <v>21.9</v>
      </c>
      <c r="F1572" s="2">
        <v>5</v>
      </c>
      <c r="G1572" s="2">
        <v>6.8</v>
      </c>
      <c r="H1572" s="2">
        <v>1007.8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5</v>
      </c>
      <c r="O1572">
        <v>292.8</v>
      </c>
      <c r="P1572">
        <v>20.7</v>
      </c>
      <c r="Q1572">
        <v>21.1</v>
      </c>
      <c r="R1572" s="5">
        <v>1.08541666666667</v>
      </c>
    </row>
    <row r="1573" spans="2:18">
      <c r="B1573" s="2">
        <v>21.9</v>
      </c>
      <c r="C1573" s="2">
        <v>44</v>
      </c>
      <c r="D1573" s="2">
        <v>9.1</v>
      </c>
      <c r="E1573" s="2">
        <v>21.9</v>
      </c>
      <c r="F1573" s="2">
        <v>4</v>
      </c>
      <c r="G1573" s="2">
        <v>5</v>
      </c>
      <c r="H1573" s="2">
        <v>1007.8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5</v>
      </c>
      <c r="O1573">
        <v>292.8</v>
      </c>
      <c r="P1573">
        <v>20.7</v>
      </c>
      <c r="Q1573">
        <v>21.1</v>
      </c>
      <c r="R1573" s="5">
        <v>1.0861111111111099</v>
      </c>
    </row>
    <row r="1574" spans="2:18">
      <c r="B1574" s="2">
        <v>21.9</v>
      </c>
      <c r="C1574" s="2">
        <v>44</v>
      </c>
      <c r="D1574" s="2">
        <v>9.1</v>
      </c>
      <c r="E1574" s="2">
        <v>21.9</v>
      </c>
      <c r="F1574" s="2">
        <v>4.7</v>
      </c>
      <c r="G1574" s="2">
        <v>4.7</v>
      </c>
      <c r="H1574" s="2">
        <v>1007.9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5</v>
      </c>
      <c r="O1574">
        <v>292.8</v>
      </c>
      <c r="P1574">
        <v>20.6</v>
      </c>
      <c r="Q1574">
        <v>21.1</v>
      </c>
      <c r="R1574" s="5">
        <v>1.08680555555556</v>
      </c>
    </row>
    <row r="1575" spans="2:18">
      <c r="B1575" s="2">
        <v>21.9</v>
      </c>
      <c r="C1575" s="2">
        <v>44</v>
      </c>
      <c r="D1575" s="2">
        <v>9.1</v>
      </c>
      <c r="E1575" s="2">
        <v>21.9</v>
      </c>
      <c r="F1575" s="2">
        <v>2.9</v>
      </c>
      <c r="G1575" s="2">
        <v>4.3</v>
      </c>
      <c r="H1575" s="2">
        <v>1008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5</v>
      </c>
      <c r="O1575">
        <v>292.8</v>
      </c>
      <c r="P1575">
        <v>20.7</v>
      </c>
      <c r="Q1575">
        <v>21.1</v>
      </c>
      <c r="R1575" s="5">
        <v>1.0874999999999999</v>
      </c>
    </row>
    <row r="1576" spans="2:18">
      <c r="B1576" s="2">
        <v>21.9</v>
      </c>
      <c r="C1576" s="2">
        <v>44</v>
      </c>
      <c r="D1576" s="2">
        <v>9.1</v>
      </c>
      <c r="E1576" s="2">
        <v>21.9</v>
      </c>
      <c r="F1576" s="2">
        <v>3.6</v>
      </c>
      <c r="G1576" s="2">
        <v>5.4</v>
      </c>
      <c r="H1576" s="2">
        <v>1007.8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5</v>
      </c>
      <c r="O1576">
        <v>292.8</v>
      </c>
      <c r="P1576">
        <v>20.7</v>
      </c>
      <c r="Q1576">
        <v>21.1</v>
      </c>
      <c r="R1576" s="5">
        <v>1.08819444444444</v>
      </c>
    </row>
    <row r="1577" spans="2:18">
      <c r="B1577" s="2">
        <v>21.9</v>
      </c>
      <c r="C1577" s="2">
        <v>44</v>
      </c>
      <c r="D1577" s="2">
        <v>9.1</v>
      </c>
      <c r="E1577" s="2">
        <v>21.9</v>
      </c>
      <c r="F1577" s="2">
        <v>5.4</v>
      </c>
      <c r="G1577" s="2">
        <v>6.8</v>
      </c>
      <c r="H1577" s="2">
        <v>1008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5</v>
      </c>
      <c r="O1577">
        <v>292.8</v>
      </c>
      <c r="P1577">
        <v>20.7</v>
      </c>
      <c r="Q1577">
        <v>21.1</v>
      </c>
      <c r="R1577" s="5">
        <v>1.0888888888888899</v>
      </c>
    </row>
    <row r="1578" spans="2:18">
      <c r="B1578" s="2">
        <v>21.9</v>
      </c>
      <c r="C1578" s="2">
        <v>44</v>
      </c>
      <c r="D1578" s="2">
        <v>9.1</v>
      </c>
      <c r="E1578" s="2">
        <v>21.9</v>
      </c>
      <c r="F1578" s="2">
        <v>3.2</v>
      </c>
      <c r="G1578" s="2">
        <v>3.6</v>
      </c>
      <c r="H1578" s="2">
        <v>1007.7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5</v>
      </c>
      <c r="O1578">
        <v>292.8</v>
      </c>
      <c r="P1578">
        <v>20.7</v>
      </c>
      <c r="Q1578">
        <v>21.1</v>
      </c>
      <c r="R1578" s="5">
        <v>1.08958333333333</v>
      </c>
    </row>
    <row r="1579" spans="2:18">
      <c r="B1579" s="2">
        <v>21.9</v>
      </c>
      <c r="C1579" s="2">
        <v>44</v>
      </c>
      <c r="D1579" s="2">
        <v>9.1</v>
      </c>
      <c r="E1579" s="2">
        <v>21.9</v>
      </c>
      <c r="F1579" s="2">
        <v>4</v>
      </c>
      <c r="G1579" s="2">
        <v>4.7</v>
      </c>
      <c r="H1579" s="2">
        <v>1007.9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5</v>
      </c>
      <c r="O1579">
        <v>292.8</v>
      </c>
      <c r="P1579">
        <v>20.7</v>
      </c>
      <c r="Q1579">
        <v>21.1</v>
      </c>
      <c r="R1579" s="5">
        <v>1.0902777777777799</v>
      </c>
    </row>
    <row r="1580" spans="2:18">
      <c r="B1580" s="2">
        <v>21.9</v>
      </c>
      <c r="C1580" s="2">
        <v>44</v>
      </c>
      <c r="D1580" s="2">
        <v>9.1</v>
      </c>
      <c r="E1580" s="2">
        <v>21.9</v>
      </c>
      <c r="F1580" s="2">
        <v>5.8</v>
      </c>
      <c r="G1580" s="2">
        <v>7.2</v>
      </c>
      <c r="H1580" s="2">
        <v>1007.9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5</v>
      </c>
      <c r="O1580">
        <v>292.8</v>
      </c>
      <c r="P1580">
        <v>20.7</v>
      </c>
      <c r="Q1580">
        <v>21.1</v>
      </c>
      <c r="R1580" s="5">
        <v>1.09097222222222</v>
      </c>
    </row>
    <row r="1581" spans="2:18">
      <c r="B1581" s="2">
        <v>21.9</v>
      </c>
      <c r="C1581" s="2">
        <v>44</v>
      </c>
      <c r="D1581" s="2">
        <v>9.1</v>
      </c>
      <c r="E1581" s="2">
        <v>21.9</v>
      </c>
      <c r="F1581" s="2">
        <v>4.3</v>
      </c>
      <c r="G1581" s="2">
        <v>6.1</v>
      </c>
      <c r="H1581" s="2">
        <v>1007.9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5</v>
      </c>
      <c r="O1581">
        <v>292.8</v>
      </c>
      <c r="P1581">
        <v>20.7</v>
      </c>
      <c r="Q1581">
        <v>21.1</v>
      </c>
      <c r="R1581" s="5">
        <v>1.0916666666666699</v>
      </c>
    </row>
    <row r="1582" spans="2:18">
      <c r="B1582" s="2">
        <v>21.9</v>
      </c>
      <c r="C1582" s="2">
        <v>44</v>
      </c>
      <c r="D1582" s="2">
        <v>9.1</v>
      </c>
      <c r="E1582" s="2">
        <v>21.9</v>
      </c>
      <c r="F1582" s="2">
        <v>3.6</v>
      </c>
      <c r="G1582" s="2">
        <v>4.3</v>
      </c>
      <c r="H1582" s="2">
        <v>1007.9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5</v>
      </c>
      <c r="O1582">
        <v>292.8</v>
      </c>
      <c r="P1582">
        <v>20.7</v>
      </c>
      <c r="Q1582">
        <v>21.1</v>
      </c>
      <c r="R1582" s="5">
        <v>1.09236111111111</v>
      </c>
    </row>
    <row r="1583" spans="2:18">
      <c r="B1583" s="2">
        <v>21.9</v>
      </c>
      <c r="C1583" s="2">
        <v>44</v>
      </c>
      <c r="D1583" s="2">
        <v>9.1</v>
      </c>
      <c r="E1583" s="2">
        <v>21.9</v>
      </c>
      <c r="F1583" s="2">
        <v>4.7</v>
      </c>
      <c r="G1583" s="2">
        <v>5.8</v>
      </c>
      <c r="H1583" s="2">
        <v>1007.9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5</v>
      </c>
      <c r="O1583">
        <v>292.8</v>
      </c>
      <c r="P1583">
        <v>20.7</v>
      </c>
      <c r="Q1583">
        <v>21.1</v>
      </c>
      <c r="R1583" s="5">
        <v>1.0930555555555601</v>
      </c>
    </row>
    <row r="1584" spans="2:18">
      <c r="B1584" s="2">
        <v>21.8</v>
      </c>
      <c r="C1584" s="2">
        <v>44</v>
      </c>
      <c r="D1584" s="2">
        <v>9</v>
      </c>
      <c r="E1584" s="2">
        <v>21.8</v>
      </c>
      <c r="F1584" s="2">
        <v>4.3</v>
      </c>
      <c r="G1584" s="2">
        <v>5.8</v>
      </c>
      <c r="H1584" s="2">
        <v>1007.8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5</v>
      </c>
      <c r="O1584">
        <v>292.8</v>
      </c>
      <c r="P1584">
        <v>20.7</v>
      </c>
      <c r="Q1584">
        <v>21.1</v>
      </c>
      <c r="R1584" s="5">
        <v>1.09375</v>
      </c>
    </row>
    <row r="1585" spans="2:18">
      <c r="B1585" s="2">
        <v>21.8</v>
      </c>
      <c r="C1585" s="2">
        <v>44</v>
      </c>
      <c r="D1585" s="2">
        <v>9</v>
      </c>
      <c r="E1585" s="2">
        <v>21.8</v>
      </c>
      <c r="F1585" s="2">
        <v>7.2</v>
      </c>
      <c r="G1585" s="2">
        <v>7.2</v>
      </c>
      <c r="H1585" s="2">
        <v>1008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5</v>
      </c>
      <c r="O1585">
        <v>292.8</v>
      </c>
      <c r="P1585">
        <v>20.7</v>
      </c>
      <c r="Q1585">
        <v>21.1</v>
      </c>
      <c r="R1585" s="5">
        <v>1.0944444444444399</v>
      </c>
    </row>
    <row r="1586" spans="2:18">
      <c r="B1586" s="2">
        <v>21.8</v>
      </c>
      <c r="C1586" s="2">
        <v>44</v>
      </c>
      <c r="D1586" s="2">
        <v>9</v>
      </c>
      <c r="E1586" s="2">
        <v>21.8</v>
      </c>
      <c r="F1586" s="2">
        <v>5</v>
      </c>
      <c r="G1586" s="2">
        <v>5</v>
      </c>
      <c r="H1586" s="2">
        <v>1007.8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5</v>
      </c>
      <c r="O1586">
        <v>292.8</v>
      </c>
      <c r="P1586">
        <v>20.7</v>
      </c>
      <c r="Q1586">
        <v>21.1</v>
      </c>
      <c r="R1586" s="5">
        <v>1.09513888888889</v>
      </c>
    </row>
    <row r="1587" spans="2:18">
      <c r="B1587" s="2">
        <v>21.8</v>
      </c>
      <c r="C1587" s="2">
        <v>44</v>
      </c>
      <c r="D1587" s="2">
        <v>9</v>
      </c>
      <c r="E1587" s="2">
        <v>21.8</v>
      </c>
      <c r="F1587" s="2">
        <v>5</v>
      </c>
      <c r="G1587" s="2">
        <v>5.4</v>
      </c>
      <c r="H1587" s="2">
        <v>1008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5</v>
      </c>
      <c r="O1587">
        <v>292.8</v>
      </c>
      <c r="P1587">
        <v>20.7</v>
      </c>
      <c r="Q1587">
        <v>21.1</v>
      </c>
      <c r="R1587" s="5">
        <v>1.0958333333333301</v>
      </c>
    </row>
    <row r="1588" spans="2:18">
      <c r="B1588" s="2">
        <v>21.8</v>
      </c>
      <c r="C1588" s="2">
        <v>44</v>
      </c>
      <c r="D1588" s="2">
        <v>9</v>
      </c>
      <c r="E1588" s="2">
        <v>21.8</v>
      </c>
      <c r="F1588" s="2">
        <v>6.1</v>
      </c>
      <c r="G1588" s="2">
        <v>7.2</v>
      </c>
      <c r="H1588" s="2">
        <v>1007.7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5</v>
      </c>
      <c r="O1588">
        <v>292.8</v>
      </c>
      <c r="P1588">
        <v>20.7</v>
      </c>
      <c r="Q1588">
        <v>21.1</v>
      </c>
      <c r="R1588" s="5">
        <v>1.09652777777778</v>
      </c>
    </row>
    <row r="1589" spans="2:18">
      <c r="B1589" s="2">
        <v>21.8</v>
      </c>
      <c r="C1589" s="2">
        <v>45</v>
      </c>
      <c r="D1589" s="2">
        <v>9.4</v>
      </c>
      <c r="E1589" s="2">
        <v>21.8</v>
      </c>
      <c r="F1589" s="2">
        <v>5</v>
      </c>
      <c r="G1589" s="2">
        <v>7.2</v>
      </c>
      <c r="H1589" s="2">
        <v>1007.9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5</v>
      </c>
      <c r="O1589">
        <v>292.8</v>
      </c>
      <c r="P1589">
        <v>20.7</v>
      </c>
      <c r="Q1589">
        <v>21.1</v>
      </c>
      <c r="R1589" s="5">
        <v>1.0972222222222201</v>
      </c>
    </row>
    <row r="1590" spans="2:18">
      <c r="B1590" s="2">
        <v>21.8</v>
      </c>
      <c r="C1590" s="2">
        <v>45</v>
      </c>
      <c r="D1590" s="2">
        <v>9.4</v>
      </c>
      <c r="E1590" s="2">
        <v>21.8</v>
      </c>
      <c r="F1590" s="2">
        <v>4.3</v>
      </c>
      <c r="G1590" s="2">
        <v>5.8</v>
      </c>
      <c r="H1590" s="2">
        <v>1007.9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5</v>
      </c>
      <c r="O1590">
        <v>292.8</v>
      </c>
      <c r="P1590">
        <v>20.7</v>
      </c>
      <c r="Q1590">
        <v>21.1</v>
      </c>
      <c r="R1590" s="5">
        <v>1.09791666666667</v>
      </c>
    </row>
    <row r="1591" spans="2:18">
      <c r="B1591" s="2">
        <v>21.7</v>
      </c>
      <c r="C1591" s="2">
        <v>45</v>
      </c>
      <c r="D1591" s="2">
        <v>9.3000000000000007</v>
      </c>
      <c r="E1591" s="2">
        <v>21.7</v>
      </c>
      <c r="F1591" s="2">
        <v>3.6</v>
      </c>
      <c r="G1591" s="2">
        <v>4.3</v>
      </c>
      <c r="H1591" s="2">
        <v>1007.8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5</v>
      </c>
      <c r="O1591">
        <v>292.8</v>
      </c>
      <c r="P1591">
        <v>20.7</v>
      </c>
      <c r="Q1591">
        <v>21.1</v>
      </c>
      <c r="R1591" s="5">
        <v>1.0986111111111101</v>
      </c>
    </row>
    <row r="1592" spans="2:18">
      <c r="B1592" s="2">
        <v>21.7</v>
      </c>
      <c r="C1592" s="2">
        <v>45</v>
      </c>
      <c r="D1592" s="2">
        <v>9.3000000000000007</v>
      </c>
      <c r="E1592" s="2">
        <v>21.7</v>
      </c>
      <c r="F1592" s="2">
        <v>5</v>
      </c>
      <c r="G1592" s="2">
        <v>7.9</v>
      </c>
      <c r="H1592" s="2">
        <v>1007.9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5</v>
      </c>
      <c r="O1592">
        <v>292.8</v>
      </c>
      <c r="P1592">
        <v>20.7</v>
      </c>
      <c r="Q1592">
        <v>21.1</v>
      </c>
      <c r="R1592" s="5">
        <v>1.09930555555556</v>
      </c>
    </row>
    <row r="1593" spans="2:18">
      <c r="B1593" s="2">
        <v>21.7</v>
      </c>
      <c r="C1593" s="2">
        <v>45</v>
      </c>
      <c r="D1593" s="2">
        <v>9.3000000000000007</v>
      </c>
      <c r="E1593" s="2">
        <v>21.7</v>
      </c>
      <c r="F1593" s="2">
        <v>5</v>
      </c>
      <c r="G1593" s="2">
        <v>5.8</v>
      </c>
      <c r="H1593" s="2">
        <v>1007.8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5</v>
      </c>
      <c r="O1593">
        <v>292.8</v>
      </c>
      <c r="P1593">
        <v>20.7</v>
      </c>
      <c r="Q1593">
        <v>21.1</v>
      </c>
      <c r="R1593" s="5">
        <v>1.1000000000000001</v>
      </c>
    </row>
    <row r="1594" spans="2:18">
      <c r="B1594" s="2">
        <v>21.7</v>
      </c>
      <c r="C1594" s="2">
        <v>45</v>
      </c>
      <c r="D1594" s="2">
        <v>9.3000000000000007</v>
      </c>
      <c r="E1594" s="2">
        <v>21.7</v>
      </c>
      <c r="F1594" s="2">
        <v>4.3</v>
      </c>
      <c r="G1594" s="2">
        <v>6.5</v>
      </c>
      <c r="H1594" s="2">
        <v>1008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5</v>
      </c>
      <c r="O1594">
        <v>292.8</v>
      </c>
      <c r="P1594">
        <v>20.7</v>
      </c>
      <c r="Q1594">
        <v>21.1</v>
      </c>
      <c r="R1594" s="5">
        <v>1.10069444444444</v>
      </c>
    </row>
    <row r="1595" spans="2:18">
      <c r="B1595" s="2">
        <v>21.7</v>
      </c>
      <c r="C1595" s="2">
        <v>45</v>
      </c>
      <c r="D1595" s="2">
        <v>9.3000000000000007</v>
      </c>
      <c r="E1595" s="2">
        <v>21.7</v>
      </c>
      <c r="F1595" s="2">
        <v>5</v>
      </c>
      <c r="G1595" s="2">
        <v>5.8</v>
      </c>
      <c r="H1595" s="2">
        <v>1007.7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5</v>
      </c>
      <c r="O1595">
        <v>292.8</v>
      </c>
      <c r="P1595">
        <v>20.7</v>
      </c>
      <c r="Q1595">
        <v>21.1</v>
      </c>
      <c r="R1595" s="5">
        <v>1.1013888888888901</v>
      </c>
    </row>
    <row r="1596" spans="2:18">
      <c r="B1596" s="2">
        <v>21.6</v>
      </c>
      <c r="C1596" s="2">
        <v>45</v>
      </c>
      <c r="D1596" s="2">
        <v>9.1999999999999993</v>
      </c>
      <c r="E1596" s="2">
        <v>21.6</v>
      </c>
      <c r="F1596" s="2">
        <v>2.9</v>
      </c>
      <c r="G1596" s="2">
        <v>5</v>
      </c>
      <c r="H1596" s="2">
        <v>1007.9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5</v>
      </c>
      <c r="O1596">
        <v>292.8</v>
      </c>
      <c r="P1596">
        <v>20.7</v>
      </c>
      <c r="Q1596">
        <v>21</v>
      </c>
      <c r="R1596" s="5">
        <v>1.10208333333333</v>
      </c>
    </row>
    <row r="1597" spans="2:18">
      <c r="B1597" s="2">
        <v>21.6</v>
      </c>
      <c r="C1597" s="2">
        <v>45</v>
      </c>
      <c r="D1597" s="2">
        <v>9.1999999999999993</v>
      </c>
      <c r="E1597" s="2">
        <v>21.6</v>
      </c>
      <c r="F1597" s="2">
        <v>5.4</v>
      </c>
      <c r="G1597" s="2">
        <v>9.4</v>
      </c>
      <c r="H1597" s="2">
        <v>1007.6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5</v>
      </c>
      <c r="O1597">
        <v>292.8</v>
      </c>
      <c r="P1597">
        <v>20.7</v>
      </c>
      <c r="Q1597">
        <v>21</v>
      </c>
      <c r="R1597" s="5">
        <v>1.1027777777777801</v>
      </c>
    </row>
    <row r="1598" spans="2:18">
      <c r="B1598" s="2">
        <v>21.6</v>
      </c>
      <c r="C1598" s="2">
        <v>45</v>
      </c>
      <c r="D1598" s="2">
        <v>9.1999999999999993</v>
      </c>
      <c r="E1598" s="2">
        <v>21.6</v>
      </c>
      <c r="F1598" s="2">
        <v>2.9</v>
      </c>
      <c r="G1598" s="2">
        <v>6.1</v>
      </c>
      <c r="H1598" s="2">
        <v>1007.6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5</v>
      </c>
      <c r="O1598">
        <v>292.8</v>
      </c>
      <c r="P1598">
        <v>20.7</v>
      </c>
      <c r="Q1598">
        <v>21</v>
      </c>
      <c r="R1598" s="5">
        <v>1.10347222222222</v>
      </c>
    </row>
    <row r="1599" spans="2:18">
      <c r="B1599" s="2">
        <v>21.6</v>
      </c>
      <c r="C1599" s="2">
        <v>45</v>
      </c>
      <c r="D1599" s="2">
        <v>9.1999999999999993</v>
      </c>
      <c r="E1599" s="2">
        <v>21.6</v>
      </c>
      <c r="F1599" s="2">
        <v>5.4</v>
      </c>
      <c r="G1599" s="2">
        <v>10.8</v>
      </c>
      <c r="H1599" s="2">
        <v>1007.8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5</v>
      </c>
      <c r="O1599">
        <v>292.8</v>
      </c>
      <c r="P1599">
        <v>20.7</v>
      </c>
      <c r="Q1599">
        <v>21</v>
      </c>
      <c r="R1599" s="5">
        <v>1.1041666666666701</v>
      </c>
    </row>
    <row r="1600" spans="2:18">
      <c r="B1600" s="2">
        <v>21.6</v>
      </c>
      <c r="C1600" s="2">
        <v>45</v>
      </c>
      <c r="D1600" s="2">
        <v>9.1999999999999993</v>
      </c>
      <c r="E1600" s="2">
        <v>21.6</v>
      </c>
      <c r="F1600" s="2">
        <v>2.9</v>
      </c>
      <c r="G1600" s="2">
        <v>7.2</v>
      </c>
      <c r="H1600" s="2">
        <v>1007.7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5</v>
      </c>
      <c r="O1600">
        <v>292.8</v>
      </c>
      <c r="P1600">
        <v>20.6</v>
      </c>
      <c r="Q1600">
        <v>21</v>
      </c>
      <c r="R1600" s="5">
        <v>1.10486111111111</v>
      </c>
    </row>
    <row r="1601" spans="2:18">
      <c r="B1601" s="2">
        <v>21.6</v>
      </c>
      <c r="C1601" s="2">
        <v>45</v>
      </c>
      <c r="D1601" s="2">
        <v>9.1999999999999993</v>
      </c>
      <c r="E1601" s="2">
        <v>21.6</v>
      </c>
      <c r="F1601" s="2">
        <v>6.5</v>
      </c>
      <c r="G1601" s="2">
        <v>6.5</v>
      </c>
      <c r="H1601" s="2">
        <v>1008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5</v>
      </c>
      <c r="O1601">
        <v>292.8</v>
      </c>
      <c r="P1601">
        <v>20.6</v>
      </c>
      <c r="Q1601">
        <v>21</v>
      </c>
      <c r="R1601" s="5">
        <v>1.1055555555555601</v>
      </c>
    </row>
    <row r="1602" spans="2:18">
      <c r="B1602" s="2">
        <v>21.6</v>
      </c>
      <c r="C1602" s="2">
        <v>45</v>
      </c>
      <c r="D1602" s="2">
        <v>9.1999999999999993</v>
      </c>
      <c r="E1602" s="2">
        <v>21.6</v>
      </c>
      <c r="F1602" s="2">
        <v>4.7</v>
      </c>
      <c r="G1602" s="2">
        <v>4.7</v>
      </c>
      <c r="H1602" s="2">
        <v>1007.9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5</v>
      </c>
      <c r="O1602">
        <v>292.8</v>
      </c>
      <c r="P1602">
        <v>20.6</v>
      </c>
      <c r="Q1602">
        <v>21</v>
      </c>
      <c r="R1602" s="5">
        <v>1.10625</v>
      </c>
    </row>
    <row r="1603" spans="2:18">
      <c r="B1603" s="2">
        <v>21.6</v>
      </c>
      <c r="C1603" s="2">
        <v>45</v>
      </c>
      <c r="D1603" s="2">
        <v>9.1999999999999993</v>
      </c>
      <c r="E1603" s="2">
        <v>21.6</v>
      </c>
      <c r="F1603" s="2">
        <v>4</v>
      </c>
      <c r="G1603" s="2">
        <v>4.7</v>
      </c>
      <c r="H1603" s="2">
        <v>1007.8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5</v>
      </c>
      <c r="O1603">
        <v>292.8</v>
      </c>
      <c r="P1603">
        <v>20.6</v>
      </c>
      <c r="Q1603">
        <v>21</v>
      </c>
      <c r="R1603" s="5">
        <v>1.1069444444444401</v>
      </c>
    </row>
    <row r="1604" spans="2:18">
      <c r="B1604" s="2">
        <v>21.5</v>
      </c>
      <c r="C1604" s="2">
        <v>45</v>
      </c>
      <c r="D1604" s="2">
        <v>9.1</v>
      </c>
      <c r="E1604" s="2">
        <v>21.5</v>
      </c>
      <c r="F1604" s="2">
        <v>2.5</v>
      </c>
      <c r="G1604" s="2">
        <v>3.2</v>
      </c>
      <c r="H1604" s="2">
        <v>1007.9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5</v>
      </c>
      <c r="O1604">
        <v>292.8</v>
      </c>
      <c r="P1604">
        <v>20.6</v>
      </c>
      <c r="Q1604">
        <v>20.9</v>
      </c>
      <c r="R1604" s="5">
        <v>1.1076388888888899</v>
      </c>
    </row>
    <row r="1605" spans="2:18">
      <c r="B1605" s="2">
        <v>21.5</v>
      </c>
      <c r="C1605" s="2">
        <v>45</v>
      </c>
      <c r="D1605" s="2">
        <v>9.1</v>
      </c>
      <c r="E1605" s="2">
        <v>21.5</v>
      </c>
      <c r="F1605" s="2">
        <v>6.1</v>
      </c>
      <c r="G1605" s="2">
        <v>7.6</v>
      </c>
      <c r="H1605" s="2">
        <v>1007.8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5</v>
      </c>
      <c r="O1605">
        <v>292.8</v>
      </c>
      <c r="P1605">
        <v>20.5</v>
      </c>
      <c r="Q1605">
        <v>20.9</v>
      </c>
      <c r="R1605" s="5">
        <v>1.1083333333333301</v>
      </c>
    </row>
    <row r="1606" spans="2:18">
      <c r="B1606" s="2">
        <v>21.5</v>
      </c>
      <c r="C1606" s="2">
        <v>45</v>
      </c>
      <c r="D1606" s="2">
        <v>9.1</v>
      </c>
      <c r="E1606" s="2">
        <v>21.5</v>
      </c>
      <c r="F1606" s="2">
        <v>6.8</v>
      </c>
      <c r="G1606" s="2">
        <v>7.9</v>
      </c>
      <c r="H1606" s="2">
        <v>1008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5</v>
      </c>
      <c r="O1606">
        <v>292.8</v>
      </c>
      <c r="P1606">
        <v>20.5</v>
      </c>
      <c r="Q1606">
        <v>20.9</v>
      </c>
      <c r="R1606" s="5">
        <v>1.1090277777777799</v>
      </c>
    </row>
    <row r="1607" spans="2:18">
      <c r="B1607" s="2">
        <v>21.6</v>
      </c>
      <c r="C1607" s="2">
        <v>45</v>
      </c>
      <c r="D1607" s="2">
        <v>9.1999999999999993</v>
      </c>
      <c r="E1607" s="2">
        <v>21.6</v>
      </c>
      <c r="F1607" s="2">
        <v>5</v>
      </c>
      <c r="G1607" s="2">
        <v>6.1</v>
      </c>
      <c r="H1607" s="2">
        <v>1007.9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5</v>
      </c>
      <c r="O1607">
        <v>292.8</v>
      </c>
      <c r="P1607">
        <v>20.5</v>
      </c>
      <c r="Q1607">
        <v>20.8</v>
      </c>
      <c r="R1607" s="5">
        <v>1.1097222222222201</v>
      </c>
    </row>
    <row r="1608" spans="2:18">
      <c r="B1608" s="2">
        <v>21.6</v>
      </c>
      <c r="C1608" s="2">
        <v>45</v>
      </c>
      <c r="D1608" s="2">
        <v>9.1999999999999993</v>
      </c>
      <c r="E1608" s="2">
        <v>21.6</v>
      </c>
      <c r="F1608" s="2">
        <v>7.2</v>
      </c>
      <c r="G1608" s="2">
        <v>7.2</v>
      </c>
      <c r="H1608" s="2">
        <v>1007.8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5</v>
      </c>
      <c r="O1608">
        <v>292.8</v>
      </c>
      <c r="P1608">
        <v>20.5</v>
      </c>
      <c r="Q1608">
        <v>20.8</v>
      </c>
      <c r="R1608" s="5">
        <v>1.1104166666666699</v>
      </c>
    </row>
    <row r="1609" spans="2:18">
      <c r="B1609" s="2">
        <v>21.6</v>
      </c>
      <c r="C1609" s="2">
        <v>45</v>
      </c>
      <c r="D1609" s="2">
        <v>9.1999999999999993</v>
      </c>
      <c r="E1609" s="2">
        <v>21.6</v>
      </c>
      <c r="F1609" s="2">
        <v>2.9</v>
      </c>
      <c r="G1609" s="2">
        <v>4.7</v>
      </c>
      <c r="H1609" s="2">
        <v>1007.9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5</v>
      </c>
      <c r="O1609">
        <v>292.8</v>
      </c>
      <c r="P1609">
        <v>20.5</v>
      </c>
      <c r="Q1609">
        <v>20.8</v>
      </c>
      <c r="R1609" s="5">
        <v>1.1111111111111101</v>
      </c>
    </row>
    <row r="1610" spans="2:18">
      <c r="B1610" s="2">
        <v>21.6</v>
      </c>
      <c r="C1610" s="2">
        <v>45</v>
      </c>
      <c r="D1610" s="2">
        <v>9.1999999999999993</v>
      </c>
      <c r="E1610" s="2">
        <v>21.6</v>
      </c>
      <c r="F1610" s="2">
        <v>3.2</v>
      </c>
      <c r="G1610" s="2">
        <v>3.6</v>
      </c>
      <c r="H1610" s="2">
        <v>1007.8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5</v>
      </c>
      <c r="O1610">
        <v>292.8</v>
      </c>
      <c r="P1610">
        <v>20.5</v>
      </c>
      <c r="Q1610">
        <v>20.8</v>
      </c>
      <c r="R1610" s="5">
        <v>1.1118055555555599</v>
      </c>
    </row>
    <row r="1611" spans="2:18">
      <c r="B1611" s="2">
        <v>21.5</v>
      </c>
      <c r="C1611" s="2">
        <v>45</v>
      </c>
      <c r="D1611" s="2">
        <v>9.1</v>
      </c>
      <c r="E1611" s="2">
        <v>21.5</v>
      </c>
      <c r="F1611" s="2">
        <v>2.9</v>
      </c>
      <c r="G1611" s="2">
        <v>4.7</v>
      </c>
      <c r="H1611" s="2">
        <v>1007.8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5</v>
      </c>
      <c r="O1611">
        <v>292.8</v>
      </c>
      <c r="P1611">
        <v>20.5</v>
      </c>
      <c r="Q1611">
        <v>20.8</v>
      </c>
      <c r="R1611" s="5">
        <v>1.1125</v>
      </c>
    </row>
    <row r="1612" spans="2:18">
      <c r="B1612" s="2">
        <v>21.5</v>
      </c>
      <c r="C1612" s="2">
        <v>45</v>
      </c>
      <c r="D1612" s="2">
        <v>9.1</v>
      </c>
      <c r="E1612" s="2">
        <v>21.5</v>
      </c>
      <c r="F1612" s="2">
        <v>6.8</v>
      </c>
      <c r="G1612" s="2">
        <v>7.2</v>
      </c>
      <c r="H1612" s="2">
        <v>1007.7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5</v>
      </c>
      <c r="O1612">
        <v>292.8</v>
      </c>
      <c r="P1612">
        <v>20.399999999999999</v>
      </c>
      <c r="Q1612">
        <v>20.8</v>
      </c>
      <c r="R1612" s="5">
        <v>1.1131944444444399</v>
      </c>
    </row>
    <row r="1613" spans="2:18">
      <c r="B1613" s="2">
        <v>21.5</v>
      </c>
      <c r="C1613" s="2">
        <v>45</v>
      </c>
      <c r="D1613" s="2">
        <v>9.1</v>
      </c>
      <c r="E1613" s="2">
        <v>21.5</v>
      </c>
      <c r="F1613" s="2">
        <v>5</v>
      </c>
      <c r="G1613" s="2">
        <v>6.8</v>
      </c>
      <c r="H1613" s="2">
        <v>1007.8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5</v>
      </c>
      <c r="O1613">
        <v>292.8</v>
      </c>
      <c r="P1613">
        <v>20.399999999999999</v>
      </c>
      <c r="Q1613">
        <v>20.7</v>
      </c>
      <c r="R1613" s="5">
        <v>1.11388888888889</v>
      </c>
    </row>
    <row r="1614" spans="2:18">
      <c r="B1614" s="2">
        <v>21.5</v>
      </c>
      <c r="C1614" s="2">
        <v>45</v>
      </c>
      <c r="D1614" s="2">
        <v>9.1</v>
      </c>
      <c r="E1614" s="2">
        <v>21.5</v>
      </c>
      <c r="F1614" s="2">
        <v>4.3</v>
      </c>
      <c r="G1614" s="2">
        <v>5.4</v>
      </c>
      <c r="H1614" s="2">
        <v>1008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5</v>
      </c>
      <c r="O1614">
        <v>292.8</v>
      </c>
      <c r="P1614">
        <v>20.399999999999999</v>
      </c>
      <c r="Q1614">
        <v>20.7</v>
      </c>
      <c r="R1614" s="5">
        <v>1.1145833333333299</v>
      </c>
    </row>
    <row r="1615" spans="2:18">
      <c r="B1615" s="2">
        <v>21.5</v>
      </c>
      <c r="C1615" s="2">
        <v>45</v>
      </c>
      <c r="D1615" s="2">
        <v>9.1</v>
      </c>
      <c r="E1615" s="2">
        <v>21.5</v>
      </c>
      <c r="F1615" s="2">
        <v>5.8</v>
      </c>
      <c r="G1615" s="2">
        <v>7.2</v>
      </c>
      <c r="H1615" s="2">
        <v>1007.8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5</v>
      </c>
      <c r="O1615">
        <v>292.8</v>
      </c>
      <c r="P1615">
        <v>20.399999999999999</v>
      </c>
      <c r="Q1615">
        <v>20.7</v>
      </c>
      <c r="R1615" s="5">
        <v>1.11527777777778</v>
      </c>
    </row>
    <row r="1616" spans="2:18">
      <c r="B1616" s="2">
        <v>21.5</v>
      </c>
      <c r="C1616" s="2">
        <v>45</v>
      </c>
      <c r="D1616" s="2">
        <v>9.1</v>
      </c>
      <c r="E1616" s="2">
        <v>21.5</v>
      </c>
      <c r="F1616" s="2">
        <v>6.1</v>
      </c>
      <c r="G1616" s="2">
        <v>6.8</v>
      </c>
      <c r="H1616" s="2">
        <v>1007.6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5</v>
      </c>
      <c r="O1616">
        <v>292.8</v>
      </c>
      <c r="P1616">
        <v>20.399999999999999</v>
      </c>
      <c r="Q1616">
        <v>20.7</v>
      </c>
      <c r="R1616" s="5">
        <v>1.1159722222222199</v>
      </c>
    </row>
    <row r="1617" spans="2:18">
      <c r="B1617" s="2">
        <v>21.5</v>
      </c>
      <c r="C1617" s="2">
        <v>45</v>
      </c>
      <c r="D1617" s="2">
        <v>9.1</v>
      </c>
      <c r="E1617" s="2">
        <v>21.5</v>
      </c>
      <c r="F1617" s="2">
        <v>4</v>
      </c>
      <c r="G1617" s="2">
        <v>5.4</v>
      </c>
      <c r="H1617" s="2">
        <v>1007.6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5</v>
      </c>
      <c r="O1617">
        <v>292.8</v>
      </c>
      <c r="P1617">
        <v>20.399999999999999</v>
      </c>
      <c r="Q1617">
        <v>20.7</v>
      </c>
      <c r="R1617" s="5">
        <v>1.11666666666667</v>
      </c>
    </row>
    <row r="1618" spans="2:18">
      <c r="B1618" s="2">
        <v>21.4</v>
      </c>
      <c r="C1618" s="2">
        <v>46</v>
      </c>
      <c r="D1618" s="2">
        <v>9.3000000000000007</v>
      </c>
      <c r="E1618" s="2">
        <v>21.4</v>
      </c>
      <c r="F1618" s="2">
        <v>3.6</v>
      </c>
      <c r="G1618" s="2">
        <v>5.4</v>
      </c>
      <c r="H1618" s="2">
        <v>1007.6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5</v>
      </c>
      <c r="O1618">
        <v>292.8</v>
      </c>
      <c r="P1618">
        <v>20.399999999999999</v>
      </c>
      <c r="Q1618">
        <v>20.7</v>
      </c>
      <c r="R1618" s="5">
        <v>1.1173611111111099</v>
      </c>
    </row>
    <row r="1619" spans="2:18">
      <c r="B1619" s="2">
        <v>21.4</v>
      </c>
      <c r="C1619" s="2">
        <v>46</v>
      </c>
      <c r="D1619" s="2">
        <v>9.3000000000000007</v>
      </c>
      <c r="E1619" s="2">
        <v>21.4</v>
      </c>
      <c r="F1619" s="2">
        <v>4</v>
      </c>
      <c r="G1619" s="2">
        <v>5.8</v>
      </c>
      <c r="H1619" s="2">
        <v>1007.6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5</v>
      </c>
      <c r="O1619">
        <v>292.8</v>
      </c>
      <c r="P1619">
        <v>20.3</v>
      </c>
      <c r="Q1619">
        <v>20.7</v>
      </c>
      <c r="R1619" s="5">
        <v>1.11805555555556</v>
      </c>
    </row>
    <row r="1620" spans="2:18">
      <c r="B1620" s="2">
        <v>21.4</v>
      </c>
      <c r="C1620" s="2">
        <v>46</v>
      </c>
      <c r="D1620" s="2">
        <v>9.3000000000000007</v>
      </c>
      <c r="E1620" s="2">
        <v>21.4</v>
      </c>
      <c r="F1620" s="2">
        <v>2.9</v>
      </c>
      <c r="G1620" s="2">
        <v>4.3</v>
      </c>
      <c r="H1620" s="2">
        <v>1007.6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5</v>
      </c>
      <c r="O1620">
        <v>292.8</v>
      </c>
      <c r="P1620">
        <v>20.3</v>
      </c>
      <c r="Q1620">
        <v>20.6</v>
      </c>
      <c r="R1620" s="5">
        <v>1.1187499999999999</v>
      </c>
    </row>
    <row r="1621" spans="2:18">
      <c r="B1621" s="2">
        <v>21.4</v>
      </c>
      <c r="C1621" s="2">
        <v>46</v>
      </c>
      <c r="D1621" s="2">
        <v>9.3000000000000007</v>
      </c>
      <c r="E1621" s="2">
        <v>21.4</v>
      </c>
      <c r="F1621" s="2">
        <v>4</v>
      </c>
      <c r="G1621" s="2">
        <v>4</v>
      </c>
      <c r="H1621" s="2">
        <v>1007.5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5</v>
      </c>
      <c r="O1621">
        <v>292.8</v>
      </c>
      <c r="P1621">
        <v>20.3</v>
      </c>
      <c r="Q1621">
        <v>20.6</v>
      </c>
      <c r="R1621" s="5">
        <v>1.11944444444444</v>
      </c>
    </row>
    <row r="1622" spans="2:18">
      <c r="B1622" s="2">
        <v>21.3</v>
      </c>
      <c r="C1622" s="2">
        <v>46</v>
      </c>
      <c r="D1622" s="2">
        <v>9.1999999999999993</v>
      </c>
      <c r="E1622" s="2">
        <v>21.3</v>
      </c>
      <c r="F1622" s="2">
        <v>3.6</v>
      </c>
      <c r="G1622" s="2">
        <v>5.4</v>
      </c>
      <c r="H1622" s="2">
        <v>1007.7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5</v>
      </c>
      <c r="O1622">
        <v>292.8</v>
      </c>
      <c r="P1622">
        <v>20.3</v>
      </c>
      <c r="Q1622">
        <v>20.6</v>
      </c>
      <c r="R1622" s="5">
        <v>1.1201388888888899</v>
      </c>
    </row>
    <row r="1623" spans="2:18">
      <c r="B1623" s="2">
        <v>21.4</v>
      </c>
      <c r="C1623" s="2">
        <v>46</v>
      </c>
      <c r="D1623" s="2">
        <v>9.3000000000000007</v>
      </c>
      <c r="E1623" s="2">
        <v>21.4</v>
      </c>
      <c r="F1623" s="2">
        <v>2.2000000000000002</v>
      </c>
      <c r="G1623" s="2">
        <v>3.6</v>
      </c>
      <c r="H1623" s="2">
        <v>1007.5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5</v>
      </c>
      <c r="O1623">
        <v>292.8</v>
      </c>
      <c r="P1623">
        <v>20.3</v>
      </c>
      <c r="Q1623">
        <v>20.6</v>
      </c>
      <c r="R1623" s="5">
        <v>1.12083333333333</v>
      </c>
    </row>
    <row r="1624" spans="2:18">
      <c r="B1624" s="2">
        <v>21.4</v>
      </c>
      <c r="C1624" s="2">
        <v>45</v>
      </c>
      <c r="D1624" s="2">
        <v>9</v>
      </c>
      <c r="E1624" s="2">
        <v>21.4</v>
      </c>
      <c r="F1624" s="2">
        <v>2.2000000000000002</v>
      </c>
      <c r="G1624" s="2">
        <v>4.3</v>
      </c>
      <c r="H1624" s="2">
        <v>1007.5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5</v>
      </c>
      <c r="O1624">
        <v>292.8</v>
      </c>
      <c r="P1624">
        <v>20.2</v>
      </c>
      <c r="Q1624">
        <v>20.6</v>
      </c>
      <c r="R1624" s="5">
        <v>1.1215277777777799</v>
      </c>
    </row>
    <row r="1625" spans="2:18">
      <c r="B1625" s="2">
        <v>21.4</v>
      </c>
      <c r="C1625" s="2">
        <v>46</v>
      </c>
      <c r="D1625" s="2">
        <v>9.3000000000000007</v>
      </c>
      <c r="E1625" s="2">
        <v>21.4</v>
      </c>
      <c r="F1625" s="2">
        <v>3.2</v>
      </c>
      <c r="G1625" s="2">
        <v>4.7</v>
      </c>
      <c r="H1625" s="2">
        <v>1007.4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5</v>
      </c>
      <c r="O1625">
        <v>292.8</v>
      </c>
      <c r="P1625">
        <v>20.2</v>
      </c>
      <c r="Q1625">
        <v>20.5</v>
      </c>
      <c r="R1625" s="5">
        <v>1.12222222222222</v>
      </c>
    </row>
    <row r="1626" spans="2:18">
      <c r="B1626" s="2">
        <v>21.4</v>
      </c>
      <c r="C1626" s="2">
        <v>45</v>
      </c>
      <c r="D1626" s="2">
        <v>9</v>
      </c>
      <c r="E1626" s="2">
        <v>21.4</v>
      </c>
      <c r="F1626" s="2">
        <v>2.9</v>
      </c>
      <c r="G1626" s="2">
        <v>6.1</v>
      </c>
      <c r="H1626" s="2">
        <v>1007.5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5</v>
      </c>
      <c r="O1626">
        <v>292.8</v>
      </c>
      <c r="P1626">
        <v>20.2</v>
      </c>
      <c r="Q1626">
        <v>20.5</v>
      </c>
      <c r="R1626" s="5">
        <v>1.1229166666666699</v>
      </c>
    </row>
    <row r="1627" spans="2:18">
      <c r="B1627" s="2">
        <v>21.4</v>
      </c>
      <c r="C1627" s="2">
        <v>45</v>
      </c>
      <c r="D1627" s="2">
        <v>9</v>
      </c>
      <c r="E1627" s="2">
        <v>21.4</v>
      </c>
      <c r="F1627" s="2">
        <v>3.6</v>
      </c>
      <c r="G1627" s="2">
        <v>5.4</v>
      </c>
      <c r="H1627" s="2">
        <v>1007.6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5</v>
      </c>
      <c r="O1627">
        <v>292.8</v>
      </c>
      <c r="P1627">
        <v>20.2</v>
      </c>
      <c r="Q1627">
        <v>20.5</v>
      </c>
      <c r="R1627" s="5">
        <v>1.12361111111111</v>
      </c>
    </row>
    <row r="1628" spans="2:18">
      <c r="B1628" s="2">
        <v>21.4</v>
      </c>
      <c r="C1628" s="2">
        <v>45</v>
      </c>
      <c r="D1628" s="2">
        <v>9</v>
      </c>
      <c r="E1628" s="2">
        <v>21.4</v>
      </c>
      <c r="F1628" s="2">
        <v>5</v>
      </c>
      <c r="G1628" s="2">
        <v>5</v>
      </c>
      <c r="H1628" s="2">
        <v>1007.5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5</v>
      </c>
      <c r="O1628">
        <v>292.8</v>
      </c>
      <c r="P1628">
        <v>20.2</v>
      </c>
      <c r="Q1628">
        <v>20.5</v>
      </c>
      <c r="R1628" s="5">
        <v>1.1243055555555601</v>
      </c>
    </row>
    <row r="1629" spans="2:18">
      <c r="B1629" s="2">
        <v>21.4</v>
      </c>
      <c r="C1629" s="2">
        <v>45</v>
      </c>
      <c r="D1629" s="2">
        <v>9</v>
      </c>
      <c r="E1629" s="2">
        <v>21.4</v>
      </c>
      <c r="F1629" s="2">
        <v>3.2</v>
      </c>
      <c r="G1629" s="2">
        <v>4.7</v>
      </c>
      <c r="H1629" s="2">
        <v>1007.6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5</v>
      </c>
      <c r="O1629">
        <v>292.8</v>
      </c>
      <c r="P1629">
        <v>20.2</v>
      </c>
      <c r="Q1629">
        <v>20.5</v>
      </c>
      <c r="R1629" s="5">
        <v>1.125</v>
      </c>
    </row>
    <row r="1630" spans="2:18">
      <c r="B1630" s="2">
        <v>21.4</v>
      </c>
      <c r="C1630" s="2">
        <v>45</v>
      </c>
      <c r="D1630" s="2">
        <v>9</v>
      </c>
      <c r="E1630" s="2">
        <v>21.4</v>
      </c>
      <c r="F1630" s="2">
        <v>4.3</v>
      </c>
      <c r="G1630" s="2">
        <v>6.5</v>
      </c>
      <c r="H1630" s="2">
        <v>1007.5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5</v>
      </c>
      <c r="O1630">
        <v>292.8</v>
      </c>
      <c r="P1630">
        <v>20.2</v>
      </c>
      <c r="Q1630">
        <v>20.5</v>
      </c>
      <c r="R1630" s="5">
        <v>1.1256944444444399</v>
      </c>
    </row>
    <row r="1631" spans="2:18">
      <c r="B1631" s="2">
        <v>21.3</v>
      </c>
      <c r="C1631" s="2">
        <v>45</v>
      </c>
      <c r="D1631" s="2">
        <v>8.9</v>
      </c>
      <c r="E1631" s="2">
        <v>21.3</v>
      </c>
      <c r="F1631" s="2">
        <v>3.6</v>
      </c>
      <c r="G1631" s="2">
        <v>6.8</v>
      </c>
      <c r="H1631" s="2">
        <v>1007.5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5</v>
      </c>
      <c r="O1631">
        <v>292.8</v>
      </c>
      <c r="P1631">
        <v>20.2</v>
      </c>
      <c r="Q1631">
        <v>20.5</v>
      </c>
      <c r="R1631" s="5">
        <v>1.12638888888889</v>
      </c>
    </row>
    <row r="1632" spans="2:18">
      <c r="B1632" s="2">
        <v>21.3</v>
      </c>
      <c r="C1632" s="2">
        <v>46</v>
      </c>
      <c r="D1632" s="2">
        <v>9.1999999999999993</v>
      </c>
      <c r="E1632" s="2">
        <v>21.3</v>
      </c>
      <c r="F1632" s="2">
        <v>3.2</v>
      </c>
      <c r="G1632" s="2">
        <v>5.8</v>
      </c>
      <c r="H1632" s="2">
        <v>1007.4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5</v>
      </c>
      <c r="O1632">
        <v>292.8</v>
      </c>
      <c r="P1632">
        <v>20.2</v>
      </c>
      <c r="Q1632">
        <v>20.5</v>
      </c>
      <c r="R1632" s="5">
        <v>1.1270833333333301</v>
      </c>
    </row>
    <row r="1633" spans="2:18">
      <c r="B1633" s="2">
        <v>21.3</v>
      </c>
      <c r="C1633" s="2">
        <v>46</v>
      </c>
      <c r="D1633" s="2">
        <v>9.1999999999999993</v>
      </c>
      <c r="E1633" s="2">
        <v>21.3</v>
      </c>
      <c r="F1633" s="2">
        <v>4.7</v>
      </c>
      <c r="G1633" s="2">
        <v>5.8</v>
      </c>
      <c r="H1633" s="2">
        <v>1007.5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5</v>
      </c>
      <c r="O1633">
        <v>292.8</v>
      </c>
      <c r="P1633">
        <v>20.2</v>
      </c>
      <c r="Q1633">
        <v>20.5</v>
      </c>
      <c r="R1633" s="5">
        <v>1.12777777777778</v>
      </c>
    </row>
    <row r="1634" spans="2:18">
      <c r="B1634" s="2">
        <v>21.3</v>
      </c>
      <c r="C1634" s="2">
        <v>46</v>
      </c>
      <c r="D1634" s="2">
        <v>9.1999999999999993</v>
      </c>
      <c r="E1634" s="2">
        <v>21.3</v>
      </c>
      <c r="F1634" s="2">
        <v>6.5</v>
      </c>
      <c r="G1634" s="2">
        <v>6.5</v>
      </c>
      <c r="H1634" s="2">
        <v>1007.6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5</v>
      </c>
      <c r="O1634">
        <v>292.8</v>
      </c>
      <c r="P1634">
        <v>20.2</v>
      </c>
      <c r="Q1634">
        <v>20.399999999999999</v>
      </c>
      <c r="R1634" s="5">
        <v>1.1284722222222201</v>
      </c>
    </row>
    <row r="1635" spans="2:18">
      <c r="B1635" s="2">
        <v>21.3</v>
      </c>
      <c r="C1635" s="2">
        <v>46</v>
      </c>
      <c r="D1635" s="2">
        <v>9.1999999999999993</v>
      </c>
      <c r="E1635" s="2">
        <v>21.3</v>
      </c>
      <c r="F1635" s="2">
        <v>3.6</v>
      </c>
      <c r="G1635" s="2">
        <v>4.7</v>
      </c>
      <c r="H1635" s="2">
        <v>1007.7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5</v>
      </c>
      <c r="O1635">
        <v>292.8</v>
      </c>
      <c r="P1635">
        <v>20.2</v>
      </c>
      <c r="Q1635">
        <v>20.5</v>
      </c>
      <c r="R1635" s="5">
        <v>1.12916666666667</v>
      </c>
    </row>
    <row r="1636" spans="2:18">
      <c r="B1636" s="2">
        <v>21.3</v>
      </c>
      <c r="C1636" s="2">
        <v>46</v>
      </c>
      <c r="D1636" s="2">
        <v>9.1999999999999993</v>
      </c>
      <c r="E1636" s="2">
        <v>21.3</v>
      </c>
      <c r="F1636" s="2">
        <v>5.4</v>
      </c>
      <c r="G1636" s="2">
        <v>5.4</v>
      </c>
      <c r="H1636" s="2">
        <v>1007.6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5</v>
      </c>
      <c r="O1636">
        <v>292.8</v>
      </c>
      <c r="P1636">
        <v>20.2</v>
      </c>
      <c r="Q1636">
        <v>20.399999999999999</v>
      </c>
      <c r="R1636" s="5">
        <v>1.1298611111111101</v>
      </c>
    </row>
    <row r="1637" spans="2:18">
      <c r="B1637" s="2">
        <v>21.3</v>
      </c>
      <c r="C1637" s="2">
        <v>46</v>
      </c>
      <c r="D1637" s="2">
        <v>9.1999999999999993</v>
      </c>
      <c r="E1637" s="2">
        <v>21.3</v>
      </c>
      <c r="F1637" s="2">
        <v>2.2000000000000002</v>
      </c>
      <c r="G1637" s="2">
        <v>6.1</v>
      </c>
      <c r="H1637" s="2">
        <v>1007.6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5</v>
      </c>
      <c r="O1637">
        <v>292.8</v>
      </c>
      <c r="P1637">
        <v>20.2</v>
      </c>
      <c r="Q1637">
        <v>20.399999999999999</v>
      </c>
      <c r="R1637" s="5">
        <v>1.13055555555556</v>
      </c>
    </row>
    <row r="1638" spans="2:18">
      <c r="B1638" s="2">
        <v>21.2</v>
      </c>
      <c r="C1638" s="2">
        <v>46</v>
      </c>
      <c r="D1638" s="2">
        <v>9.1</v>
      </c>
      <c r="E1638" s="2">
        <v>21.2</v>
      </c>
      <c r="F1638" s="2">
        <v>3.6</v>
      </c>
      <c r="G1638" s="2">
        <v>6.5</v>
      </c>
      <c r="H1638" s="2">
        <v>1007.4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5</v>
      </c>
      <c r="O1638">
        <v>292.8</v>
      </c>
      <c r="P1638">
        <v>20.2</v>
      </c>
      <c r="Q1638">
        <v>20.399999999999999</v>
      </c>
      <c r="R1638" s="5">
        <v>1.1312500000000001</v>
      </c>
    </row>
    <row r="1639" spans="2:18">
      <c r="B1639" s="2">
        <v>21.2</v>
      </c>
      <c r="C1639" s="2">
        <v>46</v>
      </c>
      <c r="D1639" s="2">
        <v>9.1</v>
      </c>
      <c r="E1639" s="2">
        <v>21.2</v>
      </c>
      <c r="F1639" s="2">
        <v>4.7</v>
      </c>
      <c r="G1639" s="2">
        <v>4.7</v>
      </c>
      <c r="H1639" s="2">
        <v>1007.6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5</v>
      </c>
      <c r="O1639">
        <v>292.8</v>
      </c>
      <c r="P1639">
        <v>20.2</v>
      </c>
      <c r="Q1639">
        <v>20.399999999999999</v>
      </c>
      <c r="R1639" s="5">
        <v>1.13194444444444</v>
      </c>
    </row>
    <row r="1640" spans="2:18">
      <c r="B1640" s="2">
        <v>21.2</v>
      </c>
      <c r="C1640" s="2">
        <v>46</v>
      </c>
      <c r="D1640" s="2">
        <v>9.1</v>
      </c>
      <c r="E1640" s="2">
        <v>21.2</v>
      </c>
      <c r="F1640" s="2">
        <v>6.1</v>
      </c>
      <c r="G1640" s="2">
        <v>6.8</v>
      </c>
      <c r="H1640" s="2">
        <v>1007.4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5</v>
      </c>
      <c r="O1640">
        <v>292.8</v>
      </c>
      <c r="P1640">
        <v>20.2</v>
      </c>
      <c r="Q1640">
        <v>20.399999999999999</v>
      </c>
      <c r="R1640" s="5">
        <v>1.1326388888888901</v>
      </c>
    </row>
    <row r="1641" spans="2:18">
      <c r="B1641" s="2">
        <v>21.2</v>
      </c>
      <c r="C1641" s="2">
        <v>46</v>
      </c>
      <c r="D1641" s="2">
        <v>9.1</v>
      </c>
      <c r="E1641" s="2">
        <v>21.2</v>
      </c>
      <c r="F1641" s="2">
        <v>3.2</v>
      </c>
      <c r="G1641" s="2">
        <v>4</v>
      </c>
      <c r="H1641" s="2">
        <v>1007.8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5</v>
      </c>
      <c r="O1641">
        <v>292.8</v>
      </c>
      <c r="P1641">
        <v>20.2</v>
      </c>
      <c r="Q1641">
        <v>20.399999999999999</v>
      </c>
      <c r="R1641" s="5">
        <v>1.13333333333333</v>
      </c>
    </row>
    <row r="1642" spans="2:18">
      <c r="B1642" s="2">
        <v>21.2</v>
      </c>
      <c r="C1642" s="2">
        <v>46</v>
      </c>
      <c r="D1642" s="2">
        <v>9.1</v>
      </c>
      <c r="E1642" s="2">
        <v>21.2</v>
      </c>
      <c r="F1642" s="2">
        <v>3.6</v>
      </c>
      <c r="G1642" s="2">
        <v>5</v>
      </c>
      <c r="H1642" s="2">
        <v>1007.5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5</v>
      </c>
      <c r="O1642">
        <v>292.8</v>
      </c>
      <c r="P1642">
        <v>20.2</v>
      </c>
      <c r="Q1642">
        <v>20.399999999999999</v>
      </c>
      <c r="R1642" s="5">
        <v>1.1340277777777801</v>
      </c>
    </row>
    <row r="1643" spans="2:18">
      <c r="B1643" s="2">
        <v>21.1</v>
      </c>
      <c r="C1643" s="2">
        <v>46</v>
      </c>
      <c r="D1643" s="2">
        <v>9</v>
      </c>
      <c r="E1643" s="2">
        <v>21.1</v>
      </c>
      <c r="F1643" s="2">
        <v>6.8</v>
      </c>
      <c r="G1643" s="2">
        <v>6.8</v>
      </c>
      <c r="H1643" s="2">
        <v>1007.6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5</v>
      </c>
      <c r="O1643">
        <v>292.8</v>
      </c>
      <c r="P1643">
        <v>20.2</v>
      </c>
      <c r="Q1643">
        <v>20.399999999999999</v>
      </c>
      <c r="R1643" s="5">
        <v>1.13472222222222</v>
      </c>
    </row>
    <row r="1644" spans="2:18">
      <c r="B1644" s="2">
        <v>21.1</v>
      </c>
      <c r="C1644" s="2">
        <v>46</v>
      </c>
      <c r="D1644" s="2">
        <v>9</v>
      </c>
      <c r="E1644" s="2">
        <v>21.1</v>
      </c>
      <c r="F1644" s="2">
        <v>4.7</v>
      </c>
      <c r="G1644" s="2">
        <v>6.1</v>
      </c>
      <c r="H1644" s="2">
        <v>1007.4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5</v>
      </c>
      <c r="O1644">
        <v>292.8</v>
      </c>
      <c r="P1644">
        <v>20.2</v>
      </c>
      <c r="Q1644">
        <v>20.399999999999999</v>
      </c>
      <c r="R1644" s="5">
        <v>1.1354166666666701</v>
      </c>
    </row>
    <row r="1645" spans="2:18">
      <c r="B1645" s="2">
        <v>21.1</v>
      </c>
      <c r="C1645" s="2">
        <v>46</v>
      </c>
      <c r="D1645" s="2">
        <v>9</v>
      </c>
      <c r="E1645" s="2">
        <v>21.1</v>
      </c>
      <c r="F1645" s="2">
        <v>5</v>
      </c>
      <c r="G1645" s="2">
        <v>5.4</v>
      </c>
      <c r="H1645" s="2">
        <v>1007.5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5</v>
      </c>
      <c r="O1645">
        <v>292.8</v>
      </c>
      <c r="P1645">
        <v>20.2</v>
      </c>
      <c r="Q1645">
        <v>20.399999999999999</v>
      </c>
      <c r="R1645" s="5">
        <v>1.13611111111111</v>
      </c>
    </row>
    <row r="1646" spans="2:18">
      <c r="B1646" s="2">
        <v>21.1</v>
      </c>
      <c r="C1646" s="2">
        <v>46</v>
      </c>
      <c r="D1646" s="2">
        <v>9</v>
      </c>
      <c r="E1646" s="2">
        <v>21.1</v>
      </c>
      <c r="F1646" s="2">
        <v>4</v>
      </c>
      <c r="G1646" s="2">
        <v>6.1</v>
      </c>
      <c r="H1646" s="2">
        <v>1007.5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5</v>
      </c>
      <c r="O1646">
        <v>292.8</v>
      </c>
      <c r="P1646">
        <v>20.2</v>
      </c>
      <c r="Q1646">
        <v>20.399999999999999</v>
      </c>
      <c r="R1646" s="5">
        <v>1.1368055555555601</v>
      </c>
    </row>
    <row r="1647" spans="2:18">
      <c r="B1647" s="2">
        <v>21</v>
      </c>
      <c r="C1647" s="2">
        <v>46</v>
      </c>
      <c r="D1647" s="2">
        <v>9</v>
      </c>
      <c r="E1647" s="2">
        <v>21</v>
      </c>
      <c r="F1647" s="2">
        <v>5.4</v>
      </c>
      <c r="G1647" s="2">
        <v>5.4</v>
      </c>
      <c r="H1647" s="2">
        <v>1007.6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5</v>
      </c>
      <c r="O1647">
        <v>292.8</v>
      </c>
      <c r="P1647">
        <v>20.2</v>
      </c>
      <c r="Q1647">
        <v>20.399999999999999</v>
      </c>
      <c r="R1647" s="5">
        <v>1.1375</v>
      </c>
    </row>
    <row r="1648" spans="2:18">
      <c r="B1648" s="2">
        <v>21</v>
      </c>
      <c r="C1648" s="2">
        <v>47</v>
      </c>
      <c r="D1648" s="2">
        <v>9.3000000000000007</v>
      </c>
      <c r="E1648" s="2">
        <v>21</v>
      </c>
      <c r="F1648" s="2">
        <v>2.2000000000000002</v>
      </c>
      <c r="G1648" s="2">
        <v>2.9</v>
      </c>
      <c r="H1648" s="2">
        <v>1007.4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5</v>
      </c>
      <c r="O1648">
        <v>292.8</v>
      </c>
      <c r="P1648">
        <v>20.2</v>
      </c>
      <c r="Q1648">
        <v>20.399999999999999</v>
      </c>
      <c r="R1648" s="5">
        <v>1.1381944444444401</v>
      </c>
    </row>
    <row r="1649" spans="2:18">
      <c r="B1649" s="2">
        <v>21</v>
      </c>
      <c r="C1649" s="2">
        <v>47</v>
      </c>
      <c r="D1649" s="2">
        <v>9.3000000000000007</v>
      </c>
      <c r="E1649" s="2">
        <v>21</v>
      </c>
      <c r="F1649" s="2">
        <v>2.9</v>
      </c>
      <c r="G1649" s="2">
        <v>5</v>
      </c>
      <c r="H1649" s="2">
        <v>1007.4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5</v>
      </c>
      <c r="O1649">
        <v>292.8</v>
      </c>
      <c r="P1649">
        <v>20.2</v>
      </c>
      <c r="Q1649">
        <v>20.399999999999999</v>
      </c>
      <c r="R1649" s="5">
        <v>1.1388888888888899</v>
      </c>
    </row>
    <row r="1650" spans="2:18">
      <c r="B1650" s="2">
        <v>20.9</v>
      </c>
      <c r="C1650" s="2">
        <v>47</v>
      </c>
      <c r="D1650" s="2">
        <v>9.1999999999999993</v>
      </c>
      <c r="E1650" s="2">
        <v>20.9</v>
      </c>
      <c r="F1650" s="2">
        <v>3.6</v>
      </c>
      <c r="G1650" s="2">
        <v>6.1</v>
      </c>
      <c r="H1650" s="2">
        <v>1007.3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5</v>
      </c>
      <c r="O1650">
        <v>292.8</v>
      </c>
      <c r="P1650">
        <v>20.2</v>
      </c>
      <c r="Q1650">
        <v>20.399999999999999</v>
      </c>
      <c r="R1650" s="5">
        <v>1.1395833333333301</v>
      </c>
    </row>
    <row r="1651" spans="2:18">
      <c r="B1651" s="2">
        <v>20.9</v>
      </c>
      <c r="C1651" s="2">
        <v>47</v>
      </c>
      <c r="D1651" s="2">
        <v>9.1999999999999993</v>
      </c>
      <c r="E1651" s="2">
        <v>20.9</v>
      </c>
      <c r="F1651" s="2">
        <v>4.7</v>
      </c>
      <c r="G1651" s="2">
        <v>4.7</v>
      </c>
      <c r="H1651" s="2">
        <v>1007.6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5</v>
      </c>
      <c r="O1651">
        <v>292.8</v>
      </c>
      <c r="P1651">
        <v>20.2</v>
      </c>
      <c r="Q1651">
        <v>20.399999999999999</v>
      </c>
      <c r="R1651" s="5">
        <v>1.1402777777777799</v>
      </c>
    </row>
    <row r="1652" spans="2:18">
      <c r="B1652" s="2">
        <v>20.9</v>
      </c>
      <c r="C1652" s="2">
        <v>47</v>
      </c>
      <c r="D1652" s="2">
        <v>9.1999999999999993</v>
      </c>
      <c r="E1652" s="2">
        <v>20.9</v>
      </c>
      <c r="F1652" s="2">
        <v>4.7</v>
      </c>
      <c r="G1652" s="2">
        <v>7.6</v>
      </c>
      <c r="H1652" s="2">
        <v>1007.5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5</v>
      </c>
      <c r="O1652">
        <v>292.8</v>
      </c>
      <c r="P1652">
        <v>20.2</v>
      </c>
      <c r="Q1652">
        <v>20.399999999999999</v>
      </c>
      <c r="R1652" s="5">
        <v>1.1409722222222201</v>
      </c>
    </row>
    <row r="1653" spans="2:18">
      <c r="B1653" s="2">
        <v>21</v>
      </c>
      <c r="C1653" s="2">
        <v>47</v>
      </c>
      <c r="D1653" s="2">
        <v>9.3000000000000007</v>
      </c>
      <c r="E1653" s="2">
        <v>21</v>
      </c>
      <c r="F1653" s="2">
        <v>2.9</v>
      </c>
      <c r="G1653" s="2">
        <v>7.2</v>
      </c>
      <c r="H1653" s="2">
        <v>1007.3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5</v>
      </c>
      <c r="O1653">
        <v>292.8</v>
      </c>
      <c r="P1653">
        <v>20.2</v>
      </c>
      <c r="Q1653">
        <v>20.399999999999999</v>
      </c>
      <c r="R1653" s="5">
        <v>1.1416666666666699</v>
      </c>
    </row>
    <row r="1654" spans="2:18">
      <c r="B1654" s="2">
        <v>21</v>
      </c>
      <c r="C1654" s="2">
        <v>47</v>
      </c>
      <c r="D1654" s="2">
        <v>9.3000000000000007</v>
      </c>
      <c r="E1654" s="2">
        <v>21</v>
      </c>
      <c r="F1654" s="2">
        <v>5</v>
      </c>
      <c r="G1654" s="2">
        <v>5.8</v>
      </c>
      <c r="H1654" s="2">
        <v>1007.3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5</v>
      </c>
      <c r="O1654">
        <v>292.8</v>
      </c>
      <c r="P1654">
        <v>20.2</v>
      </c>
      <c r="Q1654">
        <v>20.399999999999999</v>
      </c>
      <c r="R1654" s="5">
        <v>1.1423611111111101</v>
      </c>
    </row>
    <row r="1655" spans="2:18">
      <c r="B1655" s="2">
        <v>21</v>
      </c>
      <c r="C1655" s="2">
        <v>46</v>
      </c>
      <c r="D1655" s="2">
        <v>9</v>
      </c>
      <c r="E1655" s="2">
        <v>21</v>
      </c>
      <c r="F1655" s="2">
        <v>4</v>
      </c>
      <c r="G1655" s="2">
        <v>8.3000000000000007</v>
      </c>
      <c r="H1655" s="2">
        <v>1007.4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5</v>
      </c>
      <c r="O1655">
        <v>292.8</v>
      </c>
      <c r="P1655">
        <v>20.2</v>
      </c>
      <c r="Q1655">
        <v>20.399999999999999</v>
      </c>
      <c r="R1655" s="5">
        <v>1.1430555555555599</v>
      </c>
    </row>
    <row r="1656" spans="2:18">
      <c r="B1656" s="2">
        <v>21</v>
      </c>
      <c r="C1656" s="2">
        <v>46</v>
      </c>
      <c r="D1656" s="2">
        <v>9</v>
      </c>
      <c r="E1656" s="2">
        <v>21</v>
      </c>
      <c r="F1656" s="2">
        <v>4.3</v>
      </c>
      <c r="G1656" s="2">
        <v>4.3</v>
      </c>
      <c r="H1656" s="2">
        <v>1007.4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5</v>
      </c>
      <c r="O1656">
        <v>292.8</v>
      </c>
      <c r="P1656">
        <v>20.2</v>
      </c>
      <c r="Q1656">
        <v>20.399999999999999</v>
      </c>
      <c r="R1656" s="5">
        <v>1.14375</v>
      </c>
    </row>
    <row r="1657" spans="2:18">
      <c r="B1657" s="2">
        <v>21</v>
      </c>
      <c r="C1657" s="2">
        <v>46</v>
      </c>
      <c r="D1657" s="2">
        <v>9</v>
      </c>
      <c r="E1657" s="2">
        <v>21</v>
      </c>
      <c r="F1657" s="2">
        <v>3.2</v>
      </c>
      <c r="G1657" s="2">
        <v>4</v>
      </c>
      <c r="H1657" s="2">
        <v>1007.3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5</v>
      </c>
      <c r="O1657">
        <v>292.8</v>
      </c>
      <c r="P1657">
        <v>20.100000000000001</v>
      </c>
      <c r="Q1657">
        <v>20.399999999999999</v>
      </c>
      <c r="R1657" s="5">
        <v>1.1444444444444399</v>
      </c>
    </row>
    <row r="1658" spans="2:18">
      <c r="B1658" s="2">
        <v>21</v>
      </c>
      <c r="C1658" s="2">
        <v>46</v>
      </c>
      <c r="D1658" s="2">
        <v>9</v>
      </c>
      <c r="E1658" s="2">
        <v>21</v>
      </c>
      <c r="F1658" s="2">
        <v>1.8</v>
      </c>
      <c r="G1658" s="2">
        <v>3.6</v>
      </c>
      <c r="H1658" s="2">
        <v>1007.2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5</v>
      </c>
      <c r="O1658">
        <v>292.8</v>
      </c>
      <c r="P1658">
        <v>20.2</v>
      </c>
      <c r="Q1658">
        <v>20.399999999999999</v>
      </c>
      <c r="R1658" s="5">
        <v>1.14513888888889</v>
      </c>
    </row>
    <row r="1659" spans="2:18">
      <c r="B1659" s="2">
        <v>21</v>
      </c>
      <c r="C1659" s="2">
        <v>47</v>
      </c>
      <c r="D1659" s="2">
        <v>9.3000000000000007</v>
      </c>
      <c r="E1659" s="2">
        <v>21</v>
      </c>
      <c r="F1659" s="2">
        <v>2.9</v>
      </c>
      <c r="G1659" s="2">
        <v>6.1</v>
      </c>
      <c r="H1659" s="2">
        <v>1007.3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5</v>
      </c>
      <c r="O1659">
        <v>292.8</v>
      </c>
      <c r="P1659">
        <v>20.100000000000001</v>
      </c>
      <c r="Q1659">
        <v>20.399999999999999</v>
      </c>
      <c r="R1659" s="5">
        <v>1.1458333333333299</v>
      </c>
    </row>
    <row r="1660" spans="2:18">
      <c r="B1660" s="2">
        <v>21.1</v>
      </c>
      <c r="C1660" s="2">
        <v>46</v>
      </c>
      <c r="D1660" s="2">
        <v>9</v>
      </c>
      <c r="E1660" s="2">
        <v>21.1</v>
      </c>
      <c r="F1660" s="2">
        <v>5</v>
      </c>
      <c r="G1660" s="2">
        <v>10.8</v>
      </c>
      <c r="H1660" s="2">
        <v>1007.3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5</v>
      </c>
      <c r="O1660">
        <v>292.8</v>
      </c>
      <c r="P1660">
        <v>20.100000000000001</v>
      </c>
      <c r="Q1660">
        <v>20.399999999999999</v>
      </c>
      <c r="R1660" s="5">
        <v>1.14652777777778</v>
      </c>
    </row>
    <row r="1661" spans="2:18">
      <c r="B1661" s="2">
        <v>21.1</v>
      </c>
      <c r="C1661" s="2">
        <v>46</v>
      </c>
      <c r="D1661" s="2">
        <v>9</v>
      </c>
      <c r="E1661" s="2">
        <v>21.1</v>
      </c>
      <c r="F1661" s="2">
        <v>6.5</v>
      </c>
      <c r="G1661" s="2">
        <v>7.2</v>
      </c>
      <c r="H1661" s="2">
        <v>1007.5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5</v>
      </c>
      <c r="O1661">
        <v>292.8</v>
      </c>
      <c r="P1661">
        <v>20.100000000000001</v>
      </c>
      <c r="Q1661">
        <v>20.3</v>
      </c>
      <c r="R1661" s="5">
        <v>1.1472222222222199</v>
      </c>
    </row>
    <row r="1662" spans="2:18">
      <c r="B1662" s="2">
        <v>21.2</v>
      </c>
      <c r="C1662" s="2">
        <v>46</v>
      </c>
      <c r="D1662" s="2">
        <v>9.1</v>
      </c>
      <c r="E1662" s="2">
        <v>21.2</v>
      </c>
      <c r="F1662" s="2">
        <v>3.2</v>
      </c>
      <c r="G1662" s="2">
        <v>3.6</v>
      </c>
      <c r="H1662" s="2">
        <v>1007.2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5</v>
      </c>
      <c r="O1662">
        <v>292.8</v>
      </c>
      <c r="P1662">
        <v>20.100000000000001</v>
      </c>
      <c r="Q1662">
        <v>20.3</v>
      </c>
      <c r="R1662" s="5">
        <v>1.14791666666667</v>
      </c>
    </row>
    <row r="1663" spans="2:18">
      <c r="B1663" s="2">
        <v>21.2</v>
      </c>
      <c r="C1663" s="2">
        <v>46</v>
      </c>
      <c r="D1663" s="2">
        <v>9.1</v>
      </c>
      <c r="E1663" s="2">
        <v>21.2</v>
      </c>
      <c r="F1663" s="2">
        <v>3.2</v>
      </c>
      <c r="G1663" s="2">
        <v>4.7</v>
      </c>
      <c r="H1663" s="2">
        <v>1007.3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5</v>
      </c>
      <c r="O1663">
        <v>292.8</v>
      </c>
      <c r="P1663">
        <v>20.100000000000001</v>
      </c>
      <c r="Q1663">
        <v>20.3</v>
      </c>
      <c r="R1663" s="5">
        <v>1.1486111111111099</v>
      </c>
    </row>
    <row r="1664" spans="2:18">
      <c r="B1664" s="2">
        <v>21.2</v>
      </c>
      <c r="C1664" s="2">
        <v>46</v>
      </c>
      <c r="D1664" s="2">
        <v>9.1</v>
      </c>
      <c r="E1664" s="2">
        <v>21.2</v>
      </c>
      <c r="F1664" s="2">
        <v>6.1</v>
      </c>
      <c r="G1664" s="2">
        <v>7.9</v>
      </c>
      <c r="H1664" s="2">
        <v>1007.4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5</v>
      </c>
      <c r="O1664">
        <v>292.8</v>
      </c>
      <c r="P1664">
        <v>20.100000000000001</v>
      </c>
      <c r="Q1664">
        <v>20.3</v>
      </c>
      <c r="R1664" s="5">
        <v>1.14930555555556</v>
      </c>
    </row>
    <row r="1665" spans="2:18">
      <c r="B1665" s="2">
        <v>21.3</v>
      </c>
      <c r="C1665" s="2">
        <v>46</v>
      </c>
      <c r="D1665" s="2">
        <v>9.1999999999999993</v>
      </c>
      <c r="E1665" s="2">
        <v>21.3</v>
      </c>
      <c r="F1665" s="2">
        <v>2.5</v>
      </c>
      <c r="G1665" s="2">
        <v>5</v>
      </c>
      <c r="H1665" s="2">
        <v>1007.2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5</v>
      </c>
      <c r="O1665">
        <v>292.8</v>
      </c>
      <c r="P1665">
        <v>20</v>
      </c>
      <c r="Q1665">
        <v>20.3</v>
      </c>
      <c r="R1665" s="5">
        <v>1.1499999999999999</v>
      </c>
    </row>
    <row r="1666" spans="2:18">
      <c r="B1666" s="2">
        <v>21.3</v>
      </c>
      <c r="C1666" s="2">
        <v>46</v>
      </c>
      <c r="D1666" s="2">
        <v>9.1999999999999993</v>
      </c>
      <c r="E1666" s="2">
        <v>21.3</v>
      </c>
      <c r="F1666" s="2">
        <v>5.4</v>
      </c>
      <c r="G1666" s="2">
        <v>6.8</v>
      </c>
      <c r="H1666" s="2">
        <v>1007.3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5</v>
      </c>
      <c r="O1666">
        <v>292.8</v>
      </c>
      <c r="P1666">
        <v>20</v>
      </c>
      <c r="Q1666">
        <v>20.3</v>
      </c>
      <c r="R1666" s="5">
        <v>1.15069444444444</v>
      </c>
    </row>
    <row r="1667" spans="2:18">
      <c r="B1667" s="2">
        <v>21.3</v>
      </c>
      <c r="C1667" s="2">
        <v>46</v>
      </c>
      <c r="D1667" s="2">
        <v>9.1999999999999993</v>
      </c>
      <c r="E1667" s="2">
        <v>21.3</v>
      </c>
      <c r="F1667" s="2">
        <v>2.9</v>
      </c>
      <c r="G1667" s="2">
        <v>4</v>
      </c>
      <c r="H1667" s="2">
        <v>1007.3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5</v>
      </c>
      <c r="O1667">
        <v>292.8</v>
      </c>
      <c r="P1667">
        <v>20</v>
      </c>
      <c r="Q1667">
        <v>20.3</v>
      </c>
      <c r="R1667" s="5">
        <v>1.1513888888888899</v>
      </c>
    </row>
    <row r="1668" spans="2:18">
      <c r="B1668" s="2">
        <v>21.2</v>
      </c>
      <c r="C1668" s="2">
        <v>46</v>
      </c>
      <c r="D1668" s="2">
        <v>9.1</v>
      </c>
      <c r="E1668" s="2">
        <v>21.2</v>
      </c>
      <c r="F1668" s="2">
        <v>3.6</v>
      </c>
      <c r="G1668" s="2">
        <v>5.4</v>
      </c>
      <c r="H1668" s="2">
        <v>1007.2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5</v>
      </c>
      <c r="O1668">
        <v>292.8</v>
      </c>
      <c r="P1668">
        <v>20</v>
      </c>
      <c r="Q1668">
        <v>20.3</v>
      </c>
      <c r="R1668" s="5">
        <v>1.15208333333333</v>
      </c>
    </row>
    <row r="1669" spans="2:18">
      <c r="B1669" s="2">
        <v>21.2</v>
      </c>
      <c r="C1669" s="2">
        <v>46</v>
      </c>
      <c r="D1669" s="2">
        <v>9.1</v>
      </c>
      <c r="E1669" s="2">
        <v>21.2</v>
      </c>
      <c r="F1669" s="2">
        <v>5</v>
      </c>
      <c r="G1669" s="2">
        <v>6.8</v>
      </c>
      <c r="H1669" s="2">
        <v>1007.2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5</v>
      </c>
      <c r="O1669">
        <v>292.8</v>
      </c>
      <c r="P1669">
        <v>20</v>
      </c>
      <c r="Q1669">
        <v>20.3</v>
      </c>
      <c r="R1669" s="5">
        <v>1.1527777777777799</v>
      </c>
    </row>
    <row r="1670" spans="2:18">
      <c r="B1670" s="2">
        <v>21.2</v>
      </c>
      <c r="C1670" s="2">
        <v>46</v>
      </c>
      <c r="D1670" s="2">
        <v>9.1</v>
      </c>
      <c r="E1670" s="2">
        <v>21.2</v>
      </c>
      <c r="F1670" s="2">
        <v>4.3</v>
      </c>
      <c r="G1670" s="2">
        <v>9.4</v>
      </c>
      <c r="H1670" s="2">
        <v>1007.3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5</v>
      </c>
      <c r="O1670">
        <v>292.8</v>
      </c>
      <c r="P1670">
        <v>20</v>
      </c>
      <c r="Q1670">
        <v>20.3</v>
      </c>
      <c r="R1670" s="5">
        <v>1.15347222222222</v>
      </c>
    </row>
    <row r="1671" spans="2:18">
      <c r="B1671" s="2">
        <v>21.1</v>
      </c>
      <c r="C1671" s="2">
        <v>46</v>
      </c>
      <c r="D1671" s="2">
        <v>9</v>
      </c>
      <c r="E1671" s="2">
        <v>21.1</v>
      </c>
      <c r="F1671" s="2">
        <v>4.7</v>
      </c>
      <c r="G1671" s="2">
        <v>4.7</v>
      </c>
      <c r="H1671" s="2">
        <v>1007.4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5</v>
      </c>
      <c r="O1671">
        <v>292.8</v>
      </c>
      <c r="P1671">
        <v>19.899999999999999</v>
      </c>
      <c r="Q1671">
        <v>20.2</v>
      </c>
      <c r="R1671" s="5">
        <v>1.1541666666666699</v>
      </c>
    </row>
    <row r="1672" spans="2:18">
      <c r="B1672" s="2">
        <v>21.1</v>
      </c>
      <c r="C1672" s="2">
        <v>46</v>
      </c>
      <c r="D1672" s="2">
        <v>9</v>
      </c>
      <c r="E1672" s="2">
        <v>21.1</v>
      </c>
      <c r="F1672" s="2">
        <v>2.9</v>
      </c>
      <c r="G1672" s="2">
        <v>3.6</v>
      </c>
      <c r="H1672" s="2">
        <v>1007.1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5</v>
      </c>
      <c r="O1672">
        <v>292.8</v>
      </c>
      <c r="P1672">
        <v>19.899999999999999</v>
      </c>
      <c r="Q1672">
        <v>20.2</v>
      </c>
      <c r="R1672" s="5">
        <v>1.15486111111111</v>
      </c>
    </row>
    <row r="1673" spans="2:18">
      <c r="B1673" s="2">
        <v>21.1</v>
      </c>
      <c r="C1673" s="2">
        <v>46</v>
      </c>
      <c r="D1673" s="2">
        <v>9</v>
      </c>
      <c r="E1673" s="2">
        <v>21.1</v>
      </c>
      <c r="F1673" s="2">
        <v>5.4</v>
      </c>
      <c r="G1673" s="2">
        <v>5.8</v>
      </c>
      <c r="H1673" s="2">
        <v>1007.3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5</v>
      </c>
      <c r="O1673">
        <v>292.8</v>
      </c>
      <c r="P1673">
        <v>19.899999999999999</v>
      </c>
      <c r="Q1673">
        <v>20.2</v>
      </c>
      <c r="R1673" s="5">
        <v>1.1555555555555601</v>
      </c>
    </row>
    <row r="1674" spans="2:18">
      <c r="B1674" s="2">
        <v>21</v>
      </c>
      <c r="C1674" s="2">
        <v>46</v>
      </c>
      <c r="D1674" s="2">
        <v>9</v>
      </c>
      <c r="E1674" s="2">
        <v>21</v>
      </c>
      <c r="F1674" s="2">
        <v>2.5</v>
      </c>
      <c r="G1674" s="2">
        <v>5</v>
      </c>
      <c r="H1674" s="2">
        <v>1007.4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5</v>
      </c>
      <c r="O1674">
        <v>292.8</v>
      </c>
      <c r="P1674">
        <v>19.899999999999999</v>
      </c>
      <c r="Q1674">
        <v>20.2</v>
      </c>
      <c r="R1674" s="5">
        <v>1.15625</v>
      </c>
    </row>
    <row r="1675" spans="2:18">
      <c r="B1675" s="2">
        <v>21</v>
      </c>
      <c r="C1675" s="2">
        <v>47</v>
      </c>
      <c r="D1675" s="2">
        <v>9.3000000000000007</v>
      </c>
      <c r="E1675" s="2">
        <v>21</v>
      </c>
      <c r="F1675" s="2">
        <v>2.9</v>
      </c>
      <c r="G1675" s="2">
        <v>5</v>
      </c>
      <c r="H1675" s="2">
        <v>1007.3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5</v>
      </c>
      <c r="O1675">
        <v>292.8</v>
      </c>
      <c r="P1675">
        <v>19.899999999999999</v>
      </c>
      <c r="Q1675">
        <v>20.2</v>
      </c>
      <c r="R1675" s="5">
        <v>1.1569444444444399</v>
      </c>
    </row>
    <row r="1676" spans="2:18">
      <c r="B1676" s="2">
        <v>21</v>
      </c>
      <c r="C1676" s="2">
        <v>47</v>
      </c>
      <c r="D1676" s="2">
        <v>9.3000000000000007</v>
      </c>
      <c r="E1676" s="2">
        <v>21</v>
      </c>
      <c r="F1676" s="2">
        <v>3.2</v>
      </c>
      <c r="G1676" s="2">
        <v>4</v>
      </c>
      <c r="H1676" s="2">
        <v>1007.5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5</v>
      </c>
      <c r="O1676">
        <v>292.8</v>
      </c>
      <c r="P1676">
        <v>19.899999999999999</v>
      </c>
      <c r="Q1676">
        <v>20.2</v>
      </c>
      <c r="R1676" s="5">
        <v>1.15763888888889</v>
      </c>
    </row>
    <row r="1677" spans="2:18">
      <c r="B1677" s="2">
        <v>21</v>
      </c>
      <c r="C1677" s="2">
        <v>47</v>
      </c>
      <c r="D1677" s="2">
        <v>9.3000000000000007</v>
      </c>
      <c r="E1677" s="2">
        <v>21</v>
      </c>
      <c r="F1677" s="2">
        <v>4.3</v>
      </c>
      <c r="G1677" s="2">
        <v>4.3</v>
      </c>
      <c r="H1677" s="2">
        <v>1007.4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5</v>
      </c>
      <c r="O1677">
        <v>292.8</v>
      </c>
      <c r="P1677">
        <v>19.899999999999999</v>
      </c>
      <c r="Q1677">
        <v>20.2</v>
      </c>
      <c r="R1677" s="5">
        <v>1.1583333333333301</v>
      </c>
    </row>
    <row r="1678" spans="2:18">
      <c r="B1678" s="2">
        <v>21</v>
      </c>
      <c r="C1678" s="2">
        <v>46</v>
      </c>
      <c r="D1678" s="2">
        <v>9</v>
      </c>
      <c r="E1678" s="2">
        <v>21</v>
      </c>
      <c r="F1678" s="2">
        <v>4</v>
      </c>
      <c r="G1678" s="2">
        <v>4.7</v>
      </c>
      <c r="H1678" s="2">
        <v>1007.2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5</v>
      </c>
      <c r="O1678">
        <v>292.8</v>
      </c>
      <c r="P1678">
        <v>19.899999999999999</v>
      </c>
      <c r="Q1678">
        <v>20.2</v>
      </c>
      <c r="R1678" s="5">
        <v>1.15902777777778</v>
      </c>
    </row>
    <row r="1679" spans="2:18">
      <c r="B1679" s="2">
        <v>21</v>
      </c>
      <c r="C1679" s="2">
        <v>46</v>
      </c>
      <c r="D1679" s="2">
        <v>9</v>
      </c>
      <c r="E1679" s="2">
        <v>21</v>
      </c>
      <c r="F1679" s="2">
        <v>5.4</v>
      </c>
      <c r="G1679" s="2">
        <v>6.1</v>
      </c>
      <c r="H1679" s="2">
        <v>1007.2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5</v>
      </c>
      <c r="O1679">
        <v>292.8</v>
      </c>
      <c r="P1679">
        <v>19.8</v>
      </c>
      <c r="Q1679">
        <v>20.100000000000001</v>
      </c>
      <c r="R1679" s="5">
        <v>1.1597222222222201</v>
      </c>
    </row>
    <row r="1680" spans="2:18">
      <c r="B1680" s="2">
        <v>21</v>
      </c>
      <c r="C1680" s="2">
        <v>46</v>
      </c>
      <c r="D1680" s="2">
        <v>9</v>
      </c>
      <c r="E1680" s="2">
        <v>21</v>
      </c>
      <c r="F1680" s="2">
        <v>3.2</v>
      </c>
      <c r="G1680" s="2">
        <v>6.5</v>
      </c>
      <c r="H1680" s="2">
        <v>1007.5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5</v>
      </c>
      <c r="O1680">
        <v>292.8</v>
      </c>
      <c r="P1680">
        <v>19.8</v>
      </c>
      <c r="Q1680">
        <v>20.2</v>
      </c>
      <c r="R1680" s="5">
        <v>1.16041666666667</v>
      </c>
    </row>
    <row r="1681" spans="2:18">
      <c r="B1681" s="2">
        <v>21</v>
      </c>
      <c r="C1681" s="2">
        <v>46</v>
      </c>
      <c r="D1681" s="2">
        <v>9</v>
      </c>
      <c r="E1681" s="2">
        <v>21</v>
      </c>
      <c r="F1681" s="2">
        <v>3.2</v>
      </c>
      <c r="G1681" s="2">
        <v>4</v>
      </c>
      <c r="H1681" s="2">
        <v>1007.1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5</v>
      </c>
      <c r="O1681">
        <v>292.8</v>
      </c>
      <c r="P1681">
        <v>19.8</v>
      </c>
      <c r="Q1681">
        <v>20.100000000000001</v>
      </c>
      <c r="R1681" s="5">
        <v>1.1611111111111101</v>
      </c>
    </row>
    <row r="1682" spans="2:18">
      <c r="B1682" s="2">
        <v>21</v>
      </c>
      <c r="C1682" s="2">
        <v>46</v>
      </c>
      <c r="D1682" s="2">
        <v>9</v>
      </c>
      <c r="E1682" s="2">
        <v>21</v>
      </c>
      <c r="F1682" s="2">
        <v>4</v>
      </c>
      <c r="G1682" s="2">
        <v>5.4</v>
      </c>
      <c r="H1682" s="2">
        <v>1007.4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5</v>
      </c>
      <c r="O1682">
        <v>292.8</v>
      </c>
      <c r="P1682">
        <v>19.8</v>
      </c>
      <c r="Q1682">
        <v>20.100000000000001</v>
      </c>
      <c r="R1682" s="5">
        <v>1.16180555555556</v>
      </c>
    </row>
    <row r="1683" spans="2:18">
      <c r="B1683" s="2">
        <v>21</v>
      </c>
      <c r="C1683" s="2">
        <v>46</v>
      </c>
      <c r="D1683" s="2">
        <v>9</v>
      </c>
      <c r="E1683" s="2">
        <v>21</v>
      </c>
      <c r="F1683" s="2">
        <v>4.3</v>
      </c>
      <c r="G1683" s="2">
        <v>6.5</v>
      </c>
      <c r="H1683" s="2">
        <v>1007.3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5</v>
      </c>
      <c r="O1683">
        <v>292.8</v>
      </c>
      <c r="P1683">
        <v>19.8</v>
      </c>
      <c r="Q1683">
        <v>20.100000000000001</v>
      </c>
      <c r="R1683" s="5">
        <v>1.1625000000000001</v>
      </c>
    </row>
    <row r="1684" spans="2:18">
      <c r="B1684" s="2">
        <v>21</v>
      </c>
      <c r="C1684" s="2">
        <v>46</v>
      </c>
      <c r="D1684" s="2">
        <v>9</v>
      </c>
      <c r="E1684" s="2">
        <v>21</v>
      </c>
      <c r="F1684" s="2">
        <v>4.7</v>
      </c>
      <c r="G1684" s="2">
        <v>5</v>
      </c>
      <c r="H1684" s="2">
        <v>1007.4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5</v>
      </c>
      <c r="O1684">
        <v>292.8</v>
      </c>
      <c r="P1684">
        <v>19.8</v>
      </c>
      <c r="Q1684">
        <v>20.100000000000001</v>
      </c>
      <c r="R1684" s="5">
        <v>1.16319444444444</v>
      </c>
    </row>
    <row r="1685" spans="2:18">
      <c r="B1685" s="2">
        <v>21</v>
      </c>
      <c r="C1685" s="2">
        <v>46</v>
      </c>
      <c r="D1685" s="2">
        <v>9</v>
      </c>
      <c r="E1685" s="2">
        <v>21</v>
      </c>
      <c r="F1685" s="2">
        <v>3.2</v>
      </c>
      <c r="G1685" s="2">
        <v>6.8</v>
      </c>
      <c r="H1685" s="2">
        <v>1007.3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5</v>
      </c>
      <c r="O1685">
        <v>292.8</v>
      </c>
      <c r="P1685">
        <v>19.8</v>
      </c>
      <c r="Q1685">
        <v>20.100000000000001</v>
      </c>
      <c r="R1685" s="5">
        <v>1.1638888888888901</v>
      </c>
    </row>
    <row r="1686" spans="2:18">
      <c r="B1686" s="2">
        <v>21</v>
      </c>
      <c r="C1686" s="2">
        <v>46</v>
      </c>
      <c r="D1686" s="2">
        <v>9</v>
      </c>
      <c r="E1686" s="2">
        <v>21</v>
      </c>
      <c r="F1686" s="2">
        <v>4.7</v>
      </c>
      <c r="G1686" s="2">
        <v>4.7</v>
      </c>
      <c r="H1686" s="2">
        <v>1007.3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5</v>
      </c>
      <c r="O1686">
        <v>292.8</v>
      </c>
      <c r="P1686">
        <v>19.8</v>
      </c>
      <c r="Q1686">
        <v>20.100000000000001</v>
      </c>
      <c r="R1686" s="5">
        <v>1.16458333333333</v>
      </c>
    </row>
    <row r="1687" spans="2:18">
      <c r="B1687" s="2">
        <v>21</v>
      </c>
      <c r="C1687" s="2">
        <v>46</v>
      </c>
      <c r="D1687" s="2">
        <v>9</v>
      </c>
      <c r="E1687" s="2">
        <v>21</v>
      </c>
      <c r="F1687" s="2">
        <v>6.5</v>
      </c>
      <c r="G1687" s="2">
        <v>7.2</v>
      </c>
      <c r="H1687" s="2">
        <v>1007.3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5</v>
      </c>
      <c r="O1687">
        <v>292.8</v>
      </c>
      <c r="P1687">
        <v>19.8</v>
      </c>
      <c r="Q1687">
        <v>20.100000000000001</v>
      </c>
      <c r="R1687" s="5">
        <v>1.1652777777777801</v>
      </c>
    </row>
    <row r="1688" spans="2:18">
      <c r="B1688" s="2">
        <v>21</v>
      </c>
      <c r="C1688" s="2">
        <v>46</v>
      </c>
      <c r="D1688" s="2">
        <v>9</v>
      </c>
      <c r="E1688" s="2">
        <v>21</v>
      </c>
      <c r="F1688" s="2">
        <v>7.9</v>
      </c>
      <c r="G1688" s="2">
        <v>7.9</v>
      </c>
      <c r="H1688" s="2">
        <v>1007.4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5</v>
      </c>
      <c r="O1688">
        <v>292.8</v>
      </c>
      <c r="P1688">
        <v>19.8</v>
      </c>
      <c r="Q1688">
        <v>20.100000000000001</v>
      </c>
      <c r="R1688" s="5">
        <v>1.16597222222222</v>
      </c>
    </row>
    <row r="1689" spans="2:18">
      <c r="B1689" s="2">
        <v>20.9</v>
      </c>
      <c r="C1689" s="2">
        <v>46</v>
      </c>
      <c r="D1689" s="2">
        <v>8.9</v>
      </c>
      <c r="E1689" s="2">
        <v>20.9</v>
      </c>
      <c r="F1689" s="2">
        <v>2.9</v>
      </c>
      <c r="G1689" s="2">
        <v>4</v>
      </c>
      <c r="H1689" s="2">
        <v>1007.2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5</v>
      </c>
      <c r="O1689">
        <v>292.8</v>
      </c>
      <c r="P1689">
        <v>19.8</v>
      </c>
      <c r="Q1689">
        <v>20.100000000000001</v>
      </c>
      <c r="R1689" s="5">
        <v>1.1666666666666701</v>
      </c>
    </row>
    <row r="1690" spans="2:18">
      <c r="B1690" s="2">
        <v>20.9</v>
      </c>
      <c r="C1690" s="2">
        <v>46</v>
      </c>
      <c r="D1690" s="2">
        <v>8.9</v>
      </c>
      <c r="E1690" s="2">
        <v>20.9</v>
      </c>
      <c r="F1690" s="2">
        <v>3.6</v>
      </c>
      <c r="G1690" s="2">
        <v>6.8</v>
      </c>
      <c r="H1690" s="2">
        <v>1007.3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5</v>
      </c>
      <c r="O1690">
        <v>292.8</v>
      </c>
      <c r="P1690">
        <v>19.8</v>
      </c>
      <c r="Q1690">
        <v>20.100000000000001</v>
      </c>
      <c r="R1690" s="5">
        <v>1.16736111111111</v>
      </c>
    </row>
    <row r="1691" spans="2:18">
      <c r="B1691" s="2">
        <v>20.9</v>
      </c>
      <c r="C1691" s="2">
        <v>47</v>
      </c>
      <c r="D1691" s="2">
        <v>9.1999999999999993</v>
      </c>
      <c r="E1691" s="2">
        <v>20.9</v>
      </c>
      <c r="F1691" s="2">
        <v>2.9</v>
      </c>
      <c r="G1691" s="2">
        <v>5</v>
      </c>
      <c r="H1691" s="2">
        <v>1007.3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5</v>
      </c>
      <c r="O1691">
        <v>292.8</v>
      </c>
      <c r="P1691">
        <v>19.8</v>
      </c>
      <c r="Q1691">
        <v>20.100000000000001</v>
      </c>
      <c r="R1691" s="5">
        <v>1.1680555555555601</v>
      </c>
    </row>
    <row r="1692" spans="2:18">
      <c r="B1692" s="2">
        <v>20.9</v>
      </c>
      <c r="C1692" s="2">
        <v>46</v>
      </c>
      <c r="D1692" s="2">
        <v>8.9</v>
      </c>
      <c r="E1692" s="2">
        <v>20.9</v>
      </c>
      <c r="F1692" s="2">
        <v>4</v>
      </c>
      <c r="G1692" s="2">
        <v>5.4</v>
      </c>
      <c r="H1692" s="2">
        <v>1007.2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5</v>
      </c>
      <c r="O1692">
        <v>292.8</v>
      </c>
      <c r="P1692">
        <v>19.8</v>
      </c>
      <c r="Q1692">
        <v>20.100000000000001</v>
      </c>
      <c r="R1692" s="5">
        <v>1.16875</v>
      </c>
    </row>
    <row r="1693" spans="2:18">
      <c r="B1693" s="2">
        <v>20.9</v>
      </c>
      <c r="C1693" s="2">
        <v>47</v>
      </c>
      <c r="D1693" s="2">
        <v>9.1999999999999993</v>
      </c>
      <c r="E1693" s="2">
        <v>20.9</v>
      </c>
      <c r="F1693" s="2">
        <v>2.9</v>
      </c>
      <c r="G1693" s="2">
        <v>3.6</v>
      </c>
      <c r="H1693" s="2">
        <v>1007.2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5</v>
      </c>
      <c r="O1693">
        <v>292.8</v>
      </c>
      <c r="P1693">
        <v>19.8</v>
      </c>
      <c r="Q1693">
        <v>20.100000000000001</v>
      </c>
      <c r="R1693" s="5">
        <v>1.1694444444444401</v>
      </c>
    </row>
    <row r="1694" spans="2:18">
      <c r="B1694" s="2">
        <v>20.8</v>
      </c>
      <c r="C1694" s="2">
        <v>47</v>
      </c>
      <c r="D1694" s="2">
        <v>9.1</v>
      </c>
      <c r="E1694" s="2">
        <v>20.8</v>
      </c>
      <c r="F1694" s="2">
        <v>4.3</v>
      </c>
      <c r="G1694" s="2">
        <v>5</v>
      </c>
      <c r="H1694" s="2">
        <v>1007.4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5</v>
      </c>
      <c r="O1694">
        <v>292.8</v>
      </c>
      <c r="P1694">
        <v>19.7</v>
      </c>
      <c r="Q1694">
        <v>20.100000000000001</v>
      </c>
      <c r="R1694" s="5">
        <v>1.1701388888888899</v>
      </c>
    </row>
    <row r="1695" spans="2:18">
      <c r="B1695" s="2">
        <v>20.8</v>
      </c>
      <c r="C1695" s="2">
        <v>47</v>
      </c>
      <c r="D1695" s="2">
        <v>9.1</v>
      </c>
      <c r="E1695" s="2">
        <v>20.8</v>
      </c>
      <c r="F1695" s="2">
        <v>2.5</v>
      </c>
      <c r="G1695" s="2">
        <v>3.2</v>
      </c>
      <c r="H1695" s="2">
        <v>1007.5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5</v>
      </c>
      <c r="O1695">
        <v>292.8</v>
      </c>
      <c r="P1695">
        <v>19.7</v>
      </c>
      <c r="Q1695">
        <v>20</v>
      </c>
      <c r="R1695" s="5">
        <v>1.1708333333333301</v>
      </c>
    </row>
    <row r="1696" spans="2:18">
      <c r="B1696" s="2">
        <v>20.8</v>
      </c>
      <c r="C1696" s="2">
        <v>47</v>
      </c>
      <c r="D1696" s="2">
        <v>9.1</v>
      </c>
      <c r="E1696" s="2">
        <v>20.8</v>
      </c>
      <c r="F1696" s="2">
        <v>2.2000000000000002</v>
      </c>
      <c r="G1696" s="2">
        <v>4</v>
      </c>
      <c r="H1696" s="2">
        <v>1007.3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5</v>
      </c>
      <c r="O1696">
        <v>292.8</v>
      </c>
      <c r="P1696">
        <v>19.7</v>
      </c>
      <c r="Q1696">
        <v>20</v>
      </c>
      <c r="R1696" s="5">
        <v>1.1715277777777799</v>
      </c>
    </row>
    <row r="1697" spans="2:18">
      <c r="B1697" s="2">
        <v>20.8</v>
      </c>
      <c r="C1697" s="2">
        <v>47</v>
      </c>
      <c r="D1697" s="2">
        <v>9.1</v>
      </c>
      <c r="E1697" s="2">
        <v>20.8</v>
      </c>
      <c r="F1697" s="2">
        <v>6.1</v>
      </c>
      <c r="G1697" s="2">
        <v>7.9</v>
      </c>
      <c r="H1697" s="2">
        <v>1007.2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5</v>
      </c>
      <c r="O1697">
        <v>292.8</v>
      </c>
      <c r="P1697">
        <v>19.7</v>
      </c>
      <c r="Q1697">
        <v>20</v>
      </c>
      <c r="R1697" s="5">
        <v>1.1722222222222201</v>
      </c>
    </row>
    <row r="1698" spans="2:18">
      <c r="B1698" s="2">
        <v>20.8</v>
      </c>
      <c r="C1698" s="2">
        <v>47</v>
      </c>
      <c r="D1698" s="2">
        <v>9.1</v>
      </c>
      <c r="E1698" s="2">
        <v>20.8</v>
      </c>
      <c r="F1698" s="2">
        <v>3.2</v>
      </c>
      <c r="G1698" s="2">
        <v>5.8</v>
      </c>
      <c r="H1698" s="2">
        <v>1007.5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5</v>
      </c>
      <c r="O1698">
        <v>292.8</v>
      </c>
      <c r="P1698">
        <v>19.7</v>
      </c>
      <c r="Q1698">
        <v>20</v>
      </c>
      <c r="R1698" s="5">
        <v>1.1729166666666699</v>
      </c>
    </row>
    <row r="1699" spans="2:18">
      <c r="B1699" s="2">
        <v>20.8</v>
      </c>
      <c r="C1699" s="2">
        <v>47</v>
      </c>
      <c r="D1699" s="2">
        <v>9.1</v>
      </c>
      <c r="E1699" s="2">
        <v>20.8</v>
      </c>
      <c r="F1699" s="2">
        <v>4.3</v>
      </c>
      <c r="G1699" s="2">
        <v>6.5</v>
      </c>
      <c r="H1699" s="2">
        <v>1007.5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5</v>
      </c>
      <c r="O1699">
        <v>292.8</v>
      </c>
      <c r="P1699">
        <v>19.7</v>
      </c>
      <c r="Q1699">
        <v>20</v>
      </c>
      <c r="R1699" s="5">
        <v>1.1736111111111101</v>
      </c>
    </row>
    <row r="1700" spans="2:18">
      <c r="B1700" s="2">
        <v>20.8</v>
      </c>
      <c r="C1700" s="2">
        <v>47</v>
      </c>
      <c r="D1700" s="2">
        <v>9.1</v>
      </c>
      <c r="E1700" s="2">
        <v>20.8</v>
      </c>
      <c r="F1700" s="2">
        <v>4.3</v>
      </c>
      <c r="G1700" s="2">
        <v>5</v>
      </c>
      <c r="H1700" s="2">
        <v>1007.3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5</v>
      </c>
      <c r="O1700">
        <v>292.8</v>
      </c>
      <c r="P1700">
        <v>19.600000000000001</v>
      </c>
      <c r="Q1700">
        <v>20</v>
      </c>
      <c r="R1700" s="5">
        <v>1.1743055555555599</v>
      </c>
    </row>
    <row r="1701" spans="2:18">
      <c r="B1701" s="2">
        <v>20.7</v>
      </c>
      <c r="C1701" s="2">
        <v>47</v>
      </c>
      <c r="D1701" s="2">
        <v>9</v>
      </c>
      <c r="E1701" s="2">
        <v>20.7</v>
      </c>
      <c r="F1701" s="2">
        <v>2.5</v>
      </c>
      <c r="G1701" s="2">
        <v>5.8</v>
      </c>
      <c r="H1701" s="2">
        <v>1007.3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5</v>
      </c>
      <c r="O1701">
        <v>292.8</v>
      </c>
      <c r="P1701">
        <v>19.600000000000001</v>
      </c>
      <c r="Q1701">
        <v>20</v>
      </c>
      <c r="R1701" s="5">
        <v>1.175</v>
      </c>
    </row>
    <row r="1702" spans="2:18">
      <c r="B1702" s="2">
        <v>20.7</v>
      </c>
      <c r="C1702" s="2">
        <v>47</v>
      </c>
      <c r="D1702" s="2">
        <v>9</v>
      </c>
      <c r="E1702" s="2">
        <v>20.7</v>
      </c>
      <c r="F1702" s="2">
        <v>7.2</v>
      </c>
      <c r="G1702" s="2">
        <v>7.2</v>
      </c>
      <c r="H1702" s="2">
        <v>1007.3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5</v>
      </c>
      <c r="O1702">
        <v>292.8</v>
      </c>
      <c r="P1702">
        <v>19.600000000000001</v>
      </c>
      <c r="Q1702">
        <v>19.899999999999999</v>
      </c>
      <c r="R1702" s="5">
        <v>1.1756944444444399</v>
      </c>
    </row>
    <row r="1703" spans="2:18">
      <c r="B1703" s="2">
        <v>20.6</v>
      </c>
      <c r="C1703" s="2">
        <v>47</v>
      </c>
      <c r="D1703" s="2">
        <v>8.9</v>
      </c>
      <c r="E1703" s="2">
        <v>20.6</v>
      </c>
      <c r="F1703" s="2">
        <v>1.8</v>
      </c>
      <c r="G1703" s="2">
        <v>5</v>
      </c>
      <c r="H1703" s="2">
        <v>1007.1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5</v>
      </c>
      <c r="O1703">
        <v>292.8</v>
      </c>
      <c r="P1703">
        <v>19.600000000000001</v>
      </c>
      <c r="Q1703">
        <v>19.899999999999999</v>
      </c>
      <c r="R1703" s="5">
        <v>1.17638888888889</v>
      </c>
    </row>
    <row r="1704" spans="2:18">
      <c r="B1704" s="2">
        <v>20.6</v>
      </c>
      <c r="C1704" s="2">
        <v>47</v>
      </c>
      <c r="D1704" s="2">
        <v>8.9</v>
      </c>
      <c r="E1704" s="2">
        <v>20.6</v>
      </c>
      <c r="F1704" s="2">
        <v>6.1</v>
      </c>
      <c r="G1704" s="2">
        <v>6.1</v>
      </c>
      <c r="H1704" s="2">
        <v>1007.4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5</v>
      </c>
      <c r="O1704">
        <v>292.8</v>
      </c>
      <c r="P1704">
        <v>19.600000000000001</v>
      </c>
      <c r="Q1704">
        <v>19.899999999999999</v>
      </c>
      <c r="R1704" s="5">
        <v>1.1770833333333299</v>
      </c>
    </row>
    <row r="1705" spans="2:18">
      <c r="B1705" s="2">
        <v>20.6</v>
      </c>
      <c r="C1705" s="2">
        <v>47</v>
      </c>
      <c r="D1705" s="2">
        <v>8.9</v>
      </c>
      <c r="E1705" s="2">
        <v>20.6</v>
      </c>
      <c r="F1705" s="2">
        <v>4.3</v>
      </c>
      <c r="G1705" s="2">
        <v>6.5</v>
      </c>
      <c r="H1705" s="2">
        <v>1007.3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5</v>
      </c>
      <c r="O1705">
        <v>292.8</v>
      </c>
      <c r="P1705">
        <v>19.600000000000001</v>
      </c>
      <c r="Q1705">
        <v>19.899999999999999</v>
      </c>
      <c r="R1705" s="5">
        <v>1.17777777777778</v>
      </c>
    </row>
    <row r="1706" spans="2:18">
      <c r="B1706" s="2">
        <v>20.6</v>
      </c>
      <c r="C1706" s="2">
        <v>47</v>
      </c>
      <c r="D1706" s="2">
        <v>8.9</v>
      </c>
      <c r="E1706" s="2">
        <v>20.6</v>
      </c>
      <c r="F1706" s="2">
        <v>3.2</v>
      </c>
      <c r="G1706" s="2">
        <v>5.8</v>
      </c>
      <c r="H1706" s="2">
        <v>1007.3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5</v>
      </c>
      <c r="O1706">
        <v>292.8</v>
      </c>
      <c r="P1706">
        <v>19.5</v>
      </c>
      <c r="Q1706">
        <v>19.8</v>
      </c>
      <c r="R1706" s="5">
        <v>1.1784722222222199</v>
      </c>
    </row>
    <row r="1707" spans="2:18">
      <c r="B1707" s="2">
        <v>20.6</v>
      </c>
      <c r="C1707" s="2">
        <v>47</v>
      </c>
      <c r="D1707" s="2">
        <v>8.9</v>
      </c>
      <c r="E1707" s="2">
        <v>20.6</v>
      </c>
      <c r="F1707" s="2">
        <v>6.1</v>
      </c>
      <c r="G1707" s="2">
        <v>6.8</v>
      </c>
      <c r="H1707" s="2">
        <v>1007.3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5</v>
      </c>
      <c r="O1707">
        <v>292.8</v>
      </c>
      <c r="P1707">
        <v>19.600000000000001</v>
      </c>
      <c r="Q1707">
        <v>19.8</v>
      </c>
      <c r="R1707" s="5">
        <v>1.17916666666667</v>
      </c>
    </row>
    <row r="1708" spans="2:18">
      <c r="B1708" s="2">
        <v>20.6</v>
      </c>
      <c r="C1708" s="2">
        <v>47</v>
      </c>
      <c r="D1708" s="2">
        <v>8.9</v>
      </c>
      <c r="E1708" s="2">
        <v>20.6</v>
      </c>
      <c r="F1708" s="2">
        <v>6.5</v>
      </c>
      <c r="G1708" s="2">
        <v>7.2</v>
      </c>
      <c r="H1708" s="2">
        <v>1007.1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5</v>
      </c>
      <c r="O1708">
        <v>292.8</v>
      </c>
      <c r="P1708">
        <v>19.5</v>
      </c>
      <c r="Q1708">
        <v>19.8</v>
      </c>
      <c r="R1708" s="5">
        <v>1.1798611111111099</v>
      </c>
    </row>
    <row r="1709" spans="2:18">
      <c r="B1709" s="2">
        <v>20.6</v>
      </c>
      <c r="C1709" s="2">
        <v>47</v>
      </c>
      <c r="D1709" s="2">
        <v>8.9</v>
      </c>
      <c r="E1709" s="2">
        <v>20.6</v>
      </c>
      <c r="F1709" s="2">
        <v>4.3</v>
      </c>
      <c r="G1709" s="2">
        <v>5</v>
      </c>
      <c r="H1709" s="2">
        <v>1007.3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5</v>
      </c>
      <c r="O1709">
        <v>292.8</v>
      </c>
      <c r="P1709">
        <v>19.5</v>
      </c>
      <c r="Q1709">
        <v>19.8</v>
      </c>
      <c r="R1709" s="5">
        <v>1.18055555555556</v>
      </c>
    </row>
    <row r="1710" spans="2:18">
      <c r="B1710" s="2">
        <v>20.6</v>
      </c>
      <c r="C1710" s="2">
        <v>47</v>
      </c>
      <c r="D1710" s="2">
        <v>8.9</v>
      </c>
      <c r="E1710" s="2">
        <v>20.6</v>
      </c>
      <c r="F1710" s="2">
        <v>4</v>
      </c>
      <c r="G1710" s="2">
        <v>4.7</v>
      </c>
      <c r="H1710" s="2">
        <v>1007.3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5</v>
      </c>
      <c r="O1710">
        <v>292.8</v>
      </c>
      <c r="P1710">
        <v>19.5</v>
      </c>
      <c r="Q1710">
        <v>19.8</v>
      </c>
      <c r="R1710" s="5">
        <v>1.1812499999999999</v>
      </c>
    </row>
    <row r="1711" spans="2:18">
      <c r="B1711" s="2">
        <v>20.5</v>
      </c>
      <c r="C1711" s="2">
        <v>47</v>
      </c>
      <c r="D1711" s="2">
        <v>8.8000000000000007</v>
      </c>
      <c r="E1711" s="2">
        <v>20.5</v>
      </c>
      <c r="F1711" s="2">
        <v>1.8</v>
      </c>
      <c r="G1711" s="2">
        <v>2.9</v>
      </c>
      <c r="H1711" s="2">
        <v>1007.5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5</v>
      </c>
      <c r="O1711">
        <v>292.8</v>
      </c>
      <c r="P1711">
        <v>19.5</v>
      </c>
      <c r="Q1711">
        <v>19.8</v>
      </c>
      <c r="R1711" s="5">
        <v>1.18194444444444</v>
      </c>
    </row>
    <row r="1712" spans="2:18">
      <c r="B1712" s="2">
        <v>20.5</v>
      </c>
      <c r="C1712" s="2">
        <v>47</v>
      </c>
      <c r="D1712" s="2">
        <v>8.8000000000000007</v>
      </c>
      <c r="E1712" s="2">
        <v>20.5</v>
      </c>
      <c r="F1712" s="2">
        <v>2.9</v>
      </c>
      <c r="G1712" s="2">
        <v>7.9</v>
      </c>
      <c r="H1712" s="2">
        <v>1007.3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5</v>
      </c>
      <c r="O1712">
        <v>292.8</v>
      </c>
      <c r="P1712">
        <v>19.5</v>
      </c>
      <c r="Q1712">
        <v>19.7</v>
      </c>
      <c r="R1712" s="5">
        <v>1.1826388888888899</v>
      </c>
    </row>
    <row r="1713" spans="2:18">
      <c r="B1713" s="2">
        <v>20.5</v>
      </c>
      <c r="C1713" s="2">
        <v>47</v>
      </c>
      <c r="D1713" s="2">
        <v>8.8000000000000007</v>
      </c>
      <c r="E1713" s="2">
        <v>20.5</v>
      </c>
      <c r="F1713" s="2">
        <v>2.9</v>
      </c>
      <c r="G1713" s="2">
        <v>7.2</v>
      </c>
      <c r="H1713" s="2">
        <v>1007.3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5</v>
      </c>
      <c r="O1713">
        <v>292.8</v>
      </c>
      <c r="P1713">
        <v>19.399999999999999</v>
      </c>
      <c r="Q1713">
        <v>19.7</v>
      </c>
      <c r="R1713" s="5">
        <v>1.18333333333333</v>
      </c>
    </row>
    <row r="1714" spans="2:18">
      <c r="B1714" s="2">
        <v>20.5</v>
      </c>
      <c r="C1714" s="2">
        <v>47</v>
      </c>
      <c r="D1714" s="2">
        <v>8.8000000000000007</v>
      </c>
      <c r="E1714" s="2">
        <v>20.5</v>
      </c>
      <c r="F1714" s="2">
        <v>3.6</v>
      </c>
      <c r="G1714" s="2">
        <v>5</v>
      </c>
      <c r="H1714" s="2">
        <v>1007.1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5</v>
      </c>
      <c r="O1714">
        <v>292.8</v>
      </c>
      <c r="P1714">
        <v>19.399999999999999</v>
      </c>
      <c r="Q1714">
        <v>19.7</v>
      </c>
      <c r="R1714" s="5">
        <v>1.1840277777777799</v>
      </c>
    </row>
    <row r="1715" spans="2:18">
      <c r="B1715" s="2">
        <v>20.5</v>
      </c>
      <c r="C1715" s="2">
        <v>47</v>
      </c>
      <c r="D1715" s="2">
        <v>8.8000000000000007</v>
      </c>
      <c r="E1715" s="2">
        <v>20.5</v>
      </c>
      <c r="F1715" s="2">
        <v>2.2000000000000002</v>
      </c>
      <c r="G1715" s="2">
        <v>4</v>
      </c>
      <c r="H1715" s="2">
        <v>1007.1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5</v>
      </c>
      <c r="O1715">
        <v>292.8</v>
      </c>
      <c r="P1715">
        <v>19.399999999999999</v>
      </c>
      <c r="Q1715">
        <v>19.600000000000001</v>
      </c>
      <c r="R1715" s="5">
        <v>1.18472222222222</v>
      </c>
    </row>
    <row r="1716" spans="2:18">
      <c r="B1716" s="2">
        <v>20.5</v>
      </c>
      <c r="C1716" s="2">
        <v>47</v>
      </c>
      <c r="D1716" s="2">
        <v>8.8000000000000007</v>
      </c>
      <c r="E1716" s="2">
        <v>20.5</v>
      </c>
      <c r="F1716" s="2">
        <v>3.6</v>
      </c>
      <c r="G1716" s="2">
        <v>5</v>
      </c>
      <c r="H1716" s="2">
        <v>1007.2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5</v>
      </c>
      <c r="O1716">
        <v>292.8</v>
      </c>
      <c r="P1716">
        <v>19.399999999999999</v>
      </c>
      <c r="Q1716">
        <v>19.600000000000001</v>
      </c>
      <c r="R1716" s="5">
        <v>1.1854166666666699</v>
      </c>
    </row>
    <row r="1717" spans="2:18">
      <c r="B1717" s="2">
        <v>20.5</v>
      </c>
      <c r="C1717" s="2">
        <v>47</v>
      </c>
      <c r="D1717" s="2">
        <v>8.8000000000000007</v>
      </c>
      <c r="E1717" s="2">
        <v>20.5</v>
      </c>
      <c r="F1717" s="2">
        <v>5</v>
      </c>
      <c r="G1717" s="2">
        <v>5.8</v>
      </c>
      <c r="H1717" s="2">
        <v>1007.3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5</v>
      </c>
      <c r="O1717">
        <v>292.8</v>
      </c>
      <c r="P1717">
        <v>19.399999999999999</v>
      </c>
      <c r="Q1717">
        <v>19.600000000000001</v>
      </c>
      <c r="R1717" s="5">
        <v>1.18611111111111</v>
      </c>
    </row>
    <row r="1718" spans="2:18">
      <c r="B1718" s="2">
        <v>20.5</v>
      </c>
      <c r="C1718" s="2">
        <v>47</v>
      </c>
      <c r="D1718" s="2">
        <v>8.8000000000000007</v>
      </c>
      <c r="E1718" s="2">
        <v>20.5</v>
      </c>
      <c r="F1718" s="2">
        <v>3.6</v>
      </c>
      <c r="G1718" s="2">
        <v>5.4</v>
      </c>
      <c r="H1718" s="2">
        <v>1007.1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5</v>
      </c>
      <c r="O1718">
        <v>292.8</v>
      </c>
      <c r="P1718">
        <v>19.3</v>
      </c>
      <c r="Q1718">
        <v>19.600000000000001</v>
      </c>
      <c r="R1718" s="5">
        <v>1.1868055555555601</v>
      </c>
    </row>
    <row r="1719" spans="2:18">
      <c r="B1719" s="2">
        <v>20.399999999999999</v>
      </c>
      <c r="C1719" s="2">
        <v>47</v>
      </c>
      <c r="D1719" s="2">
        <v>8.6999999999999993</v>
      </c>
      <c r="E1719" s="2">
        <v>20.399999999999999</v>
      </c>
      <c r="F1719" s="2">
        <v>3.6</v>
      </c>
      <c r="G1719" s="2">
        <v>5.8</v>
      </c>
      <c r="H1719" s="2">
        <v>1007.2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5</v>
      </c>
      <c r="O1719">
        <v>292.8</v>
      </c>
      <c r="P1719">
        <v>19.3</v>
      </c>
      <c r="Q1719">
        <v>19.600000000000001</v>
      </c>
      <c r="R1719" s="5">
        <v>1.1875</v>
      </c>
    </row>
    <row r="1720" spans="2:18">
      <c r="B1720" s="2">
        <v>20.5</v>
      </c>
      <c r="C1720" s="2">
        <v>47</v>
      </c>
      <c r="D1720" s="2">
        <v>8.8000000000000007</v>
      </c>
      <c r="E1720" s="2">
        <v>20.5</v>
      </c>
      <c r="F1720" s="2">
        <v>3.2</v>
      </c>
      <c r="G1720" s="2">
        <v>5</v>
      </c>
      <c r="H1720" s="2">
        <v>1007.2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5</v>
      </c>
      <c r="O1720">
        <v>292.8</v>
      </c>
      <c r="P1720">
        <v>19.3</v>
      </c>
      <c r="Q1720">
        <v>19.600000000000001</v>
      </c>
      <c r="R1720" s="5">
        <v>1.1881944444444399</v>
      </c>
    </row>
    <row r="1721" spans="2:18">
      <c r="B1721" s="2">
        <v>20.5</v>
      </c>
      <c r="C1721" s="2">
        <v>47</v>
      </c>
      <c r="D1721" s="2">
        <v>8.8000000000000007</v>
      </c>
      <c r="E1721" s="2">
        <v>20.5</v>
      </c>
      <c r="F1721" s="2">
        <v>5.4</v>
      </c>
      <c r="G1721" s="2">
        <v>5.4</v>
      </c>
      <c r="H1721" s="2">
        <v>1007.1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5</v>
      </c>
      <c r="O1721">
        <v>292.8</v>
      </c>
      <c r="P1721">
        <v>19.3</v>
      </c>
      <c r="Q1721">
        <v>19.600000000000001</v>
      </c>
      <c r="R1721" s="5">
        <v>1.18888888888889</v>
      </c>
    </row>
    <row r="1722" spans="2:18">
      <c r="B1722" s="2">
        <v>20.5</v>
      </c>
      <c r="C1722" s="2">
        <v>47</v>
      </c>
      <c r="D1722" s="2">
        <v>8.8000000000000007</v>
      </c>
      <c r="E1722" s="2">
        <v>20.5</v>
      </c>
      <c r="F1722" s="2">
        <v>2.9</v>
      </c>
      <c r="G1722" s="2">
        <v>4.7</v>
      </c>
      <c r="H1722" s="2">
        <v>1007.2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5</v>
      </c>
      <c r="O1722">
        <v>292.8</v>
      </c>
      <c r="P1722">
        <v>19.3</v>
      </c>
      <c r="Q1722">
        <v>19.600000000000001</v>
      </c>
      <c r="R1722" s="5">
        <v>1.1895833333333301</v>
      </c>
    </row>
    <row r="1723" spans="2:18">
      <c r="B1723" s="2">
        <v>20.399999999999999</v>
      </c>
      <c r="C1723" s="2">
        <v>47</v>
      </c>
      <c r="D1723" s="2">
        <v>8.6999999999999993</v>
      </c>
      <c r="E1723" s="2">
        <v>20.399999999999999</v>
      </c>
      <c r="F1723" s="2">
        <v>5</v>
      </c>
      <c r="G1723" s="2">
        <v>6.5</v>
      </c>
      <c r="H1723" s="2">
        <v>1007.1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5</v>
      </c>
      <c r="O1723">
        <v>292.8</v>
      </c>
      <c r="P1723">
        <v>19.3</v>
      </c>
      <c r="Q1723">
        <v>19.5</v>
      </c>
      <c r="R1723" s="5">
        <v>1.19027777777778</v>
      </c>
    </row>
    <row r="1724" spans="2:18">
      <c r="B1724" s="2">
        <v>20.399999999999999</v>
      </c>
      <c r="C1724" s="2">
        <v>47</v>
      </c>
      <c r="D1724" s="2">
        <v>8.6999999999999993</v>
      </c>
      <c r="E1724" s="2">
        <v>20.399999999999999</v>
      </c>
      <c r="F1724" s="2">
        <v>2.5</v>
      </c>
      <c r="G1724" s="2">
        <v>4.3</v>
      </c>
      <c r="H1724" s="2">
        <v>1007.1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5</v>
      </c>
      <c r="O1724">
        <v>292.8</v>
      </c>
      <c r="P1724">
        <v>19.2</v>
      </c>
      <c r="Q1724">
        <v>19.5</v>
      </c>
      <c r="R1724" s="5">
        <v>1.1909722222222201</v>
      </c>
    </row>
    <row r="1725" spans="2:18">
      <c r="B1725" s="2">
        <v>20.399999999999999</v>
      </c>
      <c r="C1725" s="2">
        <v>47</v>
      </c>
      <c r="D1725" s="2">
        <v>8.6999999999999993</v>
      </c>
      <c r="E1725" s="2">
        <v>20.399999999999999</v>
      </c>
      <c r="F1725" s="2">
        <v>2.5</v>
      </c>
      <c r="G1725" s="2">
        <v>5</v>
      </c>
      <c r="H1725" s="2">
        <v>1007.1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5</v>
      </c>
      <c r="O1725">
        <v>292.8</v>
      </c>
      <c r="P1725">
        <v>19.3</v>
      </c>
      <c r="Q1725">
        <v>19.5</v>
      </c>
      <c r="R1725" s="5">
        <v>1.19166666666667</v>
      </c>
    </row>
    <row r="1726" spans="2:18">
      <c r="B1726" s="2">
        <v>20.399999999999999</v>
      </c>
      <c r="C1726" s="2">
        <v>48</v>
      </c>
      <c r="D1726" s="2">
        <v>9</v>
      </c>
      <c r="E1726" s="2">
        <v>20.399999999999999</v>
      </c>
      <c r="F1726" s="2">
        <v>0</v>
      </c>
      <c r="G1726" s="2">
        <v>4</v>
      </c>
      <c r="H1726" s="2">
        <v>1007.2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5</v>
      </c>
      <c r="O1726">
        <v>292.8</v>
      </c>
      <c r="P1726">
        <v>19.2</v>
      </c>
      <c r="Q1726">
        <v>19.5</v>
      </c>
      <c r="R1726" s="5">
        <v>1.1923611111111101</v>
      </c>
    </row>
    <row r="1727" spans="2:18">
      <c r="B1727" s="2">
        <v>20.399999999999999</v>
      </c>
      <c r="C1727" s="2">
        <v>48</v>
      </c>
      <c r="D1727" s="2">
        <v>9</v>
      </c>
      <c r="E1727" s="2">
        <v>20.399999999999999</v>
      </c>
      <c r="F1727" s="2">
        <v>4.3</v>
      </c>
      <c r="G1727" s="2">
        <v>4.7</v>
      </c>
      <c r="H1727" s="2">
        <v>1007.2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5</v>
      </c>
      <c r="O1727">
        <v>292.8</v>
      </c>
      <c r="P1727">
        <v>19.2</v>
      </c>
      <c r="Q1727">
        <v>19.5</v>
      </c>
      <c r="R1727" s="5">
        <v>1.19305555555556</v>
      </c>
    </row>
    <row r="1728" spans="2:18">
      <c r="B1728" s="2">
        <v>20.3</v>
      </c>
      <c r="C1728" s="2">
        <v>48</v>
      </c>
      <c r="D1728" s="2">
        <v>9</v>
      </c>
      <c r="E1728" s="2">
        <v>20.3</v>
      </c>
      <c r="F1728" s="2">
        <v>5</v>
      </c>
      <c r="G1728" s="2">
        <v>7.2</v>
      </c>
      <c r="H1728" s="2">
        <v>1007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5</v>
      </c>
      <c r="O1728">
        <v>292.8</v>
      </c>
      <c r="P1728">
        <v>19.2</v>
      </c>
      <c r="Q1728">
        <v>19.5</v>
      </c>
      <c r="R1728" s="5">
        <v>1.1937500000000001</v>
      </c>
    </row>
    <row r="1729" spans="2:18">
      <c r="B1729" s="2">
        <v>20.2</v>
      </c>
      <c r="C1729" s="2">
        <v>48</v>
      </c>
      <c r="D1729" s="2">
        <v>8.9</v>
      </c>
      <c r="E1729" s="2">
        <v>20.2</v>
      </c>
      <c r="F1729" s="2">
        <v>2.9</v>
      </c>
      <c r="G1729" s="2">
        <v>4</v>
      </c>
      <c r="H1729" s="2">
        <v>1007.1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5</v>
      </c>
      <c r="O1729">
        <v>292.8</v>
      </c>
      <c r="P1729">
        <v>19.2</v>
      </c>
      <c r="Q1729">
        <v>19.5</v>
      </c>
      <c r="R1729" s="5">
        <v>1.19444444444444</v>
      </c>
    </row>
    <row r="1730" spans="2:18">
      <c r="B1730" s="2">
        <v>20.2</v>
      </c>
      <c r="C1730" s="2">
        <v>48</v>
      </c>
      <c r="D1730" s="2">
        <v>8.9</v>
      </c>
      <c r="E1730" s="2">
        <v>20.2</v>
      </c>
      <c r="F1730" s="2">
        <v>3.2</v>
      </c>
      <c r="G1730" s="2">
        <v>5</v>
      </c>
      <c r="H1730" s="2">
        <v>1007.2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5</v>
      </c>
      <c r="O1730">
        <v>292.8</v>
      </c>
      <c r="P1730">
        <v>19.2</v>
      </c>
      <c r="Q1730">
        <v>19.5</v>
      </c>
      <c r="R1730" s="5">
        <v>1.1951388888888901</v>
      </c>
    </row>
    <row r="1731" spans="2:18">
      <c r="B1731" s="2">
        <v>20.100000000000001</v>
      </c>
      <c r="C1731" s="2">
        <v>48</v>
      </c>
      <c r="D1731" s="2">
        <v>8.8000000000000007</v>
      </c>
      <c r="E1731" s="2">
        <v>20.100000000000001</v>
      </c>
      <c r="F1731" s="2">
        <v>4.3</v>
      </c>
      <c r="G1731" s="2">
        <v>5.8</v>
      </c>
      <c r="H1731" s="2">
        <v>1007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5</v>
      </c>
      <c r="O1731">
        <v>292.8</v>
      </c>
      <c r="P1731">
        <v>19.2</v>
      </c>
      <c r="Q1731">
        <v>19.5</v>
      </c>
      <c r="R1731" s="5">
        <v>1.19583333333333</v>
      </c>
    </row>
    <row r="1732" spans="2:18">
      <c r="B1732" s="2">
        <v>20.2</v>
      </c>
      <c r="C1732" s="2">
        <v>48</v>
      </c>
      <c r="D1732" s="2">
        <v>8.9</v>
      </c>
      <c r="E1732" s="2">
        <v>20.2</v>
      </c>
      <c r="F1732" s="2">
        <v>3.6</v>
      </c>
      <c r="G1732" s="2">
        <v>4.3</v>
      </c>
      <c r="H1732" s="2">
        <v>1007.1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5</v>
      </c>
      <c r="O1732">
        <v>292.8</v>
      </c>
      <c r="P1732">
        <v>19.100000000000001</v>
      </c>
      <c r="Q1732">
        <v>19.399999999999999</v>
      </c>
      <c r="R1732" s="5">
        <v>1.1965277777777801</v>
      </c>
    </row>
    <row r="1733" spans="2:18">
      <c r="B1733" s="2">
        <v>20.100000000000001</v>
      </c>
      <c r="C1733" s="2">
        <v>48</v>
      </c>
      <c r="D1733" s="2">
        <v>8.8000000000000007</v>
      </c>
      <c r="E1733" s="2">
        <v>20.100000000000001</v>
      </c>
      <c r="F1733" s="2">
        <v>4.3</v>
      </c>
      <c r="G1733" s="2">
        <v>5</v>
      </c>
      <c r="H1733" s="2">
        <v>1007.2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5</v>
      </c>
      <c r="O1733">
        <v>292.8</v>
      </c>
      <c r="P1733">
        <v>19.100000000000001</v>
      </c>
      <c r="Q1733">
        <v>19.399999999999999</v>
      </c>
      <c r="R1733" s="5">
        <v>1.19722222222222</v>
      </c>
    </row>
    <row r="1734" spans="2:18">
      <c r="B1734" s="2">
        <v>20.100000000000001</v>
      </c>
      <c r="C1734" s="2">
        <v>48</v>
      </c>
      <c r="D1734" s="2">
        <v>8.8000000000000007</v>
      </c>
      <c r="E1734" s="2">
        <v>20.100000000000001</v>
      </c>
      <c r="F1734" s="2">
        <v>4.3</v>
      </c>
      <c r="G1734" s="2">
        <v>5.4</v>
      </c>
      <c r="H1734" s="2">
        <v>1007.3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5</v>
      </c>
      <c r="O1734">
        <v>292.8</v>
      </c>
      <c r="P1734">
        <v>19.100000000000001</v>
      </c>
      <c r="Q1734">
        <v>19.399999999999999</v>
      </c>
      <c r="R1734" s="5">
        <v>1.1979166666666701</v>
      </c>
    </row>
    <row r="1735" spans="2:18">
      <c r="B1735" s="2">
        <v>20.100000000000001</v>
      </c>
      <c r="C1735" s="2">
        <v>48</v>
      </c>
      <c r="D1735" s="2">
        <v>8.8000000000000007</v>
      </c>
      <c r="E1735" s="2">
        <v>20.100000000000001</v>
      </c>
      <c r="F1735" s="2">
        <v>4</v>
      </c>
      <c r="G1735" s="2">
        <v>4.3</v>
      </c>
      <c r="H1735" s="2">
        <v>1007.1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5</v>
      </c>
      <c r="O1735">
        <v>292.8</v>
      </c>
      <c r="P1735">
        <v>19.100000000000001</v>
      </c>
      <c r="Q1735">
        <v>19.3</v>
      </c>
      <c r="R1735" s="5">
        <v>1.19861111111111</v>
      </c>
    </row>
    <row r="1736" spans="2:18">
      <c r="B1736" s="2">
        <v>20.100000000000001</v>
      </c>
      <c r="C1736" s="2">
        <v>48</v>
      </c>
      <c r="D1736" s="2">
        <v>8.8000000000000007</v>
      </c>
      <c r="E1736" s="2">
        <v>20.100000000000001</v>
      </c>
      <c r="F1736" s="2">
        <v>2.2000000000000002</v>
      </c>
      <c r="G1736" s="2">
        <v>6.8</v>
      </c>
      <c r="H1736" s="2">
        <v>1007.1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5</v>
      </c>
      <c r="O1736">
        <v>292.8</v>
      </c>
      <c r="P1736">
        <v>19.100000000000001</v>
      </c>
      <c r="Q1736">
        <v>19.3</v>
      </c>
      <c r="R1736" s="5">
        <v>1.1993055555555601</v>
      </c>
    </row>
    <row r="1737" spans="2:18">
      <c r="B1737" s="2">
        <v>20.100000000000001</v>
      </c>
      <c r="C1737" s="2">
        <v>48</v>
      </c>
      <c r="D1737" s="2">
        <v>8.8000000000000007</v>
      </c>
      <c r="E1737" s="2">
        <v>20.100000000000001</v>
      </c>
      <c r="F1737" s="2">
        <v>0</v>
      </c>
      <c r="G1737" s="2">
        <v>4.3</v>
      </c>
      <c r="H1737" s="2">
        <v>1007.2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5</v>
      </c>
      <c r="O1737">
        <v>292.8</v>
      </c>
      <c r="P1737">
        <v>19</v>
      </c>
      <c r="Q1737">
        <v>19.3</v>
      </c>
      <c r="R1737" s="5">
        <v>1.2</v>
      </c>
    </row>
    <row r="1738" spans="2:18">
      <c r="B1738" s="2">
        <v>20.100000000000001</v>
      </c>
      <c r="C1738" s="2">
        <v>48</v>
      </c>
      <c r="D1738" s="2">
        <v>8.8000000000000007</v>
      </c>
      <c r="E1738" s="2">
        <v>20.100000000000001</v>
      </c>
      <c r="F1738" s="2">
        <v>6.1</v>
      </c>
      <c r="G1738" s="2">
        <v>6.1</v>
      </c>
      <c r="H1738" s="2">
        <v>1007.4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5</v>
      </c>
      <c r="O1738">
        <v>292.8</v>
      </c>
      <c r="P1738">
        <v>19</v>
      </c>
      <c r="Q1738">
        <v>19.3</v>
      </c>
      <c r="R1738" s="5">
        <v>1.2006944444444401</v>
      </c>
    </row>
    <row r="1739" spans="2:18">
      <c r="B1739" s="2">
        <v>20.100000000000001</v>
      </c>
      <c r="C1739" s="2">
        <v>48</v>
      </c>
      <c r="D1739" s="2">
        <v>8.8000000000000007</v>
      </c>
      <c r="E1739" s="2">
        <v>20.100000000000001</v>
      </c>
      <c r="F1739" s="2">
        <v>3.2</v>
      </c>
      <c r="G1739" s="2">
        <v>5</v>
      </c>
      <c r="H1739" s="2">
        <v>1007.2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5</v>
      </c>
      <c r="O1739">
        <v>292.8</v>
      </c>
      <c r="P1739">
        <v>19</v>
      </c>
      <c r="Q1739">
        <v>19.3</v>
      </c>
      <c r="R1739" s="5">
        <v>1.2013888888888899</v>
      </c>
    </row>
    <row r="1740" spans="2:18">
      <c r="B1740" s="2">
        <v>20.100000000000001</v>
      </c>
      <c r="C1740" s="2">
        <v>48</v>
      </c>
      <c r="D1740" s="2">
        <v>8.8000000000000007</v>
      </c>
      <c r="E1740" s="2">
        <v>20.100000000000001</v>
      </c>
      <c r="F1740" s="2">
        <v>3.2</v>
      </c>
      <c r="G1740" s="2">
        <v>4</v>
      </c>
      <c r="H1740" s="2">
        <v>1007.3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5</v>
      </c>
      <c r="O1740">
        <v>292.8</v>
      </c>
      <c r="P1740">
        <v>19</v>
      </c>
      <c r="Q1740">
        <v>19.2</v>
      </c>
      <c r="R1740" s="5">
        <v>1.2020833333333301</v>
      </c>
    </row>
    <row r="1741" spans="2:18">
      <c r="B1741" s="2">
        <v>20.2</v>
      </c>
      <c r="C1741" s="2">
        <v>48</v>
      </c>
      <c r="D1741" s="2">
        <v>8.9</v>
      </c>
      <c r="E1741" s="2">
        <v>20.2</v>
      </c>
      <c r="F1741" s="2">
        <v>4</v>
      </c>
      <c r="G1741" s="2">
        <v>4.3</v>
      </c>
      <c r="H1741" s="2">
        <v>1007.2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5</v>
      </c>
      <c r="O1741">
        <v>292.8</v>
      </c>
      <c r="P1741">
        <v>19</v>
      </c>
      <c r="Q1741">
        <v>19.2</v>
      </c>
      <c r="R1741" s="5">
        <v>1.2027777777777799</v>
      </c>
    </row>
    <row r="1742" spans="2:18">
      <c r="B1742" s="2">
        <v>20.2</v>
      </c>
      <c r="C1742" s="2">
        <v>48</v>
      </c>
      <c r="D1742" s="2">
        <v>8.9</v>
      </c>
      <c r="E1742" s="2">
        <v>20.2</v>
      </c>
      <c r="F1742" s="2">
        <v>3.6</v>
      </c>
      <c r="G1742" s="2">
        <v>4.7</v>
      </c>
      <c r="H1742" s="2">
        <v>1007.3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5</v>
      </c>
      <c r="O1742">
        <v>292.8</v>
      </c>
      <c r="P1742">
        <v>19</v>
      </c>
      <c r="Q1742">
        <v>19.2</v>
      </c>
      <c r="R1742" s="5">
        <v>1.2034722222222201</v>
      </c>
    </row>
    <row r="1743" spans="2:18">
      <c r="B1743" s="2">
        <v>20.2</v>
      </c>
      <c r="C1743" s="2">
        <v>48</v>
      </c>
      <c r="D1743" s="2">
        <v>8.9</v>
      </c>
      <c r="E1743" s="2">
        <v>20.2</v>
      </c>
      <c r="F1743" s="2">
        <v>4.3</v>
      </c>
      <c r="G1743" s="2">
        <v>5.4</v>
      </c>
      <c r="H1743" s="2">
        <v>1007.2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5</v>
      </c>
      <c r="O1743">
        <v>292.8</v>
      </c>
      <c r="P1743">
        <v>19</v>
      </c>
      <c r="Q1743">
        <v>19.2</v>
      </c>
      <c r="R1743" s="5">
        <v>1.2041666666666699</v>
      </c>
    </row>
    <row r="1744" spans="2:18">
      <c r="B1744" s="2">
        <v>20.2</v>
      </c>
      <c r="C1744" s="2">
        <v>48</v>
      </c>
      <c r="D1744" s="2">
        <v>8.9</v>
      </c>
      <c r="E1744" s="2">
        <v>20.2</v>
      </c>
      <c r="F1744" s="2">
        <v>4.7</v>
      </c>
      <c r="G1744" s="2">
        <v>5.4</v>
      </c>
      <c r="H1744" s="2">
        <v>1007.1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5</v>
      </c>
      <c r="O1744">
        <v>292.8</v>
      </c>
      <c r="P1744">
        <v>18.899999999999999</v>
      </c>
      <c r="Q1744">
        <v>19.2</v>
      </c>
      <c r="R1744" s="5">
        <v>1.2048611111111101</v>
      </c>
    </row>
    <row r="1745" spans="2:18">
      <c r="B1745" s="2">
        <v>20.2</v>
      </c>
      <c r="C1745" s="2">
        <v>48</v>
      </c>
      <c r="D1745" s="2">
        <v>8.9</v>
      </c>
      <c r="E1745" s="2">
        <v>20.2</v>
      </c>
      <c r="F1745" s="2">
        <v>1.8</v>
      </c>
      <c r="G1745" s="2">
        <v>3.2</v>
      </c>
      <c r="H1745" s="2">
        <v>1007.2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5</v>
      </c>
      <c r="O1745">
        <v>292.8</v>
      </c>
      <c r="P1745">
        <v>18.899999999999999</v>
      </c>
      <c r="Q1745">
        <v>19.2</v>
      </c>
      <c r="R1745" s="5">
        <v>1.2055555555555599</v>
      </c>
    </row>
    <row r="1746" spans="2:18">
      <c r="B1746" s="2">
        <v>20.100000000000001</v>
      </c>
      <c r="C1746" s="2">
        <v>48</v>
      </c>
      <c r="D1746" s="2">
        <v>8.8000000000000007</v>
      </c>
      <c r="E1746" s="2">
        <v>20.100000000000001</v>
      </c>
      <c r="F1746" s="2">
        <v>4.7</v>
      </c>
      <c r="G1746" s="2">
        <v>4.7</v>
      </c>
      <c r="H1746" s="2">
        <v>1007.3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5</v>
      </c>
      <c r="O1746">
        <v>292.8</v>
      </c>
      <c r="P1746">
        <v>18.899999999999999</v>
      </c>
      <c r="Q1746">
        <v>19.2</v>
      </c>
      <c r="R1746" s="5">
        <v>1.20625</v>
      </c>
    </row>
    <row r="1747" spans="2:18">
      <c r="B1747" s="2">
        <v>20.100000000000001</v>
      </c>
      <c r="C1747" s="2">
        <v>48</v>
      </c>
      <c r="D1747" s="2">
        <v>8.8000000000000007</v>
      </c>
      <c r="E1747" s="2">
        <v>20.100000000000001</v>
      </c>
      <c r="F1747" s="2">
        <v>2.5</v>
      </c>
      <c r="G1747" s="2">
        <v>2.5</v>
      </c>
      <c r="H1747" s="2">
        <v>1007.1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5</v>
      </c>
      <c r="O1747">
        <v>292.8</v>
      </c>
      <c r="P1747">
        <v>18.899999999999999</v>
      </c>
      <c r="Q1747">
        <v>19.2</v>
      </c>
      <c r="R1747" s="5">
        <v>1.2069444444444399</v>
      </c>
    </row>
    <row r="1748" spans="2:18">
      <c r="B1748" s="2">
        <v>20.100000000000001</v>
      </c>
      <c r="C1748" s="2">
        <v>48</v>
      </c>
      <c r="D1748" s="2">
        <v>8.8000000000000007</v>
      </c>
      <c r="E1748" s="2">
        <v>20.100000000000001</v>
      </c>
      <c r="F1748" s="2">
        <v>4.3</v>
      </c>
      <c r="G1748" s="2">
        <v>5</v>
      </c>
      <c r="H1748" s="2">
        <v>1007.2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5</v>
      </c>
      <c r="O1748">
        <v>292.8</v>
      </c>
      <c r="P1748">
        <v>18.899999999999999</v>
      </c>
      <c r="Q1748">
        <v>19.2</v>
      </c>
      <c r="R1748" s="5">
        <v>1.20763888888889</v>
      </c>
    </row>
    <row r="1749" spans="2:18">
      <c r="B1749" s="2">
        <v>20.100000000000001</v>
      </c>
      <c r="C1749" s="2">
        <v>48</v>
      </c>
      <c r="D1749" s="2">
        <v>8.8000000000000007</v>
      </c>
      <c r="E1749" s="2">
        <v>20.100000000000001</v>
      </c>
      <c r="F1749" s="2">
        <v>4</v>
      </c>
      <c r="G1749" s="2">
        <v>4.3</v>
      </c>
      <c r="H1749" s="2">
        <v>1007.1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5</v>
      </c>
      <c r="O1749">
        <v>292.8</v>
      </c>
      <c r="P1749">
        <v>18.899999999999999</v>
      </c>
      <c r="Q1749">
        <v>19.2</v>
      </c>
      <c r="R1749" s="5">
        <v>1.2083333333333299</v>
      </c>
    </row>
    <row r="1750" spans="2:18">
      <c r="B1750" s="2">
        <v>20.100000000000001</v>
      </c>
      <c r="C1750" s="2">
        <v>48</v>
      </c>
      <c r="D1750" s="2">
        <v>8.8000000000000007</v>
      </c>
      <c r="E1750" s="2">
        <v>20.100000000000001</v>
      </c>
      <c r="F1750" s="2">
        <v>2.9</v>
      </c>
      <c r="G1750" s="2">
        <v>4</v>
      </c>
      <c r="H1750" s="2">
        <v>1007.2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5</v>
      </c>
      <c r="O1750">
        <v>292.8</v>
      </c>
      <c r="P1750">
        <v>18.899999999999999</v>
      </c>
      <c r="Q1750">
        <v>19.100000000000001</v>
      </c>
      <c r="R1750" s="5">
        <v>1.20902777777778</v>
      </c>
    </row>
    <row r="1751" spans="2:18">
      <c r="B1751" s="2">
        <v>20.100000000000001</v>
      </c>
      <c r="C1751" s="2">
        <v>48</v>
      </c>
      <c r="D1751" s="2">
        <v>8.8000000000000007</v>
      </c>
      <c r="E1751" s="2">
        <v>20.100000000000001</v>
      </c>
      <c r="F1751" s="2">
        <v>4.7</v>
      </c>
      <c r="G1751" s="2">
        <v>4.7</v>
      </c>
      <c r="H1751" s="2">
        <v>1007.2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5</v>
      </c>
      <c r="O1751">
        <v>292.8</v>
      </c>
      <c r="P1751">
        <v>18.8</v>
      </c>
      <c r="Q1751">
        <v>19.100000000000001</v>
      </c>
      <c r="R1751" s="5">
        <v>1.2097222222222199</v>
      </c>
    </row>
    <row r="1752" spans="2:18">
      <c r="B1752" s="2">
        <v>20.100000000000001</v>
      </c>
      <c r="C1752" s="2">
        <v>48</v>
      </c>
      <c r="D1752" s="2">
        <v>8.8000000000000007</v>
      </c>
      <c r="E1752" s="2">
        <v>20.100000000000001</v>
      </c>
      <c r="F1752" s="2">
        <v>4.7</v>
      </c>
      <c r="G1752" s="2">
        <v>5.8</v>
      </c>
      <c r="H1752" s="2">
        <v>1007.2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5</v>
      </c>
      <c r="O1752">
        <v>292.8</v>
      </c>
      <c r="P1752">
        <v>18.8</v>
      </c>
      <c r="Q1752">
        <v>19.100000000000001</v>
      </c>
      <c r="R1752" s="5">
        <v>1.21041666666667</v>
      </c>
    </row>
    <row r="1753" spans="2:18">
      <c r="B1753" s="2">
        <v>20.100000000000001</v>
      </c>
      <c r="C1753" s="2">
        <v>48</v>
      </c>
      <c r="D1753" s="2">
        <v>8.8000000000000007</v>
      </c>
      <c r="E1753" s="2">
        <v>20.100000000000001</v>
      </c>
      <c r="F1753" s="2">
        <v>5.8</v>
      </c>
      <c r="G1753" s="2">
        <v>5.8</v>
      </c>
      <c r="H1753" s="2">
        <v>1007.3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5</v>
      </c>
      <c r="O1753">
        <v>292.8</v>
      </c>
      <c r="P1753">
        <v>18.8</v>
      </c>
      <c r="Q1753">
        <v>19.100000000000001</v>
      </c>
      <c r="R1753" s="5">
        <v>1.2111111111111099</v>
      </c>
    </row>
    <row r="1754" spans="2:18">
      <c r="B1754" s="2">
        <v>20</v>
      </c>
      <c r="C1754" s="2">
        <v>48</v>
      </c>
      <c r="D1754" s="2">
        <v>8.6999999999999993</v>
      </c>
      <c r="E1754" s="2">
        <v>20</v>
      </c>
      <c r="F1754" s="2">
        <v>3.6</v>
      </c>
      <c r="G1754" s="2">
        <v>4.7</v>
      </c>
      <c r="H1754" s="2">
        <v>1007.2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5</v>
      </c>
      <c r="O1754">
        <v>292.8</v>
      </c>
      <c r="P1754">
        <v>18.8</v>
      </c>
      <c r="Q1754">
        <v>19.100000000000001</v>
      </c>
      <c r="R1754" s="5">
        <v>1.21180555555556</v>
      </c>
    </row>
    <row r="1755" spans="2:18">
      <c r="B1755" s="2">
        <v>20</v>
      </c>
      <c r="C1755" s="2">
        <v>48</v>
      </c>
      <c r="D1755" s="2">
        <v>8.6999999999999993</v>
      </c>
      <c r="E1755" s="2">
        <v>20</v>
      </c>
      <c r="F1755" s="2">
        <v>5.8</v>
      </c>
      <c r="G1755" s="2">
        <v>5.8</v>
      </c>
      <c r="H1755" s="2">
        <v>1007.3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5</v>
      </c>
      <c r="O1755">
        <v>292.8</v>
      </c>
      <c r="P1755">
        <v>18.8</v>
      </c>
      <c r="Q1755">
        <v>19.100000000000001</v>
      </c>
      <c r="R1755" s="5">
        <v>1.2124999999999999</v>
      </c>
    </row>
    <row r="1756" spans="2:18">
      <c r="B1756" s="2">
        <v>20</v>
      </c>
      <c r="C1756" s="2">
        <v>48</v>
      </c>
      <c r="D1756" s="2">
        <v>8.6999999999999993</v>
      </c>
      <c r="E1756" s="2">
        <v>20</v>
      </c>
      <c r="F1756" s="2">
        <v>0</v>
      </c>
      <c r="G1756" s="2">
        <v>1.8</v>
      </c>
      <c r="H1756" s="2">
        <v>1007.1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5</v>
      </c>
      <c r="O1756">
        <v>292.8</v>
      </c>
      <c r="P1756">
        <v>18.8</v>
      </c>
      <c r="Q1756">
        <v>19.100000000000001</v>
      </c>
      <c r="R1756" s="5">
        <v>1.21319444444444</v>
      </c>
    </row>
    <row r="1757" spans="2:18">
      <c r="B1757" s="2">
        <v>19.899999999999999</v>
      </c>
      <c r="C1757" s="2">
        <v>48</v>
      </c>
      <c r="D1757" s="2">
        <v>8.6</v>
      </c>
      <c r="E1757" s="2">
        <v>19.899999999999999</v>
      </c>
      <c r="F1757" s="2">
        <v>5.4</v>
      </c>
      <c r="G1757" s="2">
        <v>6.1</v>
      </c>
      <c r="H1757" s="2">
        <v>1007.2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5</v>
      </c>
      <c r="O1757">
        <v>292.8</v>
      </c>
      <c r="P1757">
        <v>18.8</v>
      </c>
      <c r="Q1757">
        <v>19.100000000000001</v>
      </c>
      <c r="R1757" s="5">
        <v>1.2138888888888899</v>
      </c>
    </row>
    <row r="1758" spans="2:18">
      <c r="B1758" s="2">
        <v>19.899999999999999</v>
      </c>
      <c r="C1758" s="2">
        <v>49</v>
      </c>
      <c r="D1758" s="2">
        <v>8.9</v>
      </c>
      <c r="E1758" s="2">
        <v>19.899999999999999</v>
      </c>
      <c r="F1758" s="2">
        <v>2.5</v>
      </c>
      <c r="G1758" s="2">
        <v>2.9</v>
      </c>
      <c r="H1758" s="2">
        <v>1007.2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5</v>
      </c>
      <c r="O1758">
        <v>292.8</v>
      </c>
      <c r="P1758">
        <v>18.8</v>
      </c>
      <c r="Q1758">
        <v>19.100000000000001</v>
      </c>
      <c r="R1758" s="5">
        <v>1.21458333333333</v>
      </c>
    </row>
    <row r="1759" spans="2:18">
      <c r="B1759" s="2">
        <v>19.8</v>
      </c>
      <c r="C1759" s="2">
        <v>49</v>
      </c>
      <c r="D1759" s="2">
        <v>8.8000000000000007</v>
      </c>
      <c r="E1759" s="2">
        <v>19.8</v>
      </c>
      <c r="F1759" s="2">
        <v>3.2</v>
      </c>
      <c r="G1759" s="2">
        <v>5.8</v>
      </c>
      <c r="H1759" s="2">
        <v>1007.1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5</v>
      </c>
      <c r="O1759">
        <v>292.8</v>
      </c>
      <c r="P1759">
        <v>18.8</v>
      </c>
      <c r="Q1759">
        <v>19.100000000000001</v>
      </c>
      <c r="R1759" s="5">
        <v>1.2152777777777799</v>
      </c>
    </row>
    <row r="1760" spans="2:18">
      <c r="B1760" s="2">
        <v>19.8</v>
      </c>
      <c r="C1760" s="2">
        <v>49</v>
      </c>
      <c r="D1760" s="2">
        <v>8.8000000000000007</v>
      </c>
      <c r="E1760" s="2">
        <v>19.8</v>
      </c>
      <c r="F1760" s="2">
        <v>5</v>
      </c>
      <c r="G1760" s="2">
        <v>6.8</v>
      </c>
      <c r="H1760" s="2">
        <v>1007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5</v>
      </c>
      <c r="O1760">
        <v>292.8</v>
      </c>
      <c r="P1760">
        <v>18.8</v>
      </c>
      <c r="Q1760">
        <v>19</v>
      </c>
      <c r="R1760" s="5">
        <v>1.21597222222222</v>
      </c>
    </row>
    <row r="1761" spans="2:18">
      <c r="B1761" s="2">
        <v>19.8</v>
      </c>
      <c r="C1761" s="2">
        <v>49</v>
      </c>
      <c r="D1761" s="2">
        <v>8.8000000000000007</v>
      </c>
      <c r="E1761" s="2">
        <v>19.8</v>
      </c>
      <c r="F1761" s="2">
        <v>6.1</v>
      </c>
      <c r="G1761" s="2">
        <v>6.5</v>
      </c>
      <c r="H1761" s="2">
        <v>1007.1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5</v>
      </c>
      <c r="O1761">
        <v>292.8</v>
      </c>
      <c r="P1761">
        <v>18.8</v>
      </c>
      <c r="Q1761">
        <v>19</v>
      </c>
      <c r="R1761" s="5">
        <v>1.2166666666666699</v>
      </c>
    </row>
    <row r="1762" spans="2:18">
      <c r="B1762" s="2">
        <v>19.8</v>
      </c>
      <c r="C1762" s="2">
        <v>49</v>
      </c>
      <c r="D1762" s="2">
        <v>8.8000000000000007</v>
      </c>
      <c r="E1762" s="2">
        <v>19.8</v>
      </c>
      <c r="F1762" s="2">
        <v>1.8</v>
      </c>
      <c r="G1762" s="2">
        <v>4</v>
      </c>
      <c r="H1762" s="2">
        <v>1006.9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5</v>
      </c>
      <c r="O1762">
        <v>292.8</v>
      </c>
      <c r="P1762">
        <v>18.7</v>
      </c>
      <c r="Q1762">
        <v>19</v>
      </c>
      <c r="R1762" s="5">
        <v>1.21736111111111</v>
      </c>
    </row>
    <row r="1763" spans="2:18">
      <c r="B1763" s="2">
        <v>19.7</v>
      </c>
      <c r="C1763" s="2">
        <v>49</v>
      </c>
      <c r="D1763" s="2">
        <v>8.6999999999999993</v>
      </c>
      <c r="E1763" s="2">
        <v>19.7</v>
      </c>
      <c r="F1763" s="2">
        <v>3.6</v>
      </c>
      <c r="G1763" s="2">
        <v>4.7</v>
      </c>
      <c r="H1763" s="2">
        <v>1007.1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5</v>
      </c>
      <c r="O1763">
        <v>292.8</v>
      </c>
      <c r="P1763">
        <v>18.7</v>
      </c>
      <c r="Q1763">
        <v>19</v>
      </c>
      <c r="R1763" s="5">
        <v>1.2180555555555601</v>
      </c>
    </row>
    <row r="1764" spans="2:18">
      <c r="B1764" s="2">
        <v>19.7</v>
      </c>
      <c r="C1764" s="2">
        <v>49</v>
      </c>
      <c r="D1764" s="2">
        <v>8.6999999999999993</v>
      </c>
      <c r="E1764" s="2">
        <v>19.7</v>
      </c>
      <c r="F1764" s="2">
        <v>5.4</v>
      </c>
      <c r="G1764" s="2">
        <v>5.4</v>
      </c>
      <c r="H1764" s="2">
        <v>1007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5</v>
      </c>
      <c r="O1764">
        <v>292.8</v>
      </c>
      <c r="P1764">
        <v>18.7</v>
      </c>
      <c r="Q1764">
        <v>19</v>
      </c>
      <c r="R1764" s="5">
        <v>1.21875</v>
      </c>
    </row>
    <row r="1765" spans="2:18">
      <c r="B1765" s="2">
        <v>19.7</v>
      </c>
      <c r="C1765" s="2">
        <v>49</v>
      </c>
      <c r="D1765" s="2">
        <v>8.6999999999999993</v>
      </c>
      <c r="E1765" s="2">
        <v>19.7</v>
      </c>
      <c r="F1765" s="2">
        <v>4.7</v>
      </c>
      <c r="G1765" s="2">
        <v>6.1</v>
      </c>
      <c r="H1765" s="2">
        <v>1007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5</v>
      </c>
      <c r="O1765">
        <v>292.8</v>
      </c>
      <c r="P1765">
        <v>18.7</v>
      </c>
      <c r="Q1765">
        <v>19</v>
      </c>
      <c r="R1765" s="5">
        <v>1.2194444444444399</v>
      </c>
    </row>
    <row r="1766" spans="2:18">
      <c r="B1766" s="2">
        <v>19.7</v>
      </c>
      <c r="C1766" s="2">
        <v>49</v>
      </c>
      <c r="D1766" s="2">
        <v>8.6999999999999993</v>
      </c>
      <c r="E1766" s="2">
        <v>19.7</v>
      </c>
      <c r="F1766" s="2">
        <v>7.6</v>
      </c>
      <c r="G1766" s="2">
        <v>7.6</v>
      </c>
      <c r="H1766" s="2">
        <v>1007.1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5</v>
      </c>
      <c r="O1766">
        <v>292.8</v>
      </c>
      <c r="P1766">
        <v>18.7</v>
      </c>
      <c r="Q1766">
        <v>19</v>
      </c>
      <c r="R1766" s="5">
        <v>1.22013888888889</v>
      </c>
    </row>
    <row r="1767" spans="2:18">
      <c r="B1767" s="2">
        <v>19.7</v>
      </c>
      <c r="C1767" s="2">
        <v>49</v>
      </c>
      <c r="D1767" s="2">
        <v>8.6999999999999993</v>
      </c>
      <c r="E1767" s="2">
        <v>19.7</v>
      </c>
      <c r="F1767" s="2">
        <v>5.8</v>
      </c>
      <c r="G1767" s="2">
        <v>6.8</v>
      </c>
      <c r="H1767" s="2">
        <v>1007.3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5</v>
      </c>
      <c r="O1767">
        <v>292.8</v>
      </c>
      <c r="P1767">
        <v>18.7</v>
      </c>
      <c r="Q1767">
        <v>19</v>
      </c>
      <c r="R1767" s="5">
        <v>1.2208333333333301</v>
      </c>
    </row>
    <row r="1768" spans="2:18">
      <c r="B1768" s="2">
        <v>19.600000000000001</v>
      </c>
      <c r="C1768" s="2">
        <v>50</v>
      </c>
      <c r="D1768" s="2">
        <v>8.9</v>
      </c>
      <c r="E1768" s="2">
        <v>19.600000000000001</v>
      </c>
      <c r="F1768" s="2">
        <v>4.3</v>
      </c>
      <c r="G1768" s="2">
        <v>5</v>
      </c>
      <c r="H1768" s="2">
        <v>1007.1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5</v>
      </c>
      <c r="O1768">
        <v>292.8</v>
      </c>
      <c r="P1768">
        <v>18.7</v>
      </c>
      <c r="Q1768">
        <v>18.899999999999999</v>
      </c>
      <c r="R1768" s="5">
        <v>1.22152777777778</v>
      </c>
    </row>
    <row r="1769" spans="2:18">
      <c r="B1769" s="2">
        <v>19.600000000000001</v>
      </c>
      <c r="C1769" s="2">
        <v>50</v>
      </c>
      <c r="D1769" s="2">
        <v>8.9</v>
      </c>
      <c r="E1769" s="2">
        <v>19.600000000000001</v>
      </c>
      <c r="F1769" s="2">
        <v>4</v>
      </c>
      <c r="G1769" s="2">
        <v>4.3</v>
      </c>
      <c r="H1769" s="2">
        <v>1007.2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5</v>
      </c>
      <c r="O1769">
        <v>292.8</v>
      </c>
      <c r="P1769">
        <v>18.7</v>
      </c>
      <c r="Q1769">
        <v>18.899999999999999</v>
      </c>
      <c r="R1769" s="5">
        <v>1.2222222222222201</v>
      </c>
    </row>
    <row r="1770" spans="2:18">
      <c r="B1770" s="2">
        <v>19.600000000000001</v>
      </c>
      <c r="C1770" s="2">
        <v>50</v>
      </c>
      <c r="D1770" s="2">
        <v>8.9</v>
      </c>
      <c r="E1770" s="2">
        <v>19.600000000000001</v>
      </c>
      <c r="F1770" s="2">
        <v>3.2</v>
      </c>
      <c r="G1770" s="2">
        <v>4</v>
      </c>
      <c r="H1770" s="2">
        <v>1006.9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5</v>
      </c>
      <c r="O1770">
        <v>292.8</v>
      </c>
      <c r="P1770">
        <v>18.600000000000001</v>
      </c>
      <c r="Q1770">
        <v>18.899999999999999</v>
      </c>
      <c r="R1770" s="5">
        <v>1.22291666666667</v>
      </c>
    </row>
    <row r="1771" spans="2:18">
      <c r="B1771" s="2">
        <v>19.5</v>
      </c>
      <c r="C1771" s="2">
        <v>50</v>
      </c>
      <c r="D1771" s="2">
        <v>8.8000000000000007</v>
      </c>
      <c r="E1771" s="2">
        <v>19.5</v>
      </c>
      <c r="F1771" s="2">
        <v>6.5</v>
      </c>
      <c r="G1771" s="2">
        <v>7.2</v>
      </c>
      <c r="H1771" s="2">
        <v>1007.1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5</v>
      </c>
      <c r="O1771">
        <v>292.8</v>
      </c>
      <c r="P1771">
        <v>18.600000000000001</v>
      </c>
      <c r="Q1771">
        <v>18.899999999999999</v>
      </c>
      <c r="R1771" s="5">
        <v>1.2236111111111101</v>
      </c>
    </row>
    <row r="1772" spans="2:18">
      <c r="B1772" s="2">
        <v>19.5</v>
      </c>
      <c r="C1772" s="2">
        <v>50</v>
      </c>
      <c r="D1772" s="2">
        <v>8.8000000000000007</v>
      </c>
      <c r="E1772" s="2">
        <v>19.5</v>
      </c>
      <c r="F1772" s="2">
        <v>3.6</v>
      </c>
      <c r="G1772" s="2">
        <v>6.1</v>
      </c>
      <c r="H1772" s="2">
        <v>1007.2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5</v>
      </c>
      <c r="O1772">
        <v>292.8</v>
      </c>
      <c r="P1772">
        <v>18.600000000000001</v>
      </c>
      <c r="Q1772">
        <v>18.899999999999999</v>
      </c>
      <c r="R1772" s="5">
        <v>1.22430555555556</v>
      </c>
    </row>
    <row r="1773" spans="2:18">
      <c r="B1773" s="2">
        <v>19.5</v>
      </c>
      <c r="C1773" s="2">
        <v>50</v>
      </c>
      <c r="D1773" s="2">
        <v>8.8000000000000007</v>
      </c>
      <c r="E1773" s="2">
        <v>19.5</v>
      </c>
      <c r="F1773" s="2">
        <v>4.3</v>
      </c>
      <c r="G1773" s="2">
        <v>7.2</v>
      </c>
      <c r="H1773" s="2">
        <v>1006.9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5</v>
      </c>
      <c r="O1773">
        <v>292.8</v>
      </c>
      <c r="P1773">
        <v>18.600000000000001</v>
      </c>
      <c r="Q1773">
        <v>18.899999999999999</v>
      </c>
      <c r="R1773" s="5">
        <v>1.2250000000000001</v>
      </c>
    </row>
    <row r="1774" spans="2:18">
      <c r="B1774" s="2">
        <v>19.5</v>
      </c>
      <c r="C1774" s="2">
        <v>50</v>
      </c>
      <c r="D1774" s="2">
        <v>8.8000000000000007</v>
      </c>
      <c r="E1774" s="2">
        <v>19.5</v>
      </c>
      <c r="F1774" s="2">
        <v>3.2</v>
      </c>
      <c r="G1774" s="2">
        <v>4.7</v>
      </c>
      <c r="H1774" s="2">
        <v>1007.1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5</v>
      </c>
      <c r="O1774">
        <v>292.8</v>
      </c>
      <c r="P1774">
        <v>18.600000000000001</v>
      </c>
      <c r="Q1774">
        <v>18.899999999999999</v>
      </c>
      <c r="R1774" s="5">
        <v>1.22569444444444</v>
      </c>
    </row>
    <row r="1775" spans="2:18">
      <c r="B1775" s="2">
        <v>19.5</v>
      </c>
      <c r="C1775" s="2">
        <v>50</v>
      </c>
      <c r="D1775" s="2">
        <v>8.8000000000000007</v>
      </c>
      <c r="E1775" s="2">
        <v>19.5</v>
      </c>
      <c r="F1775" s="2">
        <v>3.2</v>
      </c>
      <c r="G1775" s="2">
        <v>4.3</v>
      </c>
      <c r="H1775" s="2">
        <v>1007.2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5</v>
      </c>
      <c r="O1775">
        <v>292.8</v>
      </c>
      <c r="P1775">
        <v>18.5</v>
      </c>
      <c r="Q1775">
        <v>18.8</v>
      </c>
      <c r="R1775" s="5">
        <v>1.2263888888888901</v>
      </c>
    </row>
    <row r="1776" spans="2:18">
      <c r="B1776" s="2">
        <v>19.5</v>
      </c>
      <c r="C1776" s="2">
        <v>50</v>
      </c>
      <c r="D1776" s="2">
        <v>8.8000000000000007</v>
      </c>
      <c r="E1776" s="2">
        <v>19.5</v>
      </c>
      <c r="F1776" s="2">
        <v>4.3</v>
      </c>
      <c r="G1776" s="2">
        <v>5.8</v>
      </c>
      <c r="H1776" s="2">
        <v>1007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5</v>
      </c>
      <c r="O1776">
        <v>292.8</v>
      </c>
      <c r="P1776">
        <v>18.5</v>
      </c>
      <c r="Q1776">
        <v>18.8</v>
      </c>
      <c r="R1776" s="5">
        <v>1.22708333333333</v>
      </c>
    </row>
    <row r="1777" spans="2:18">
      <c r="B1777" s="2">
        <v>19.5</v>
      </c>
      <c r="C1777" s="2">
        <v>50</v>
      </c>
      <c r="D1777" s="2">
        <v>8.8000000000000007</v>
      </c>
      <c r="E1777" s="2">
        <v>19.5</v>
      </c>
      <c r="F1777" s="2">
        <v>5.4</v>
      </c>
      <c r="G1777" s="2">
        <v>6.1</v>
      </c>
      <c r="H1777" s="2">
        <v>1007.1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5</v>
      </c>
      <c r="O1777">
        <v>292.8</v>
      </c>
      <c r="P1777">
        <v>18.5</v>
      </c>
      <c r="Q1777">
        <v>18.8</v>
      </c>
      <c r="R1777" s="5">
        <v>1.2277777777777801</v>
      </c>
    </row>
    <row r="1778" spans="2:18">
      <c r="B1778" s="2">
        <v>19.5</v>
      </c>
      <c r="C1778" s="2">
        <v>50</v>
      </c>
      <c r="D1778" s="2">
        <v>8.8000000000000007</v>
      </c>
      <c r="E1778" s="2">
        <v>19.5</v>
      </c>
      <c r="F1778" s="2">
        <v>1.8</v>
      </c>
      <c r="G1778" s="2">
        <v>4.3</v>
      </c>
      <c r="H1778" s="2">
        <v>1007.1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5</v>
      </c>
      <c r="O1778">
        <v>292.8</v>
      </c>
      <c r="P1778">
        <v>18.5</v>
      </c>
      <c r="Q1778">
        <v>18.8</v>
      </c>
      <c r="R1778" s="5">
        <v>1.22847222222222</v>
      </c>
    </row>
    <row r="1779" spans="2:18">
      <c r="B1779" s="2">
        <v>19.5</v>
      </c>
      <c r="C1779" s="2">
        <v>50</v>
      </c>
      <c r="D1779" s="2">
        <v>8.8000000000000007</v>
      </c>
      <c r="E1779" s="2">
        <v>19.5</v>
      </c>
      <c r="F1779" s="2">
        <v>3.2</v>
      </c>
      <c r="G1779" s="2">
        <v>4.3</v>
      </c>
      <c r="H1779" s="2">
        <v>1007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5</v>
      </c>
      <c r="O1779">
        <v>292.8</v>
      </c>
      <c r="P1779">
        <v>18.5</v>
      </c>
      <c r="Q1779">
        <v>18.8</v>
      </c>
      <c r="R1779" s="5">
        <v>1.2291666666666701</v>
      </c>
    </row>
    <row r="1780" spans="2:18">
      <c r="B1780" s="2">
        <v>19.5</v>
      </c>
      <c r="C1780" s="2">
        <v>50</v>
      </c>
      <c r="D1780" s="2">
        <v>8.8000000000000007</v>
      </c>
      <c r="E1780" s="2">
        <v>19.5</v>
      </c>
      <c r="F1780" s="2">
        <v>3.2</v>
      </c>
      <c r="G1780" s="2">
        <v>6.5</v>
      </c>
      <c r="H1780" s="2">
        <v>1007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5</v>
      </c>
      <c r="O1780">
        <v>292.8</v>
      </c>
      <c r="P1780">
        <v>18.5</v>
      </c>
      <c r="Q1780">
        <v>18.8</v>
      </c>
      <c r="R1780" s="5">
        <v>1.22986111111111</v>
      </c>
    </row>
    <row r="1781" spans="2:18">
      <c r="B1781" s="2">
        <v>19.5</v>
      </c>
      <c r="C1781" s="2">
        <v>50</v>
      </c>
      <c r="D1781" s="2">
        <v>8.8000000000000007</v>
      </c>
      <c r="E1781" s="2">
        <v>19.5</v>
      </c>
      <c r="F1781" s="2">
        <v>2.5</v>
      </c>
      <c r="G1781" s="2">
        <v>4.7</v>
      </c>
      <c r="H1781" s="2">
        <v>1007.1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5</v>
      </c>
      <c r="O1781">
        <v>292.8</v>
      </c>
      <c r="P1781">
        <v>18.5</v>
      </c>
      <c r="Q1781">
        <v>18.8</v>
      </c>
      <c r="R1781" s="5">
        <v>1.2305555555555601</v>
      </c>
    </row>
    <row r="1782" spans="2:18">
      <c r="B1782" s="2">
        <v>19.399999999999999</v>
      </c>
      <c r="C1782" s="2">
        <v>50</v>
      </c>
      <c r="D1782" s="2">
        <v>8.6999999999999993</v>
      </c>
      <c r="E1782" s="2">
        <v>19.399999999999999</v>
      </c>
      <c r="F1782" s="2">
        <v>2.9</v>
      </c>
      <c r="G1782" s="2">
        <v>5.4</v>
      </c>
      <c r="H1782" s="2">
        <v>1007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5</v>
      </c>
      <c r="O1782">
        <v>292.8</v>
      </c>
      <c r="P1782">
        <v>18.399999999999999</v>
      </c>
      <c r="Q1782">
        <v>18.7</v>
      </c>
      <c r="R1782" s="5">
        <v>1.23125</v>
      </c>
    </row>
    <row r="1783" spans="2:18">
      <c r="B1783" s="2">
        <v>19.399999999999999</v>
      </c>
      <c r="C1783" s="2">
        <v>50</v>
      </c>
      <c r="D1783" s="2">
        <v>8.6999999999999993</v>
      </c>
      <c r="E1783" s="2">
        <v>19.399999999999999</v>
      </c>
      <c r="F1783" s="2">
        <v>3.2</v>
      </c>
      <c r="G1783" s="2">
        <v>6.5</v>
      </c>
      <c r="H1783" s="2">
        <v>1007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5</v>
      </c>
      <c r="O1783">
        <v>292.8</v>
      </c>
      <c r="P1783">
        <v>18.399999999999999</v>
      </c>
      <c r="Q1783">
        <v>18.7</v>
      </c>
      <c r="R1783" s="5">
        <v>1.2319444444444401</v>
      </c>
    </row>
    <row r="1784" spans="2:18">
      <c r="B1784" s="2">
        <v>19.399999999999999</v>
      </c>
      <c r="C1784" s="2">
        <v>50</v>
      </c>
      <c r="D1784" s="2">
        <v>8.6999999999999993</v>
      </c>
      <c r="E1784" s="2">
        <v>19.399999999999999</v>
      </c>
      <c r="F1784" s="2">
        <v>5</v>
      </c>
      <c r="G1784" s="2">
        <v>6.8</v>
      </c>
      <c r="H1784" s="2">
        <v>1007.3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5</v>
      </c>
      <c r="O1784">
        <v>292.8</v>
      </c>
      <c r="P1784">
        <v>18.399999999999999</v>
      </c>
      <c r="Q1784">
        <v>18.7</v>
      </c>
      <c r="R1784" s="5">
        <v>1.2326388888888899</v>
      </c>
    </row>
    <row r="1785" spans="2:18">
      <c r="B1785" s="2">
        <v>19.399999999999999</v>
      </c>
      <c r="C1785" s="2">
        <v>50</v>
      </c>
      <c r="D1785" s="2">
        <v>8.6999999999999993</v>
      </c>
      <c r="E1785" s="2">
        <v>19.399999999999999</v>
      </c>
      <c r="F1785" s="2">
        <v>2.9</v>
      </c>
      <c r="G1785" s="2">
        <v>5</v>
      </c>
      <c r="H1785" s="2">
        <v>1007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5</v>
      </c>
      <c r="O1785">
        <v>292.8</v>
      </c>
      <c r="P1785">
        <v>18.399999999999999</v>
      </c>
      <c r="Q1785">
        <v>18.7</v>
      </c>
      <c r="R1785" s="5">
        <v>1.2333333333333301</v>
      </c>
    </row>
    <row r="1786" spans="2:18">
      <c r="B1786" s="2">
        <v>19.399999999999999</v>
      </c>
      <c r="C1786" s="2">
        <v>50</v>
      </c>
      <c r="D1786" s="2">
        <v>8.6999999999999993</v>
      </c>
      <c r="E1786" s="2">
        <v>19.399999999999999</v>
      </c>
      <c r="F1786" s="2">
        <v>0</v>
      </c>
      <c r="G1786" s="2">
        <v>3.6</v>
      </c>
      <c r="H1786" s="2">
        <v>1007.1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5</v>
      </c>
      <c r="O1786">
        <v>292.8</v>
      </c>
      <c r="P1786">
        <v>18.399999999999999</v>
      </c>
      <c r="Q1786">
        <v>18.7</v>
      </c>
      <c r="R1786" s="5">
        <v>1.2340277777777799</v>
      </c>
    </row>
    <row r="1787" spans="2:18">
      <c r="B1787" s="2">
        <v>19.3</v>
      </c>
      <c r="C1787" s="2">
        <v>50</v>
      </c>
      <c r="D1787" s="2">
        <v>8.6</v>
      </c>
      <c r="E1787" s="2">
        <v>19.3</v>
      </c>
      <c r="F1787" s="2">
        <v>4</v>
      </c>
      <c r="G1787" s="2">
        <v>6.5</v>
      </c>
      <c r="H1787" s="2">
        <v>1007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5</v>
      </c>
      <c r="O1787">
        <v>292.8</v>
      </c>
      <c r="P1787">
        <v>18.399999999999999</v>
      </c>
      <c r="Q1787">
        <v>18.7</v>
      </c>
      <c r="R1787" s="5">
        <v>1.2347222222222201</v>
      </c>
    </row>
    <row r="1788" spans="2:18">
      <c r="B1788" s="2">
        <v>19.3</v>
      </c>
      <c r="C1788" s="2">
        <v>50</v>
      </c>
      <c r="D1788" s="2">
        <v>8.6</v>
      </c>
      <c r="E1788" s="2">
        <v>19.3</v>
      </c>
      <c r="F1788" s="2">
        <v>4.3</v>
      </c>
      <c r="G1788" s="2">
        <v>5.8</v>
      </c>
      <c r="H1788" s="2">
        <v>1007.1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5</v>
      </c>
      <c r="O1788">
        <v>292.8</v>
      </c>
      <c r="P1788">
        <v>18.399999999999999</v>
      </c>
      <c r="Q1788">
        <v>18.7</v>
      </c>
      <c r="R1788" s="5">
        <v>1.2354166666666699</v>
      </c>
    </row>
    <row r="1789" spans="2:18">
      <c r="B1789" s="2">
        <v>19.3</v>
      </c>
      <c r="C1789" s="2">
        <v>50</v>
      </c>
      <c r="D1789" s="2">
        <v>8.6</v>
      </c>
      <c r="E1789" s="2">
        <v>19.3</v>
      </c>
      <c r="F1789" s="2">
        <v>3.6</v>
      </c>
      <c r="G1789" s="2">
        <v>3.6</v>
      </c>
      <c r="H1789" s="2">
        <v>1007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5</v>
      </c>
      <c r="O1789">
        <v>292.8</v>
      </c>
      <c r="P1789">
        <v>18.3</v>
      </c>
      <c r="Q1789">
        <v>18.600000000000001</v>
      </c>
      <c r="R1789" s="5">
        <v>1.2361111111111101</v>
      </c>
    </row>
    <row r="1790" spans="2:18">
      <c r="B1790" s="2">
        <v>19.2</v>
      </c>
      <c r="C1790" s="2">
        <v>50</v>
      </c>
      <c r="D1790" s="2">
        <v>8.5</v>
      </c>
      <c r="E1790" s="2">
        <v>19.2</v>
      </c>
      <c r="F1790" s="2">
        <v>4</v>
      </c>
      <c r="G1790" s="2">
        <v>4.3</v>
      </c>
      <c r="H1790" s="2">
        <v>1007.2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5</v>
      </c>
      <c r="O1790">
        <v>292.8</v>
      </c>
      <c r="P1790">
        <v>18.3</v>
      </c>
      <c r="Q1790">
        <v>18.600000000000001</v>
      </c>
      <c r="R1790" s="5">
        <v>1.2368055555555599</v>
      </c>
    </row>
    <row r="1791" spans="2:18">
      <c r="B1791" s="2">
        <v>19.2</v>
      </c>
      <c r="C1791" s="2">
        <v>50</v>
      </c>
      <c r="D1791" s="2">
        <v>8.5</v>
      </c>
      <c r="E1791" s="2">
        <v>19.2</v>
      </c>
      <c r="F1791" s="2">
        <v>5.4</v>
      </c>
      <c r="G1791" s="2">
        <v>6.8</v>
      </c>
      <c r="H1791" s="2">
        <v>1007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5</v>
      </c>
      <c r="O1791">
        <v>292.8</v>
      </c>
      <c r="P1791">
        <v>18.3</v>
      </c>
      <c r="Q1791">
        <v>18.600000000000001</v>
      </c>
      <c r="R1791" s="5">
        <v>1.2375</v>
      </c>
    </row>
    <row r="1792" spans="2:18">
      <c r="B1792" s="2">
        <v>19.2</v>
      </c>
      <c r="C1792" s="2">
        <v>50</v>
      </c>
      <c r="D1792" s="2">
        <v>8.5</v>
      </c>
      <c r="E1792" s="2">
        <v>19.2</v>
      </c>
      <c r="F1792" s="2">
        <v>3.6</v>
      </c>
      <c r="G1792" s="2">
        <v>4.7</v>
      </c>
      <c r="H1792" s="2">
        <v>1007.1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5</v>
      </c>
      <c r="O1792">
        <v>292.8</v>
      </c>
      <c r="P1792">
        <v>18.2</v>
      </c>
      <c r="Q1792">
        <v>18.600000000000001</v>
      </c>
      <c r="R1792" s="5">
        <v>1.2381944444444399</v>
      </c>
    </row>
    <row r="1793" spans="2:18">
      <c r="B1793" s="2">
        <v>19.2</v>
      </c>
      <c r="C1793" s="2">
        <v>50</v>
      </c>
      <c r="D1793" s="2">
        <v>8.5</v>
      </c>
      <c r="E1793" s="2">
        <v>19.2</v>
      </c>
      <c r="F1793" s="2">
        <v>2.9</v>
      </c>
      <c r="G1793" s="2">
        <v>2.9</v>
      </c>
      <c r="H1793" s="2">
        <v>1007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5</v>
      </c>
      <c r="O1793">
        <v>292.8</v>
      </c>
      <c r="P1793">
        <v>18.2</v>
      </c>
      <c r="Q1793">
        <v>18.5</v>
      </c>
      <c r="R1793" s="5">
        <v>1.23888888888889</v>
      </c>
    </row>
    <row r="1794" spans="2:18">
      <c r="B1794" s="2">
        <v>19.2</v>
      </c>
      <c r="C1794" s="2">
        <v>51</v>
      </c>
      <c r="D1794" s="2">
        <v>8.8000000000000007</v>
      </c>
      <c r="E1794" s="2">
        <v>19.2</v>
      </c>
      <c r="F1794" s="2">
        <v>1.8</v>
      </c>
      <c r="G1794" s="2">
        <v>3.6</v>
      </c>
      <c r="H1794" s="2">
        <v>1007.1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5</v>
      </c>
      <c r="O1794">
        <v>292.8</v>
      </c>
      <c r="P1794">
        <v>18.2</v>
      </c>
      <c r="Q1794">
        <v>18.5</v>
      </c>
      <c r="R1794" s="5">
        <v>1.2395833333333299</v>
      </c>
    </row>
    <row r="1795" spans="2:18">
      <c r="B1795" s="2">
        <v>19.2</v>
      </c>
      <c r="C1795" s="2">
        <v>51</v>
      </c>
      <c r="D1795" s="2">
        <v>8.8000000000000007</v>
      </c>
      <c r="E1795" s="2">
        <v>19.2</v>
      </c>
      <c r="F1795" s="2">
        <v>2.9</v>
      </c>
      <c r="G1795" s="2">
        <v>3.6</v>
      </c>
      <c r="H1795" s="2">
        <v>1007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5</v>
      </c>
      <c r="O1795">
        <v>292.8</v>
      </c>
      <c r="P1795">
        <v>18.2</v>
      </c>
      <c r="Q1795">
        <v>18.5</v>
      </c>
      <c r="R1795" s="5">
        <v>1.24027777777778</v>
      </c>
    </row>
    <row r="1796" spans="2:18">
      <c r="B1796" s="2">
        <v>19.2</v>
      </c>
      <c r="C1796" s="2">
        <v>50</v>
      </c>
      <c r="D1796" s="2">
        <v>8.5</v>
      </c>
      <c r="E1796" s="2">
        <v>19.2</v>
      </c>
      <c r="F1796" s="2">
        <v>2.5</v>
      </c>
      <c r="G1796" s="2">
        <v>5.4</v>
      </c>
      <c r="H1796" s="2">
        <v>1007.1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5</v>
      </c>
      <c r="O1796">
        <v>292.8</v>
      </c>
      <c r="P1796">
        <v>18.2</v>
      </c>
      <c r="Q1796">
        <v>18.5</v>
      </c>
      <c r="R1796" s="5">
        <v>1.2409722222222199</v>
      </c>
    </row>
    <row r="1797" spans="2:18">
      <c r="B1797" s="2">
        <v>19.2</v>
      </c>
      <c r="C1797" s="2">
        <v>50</v>
      </c>
      <c r="D1797" s="2">
        <v>8.5</v>
      </c>
      <c r="E1797" s="2">
        <v>19.2</v>
      </c>
      <c r="F1797" s="2">
        <v>5.4</v>
      </c>
      <c r="G1797" s="2">
        <v>6.1</v>
      </c>
      <c r="H1797" s="2">
        <v>1007.1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5</v>
      </c>
      <c r="O1797">
        <v>292.8</v>
      </c>
      <c r="P1797">
        <v>18.2</v>
      </c>
      <c r="Q1797">
        <v>18.5</v>
      </c>
      <c r="R1797" s="5">
        <v>1.24166666666667</v>
      </c>
    </row>
    <row r="1798" spans="2:18">
      <c r="B1798" s="2">
        <v>19.3</v>
      </c>
      <c r="C1798" s="2">
        <v>50</v>
      </c>
      <c r="D1798" s="2">
        <v>8.6</v>
      </c>
      <c r="E1798" s="2">
        <v>19.3</v>
      </c>
      <c r="F1798" s="2">
        <v>0</v>
      </c>
      <c r="G1798" s="2">
        <v>5.8</v>
      </c>
      <c r="H1798" s="2">
        <v>1007.1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5</v>
      </c>
      <c r="O1798">
        <v>292.8</v>
      </c>
      <c r="P1798">
        <v>18.100000000000001</v>
      </c>
      <c r="Q1798">
        <v>18.399999999999999</v>
      </c>
      <c r="R1798" s="5">
        <v>1.2423611111111099</v>
      </c>
    </row>
    <row r="1799" spans="2:18">
      <c r="B1799" s="2">
        <v>19.3</v>
      </c>
      <c r="C1799" s="2">
        <v>50</v>
      </c>
      <c r="D1799" s="2">
        <v>8.6</v>
      </c>
      <c r="E1799" s="2">
        <v>19.3</v>
      </c>
      <c r="F1799" s="2">
        <v>2.9</v>
      </c>
      <c r="G1799" s="2">
        <v>4.3</v>
      </c>
      <c r="H1799" s="2">
        <v>1007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5</v>
      </c>
      <c r="O1799">
        <v>292.8</v>
      </c>
      <c r="P1799">
        <v>18.100000000000001</v>
      </c>
      <c r="Q1799">
        <v>18.399999999999999</v>
      </c>
      <c r="R1799" s="5">
        <v>1.24305555555556</v>
      </c>
    </row>
    <row r="1800" spans="2:18">
      <c r="B1800" s="2">
        <v>19.3</v>
      </c>
      <c r="C1800" s="2">
        <v>50</v>
      </c>
      <c r="D1800" s="2">
        <v>8.6</v>
      </c>
      <c r="E1800" s="2">
        <v>19.3</v>
      </c>
      <c r="F1800" s="2">
        <v>4.7</v>
      </c>
      <c r="G1800" s="2">
        <v>5</v>
      </c>
      <c r="H1800" s="2">
        <v>1007.1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5</v>
      </c>
      <c r="O1800">
        <v>292.8</v>
      </c>
      <c r="P1800">
        <v>18.100000000000001</v>
      </c>
      <c r="Q1800">
        <v>18.399999999999999</v>
      </c>
      <c r="R1800" s="5">
        <v>1.2437499999999999</v>
      </c>
    </row>
    <row r="1801" spans="2:18">
      <c r="B1801" s="2">
        <v>19.2</v>
      </c>
      <c r="C1801" s="2">
        <v>50</v>
      </c>
      <c r="D1801" s="2">
        <v>8.5</v>
      </c>
      <c r="E1801" s="2">
        <v>19.2</v>
      </c>
      <c r="F1801" s="2">
        <v>5</v>
      </c>
      <c r="G1801" s="2">
        <v>5.4</v>
      </c>
      <c r="H1801" s="2">
        <v>1006.9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5</v>
      </c>
      <c r="O1801">
        <v>292.8</v>
      </c>
      <c r="P1801">
        <v>18.100000000000001</v>
      </c>
      <c r="Q1801">
        <v>18.399999999999999</v>
      </c>
      <c r="R1801" s="5">
        <v>1.24444444444444</v>
      </c>
    </row>
    <row r="1802" spans="2:18">
      <c r="B1802" s="2">
        <v>19.2</v>
      </c>
      <c r="C1802" s="2">
        <v>50</v>
      </c>
      <c r="D1802" s="2">
        <v>8.5</v>
      </c>
      <c r="E1802" s="2">
        <v>19.2</v>
      </c>
      <c r="F1802" s="2">
        <v>5.4</v>
      </c>
      <c r="G1802" s="2">
        <v>5.4</v>
      </c>
      <c r="H1802" s="2">
        <v>1007.1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5</v>
      </c>
      <c r="O1802">
        <v>292.8</v>
      </c>
      <c r="P1802">
        <v>18.100000000000001</v>
      </c>
      <c r="Q1802">
        <v>18.399999999999999</v>
      </c>
      <c r="R1802" s="5">
        <v>1.2451388888888899</v>
      </c>
    </row>
    <row r="1803" spans="2:18">
      <c r="B1803" s="2">
        <v>19.2</v>
      </c>
      <c r="C1803" s="2">
        <v>50</v>
      </c>
      <c r="D1803" s="2">
        <v>8.5</v>
      </c>
      <c r="E1803" s="2">
        <v>19.2</v>
      </c>
      <c r="F1803" s="2">
        <v>2.9</v>
      </c>
      <c r="G1803" s="2">
        <v>2.9</v>
      </c>
      <c r="H1803" s="2">
        <v>1007.2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5</v>
      </c>
      <c r="O1803">
        <v>292.8</v>
      </c>
      <c r="P1803">
        <v>18.100000000000001</v>
      </c>
      <c r="Q1803">
        <v>18.399999999999999</v>
      </c>
      <c r="R1803" s="5">
        <v>1.24583333333333</v>
      </c>
    </row>
    <row r="1804" spans="2:18">
      <c r="B1804" s="2">
        <v>19.2</v>
      </c>
      <c r="C1804" s="2">
        <v>51</v>
      </c>
      <c r="D1804" s="2">
        <v>8.8000000000000007</v>
      </c>
      <c r="E1804" s="2">
        <v>19.2</v>
      </c>
      <c r="F1804" s="2">
        <v>0</v>
      </c>
      <c r="G1804" s="2">
        <v>4.3</v>
      </c>
      <c r="H1804" s="2">
        <v>1007.1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5</v>
      </c>
      <c r="O1804">
        <v>292.8</v>
      </c>
      <c r="P1804">
        <v>18.100000000000001</v>
      </c>
      <c r="Q1804">
        <v>18.3</v>
      </c>
      <c r="R1804" s="5">
        <v>1.2465277777777799</v>
      </c>
    </row>
    <row r="1805" spans="2:18">
      <c r="B1805" s="2">
        <v>19.2</v>
      </c>
      <c r="C1805" s="2">
        <v>51</v>
      </c>
      <c r="D1805" s="2">
        <v>8.8000000000000007</v>
      </c>
      <c r="E1805" s="2">
        <v>19.2</v>
      </c>
      <c r="F1805" s="2">
        <v>1.8</v>
      </c>
      <c r="G1805" s="2">
        <v>4.3</v>
      </c>
      <c r="H1805" s="2">
        <v>1006.9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5</v>
      </c>
      <c r="O1805">
        <v>292.8</v>
      </c>
      <c r="P1805">
        <v>18.100000000000001</v>
      </c>
      <c r="Q1805">
        <v>18.399999999999999</v>
      </c>
      <c r="R1805" s="5">
        <v>1.24722222222222</v>
      </c>
    </row>
    <row r="1806" spans="2:18">
      <c r="B1806" s="2">
        <v>19.100000000000001</v>
      </c>
      <c r="C1806" s="2">
        <v>51</v>
      </c>
      <c r="D1806" s="2">
        <v>8.6999999999999993</v>
      </c>
      <c r="E1806" s="2">
        <v>19.100000000000001</v>
      </c>
      <c r="F1806" s="2">
        <v>4.3</v>
      </c>
      <c r="G1806" s="2">
        <v>6.1</v>
      </c>
      <c r="H1806" s="2">
        <v>1007.2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5</v>
      </c>
      <c r="O1806">
        <v>292.8</v>
      </c>
      <c r="P1806">
        <v>18.100000000000001</v>
      </c>
      <c r="Q1806">
        <v>18.3</v>
      </c>
      <c r="R1806" s="5">
        <v>1.2479166666666699</v>
      </c>
    </row>
    <row r="1807" spans="2:18">
      <c r="B1807" s="2">
        <v>19.100000000000001</v>
      </c>
      <c r="C1807" s="2">
        <v>51</v>
      </c>
      <c r="D1807" s="2">
        <v>8.6999999999999993</v>
      </c>
      <c r="E1807" s="2">
        <v>19.100000000000001</v>
      </c>
      <c r="F1807" s="2">
        <v>2.9</v>
      </c>
      <c r="G1807" s="2">
        <v>4.7</v>
      </c>
      <c r="H1807" s="2">
        <v>1007.1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5</v>
      </c>
      <c r="O1807">
        <v>292.8</v>
      </c>
      <c r="P1807">
        <v>18.100000000000001</v>
      </c>
      <c r="Q1807">
        <v>18.3</v>
      </c>
      <c r="R1807" s="5">
        <v>1.24861111111111</v>
      </c>
    </row>
    <row r="1808" spans="2:18">
      <c r="B1808" s="2">
        <v>19.100000000000001</v>
      </c>
      <c r="C1808" s="2">
        <v>51</v>
      </c>
      <c r="D1808" s="2">
        <v>8.6999999999999993</v>
      </c>
      <c r="E1808" s="2">
        <v>19.100000000000001</v>
      </c>
      <c r="F1808" s="2">
        <v>4.3</v>
      </c>
      <c r="G1808" s="2">
        <v>5</v>
      </c>
      <c r="H1808" s="2">
        <v>1007.2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5</v>
      </c>
      <c r="O1808">
        <v>292.8</v>
      </c>
      <c r="P1808">
        <v>18.100000000000001</v>
      </c>
      <c r="Q1808">
        <v>18.3</v>
      </c>
      <c r="R1808" s="5">
        <v>1.2493055555555601</v>
      </c>
    </row>
    <row r="1809" spans="2:18">
      <c r="B1809" s="2">
        <v>19.100000000000001</v>
      </c>
      <c r="C1809" s="2">
        <v>51</v>
      </c>
      <c r="D1809" s="2">
        <v>8.6999999999999993</v>
      </c>
      <c r="E1809" s="2">
        <v>19.100000000000001</v>
      </c>
      <c r="F1809" s="2">
        <v>5.8</v>
      </c>
      <c r="G1809" s="2">
        <v>5.8</v>
      </c>
      <c r="H1809" s="2">
        <v>1007.1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5</v>
      </c>
      <c r="O1809">
        <v>292.8</v>
      </c>
      <c r="P1809">
        <v>18.100000000000001</v>
      </c>
      <c r="Q1809">
        <v>18.3</v>
      </c>
      <c r="R1809" s="5">
        <v>1.25</v>
      </c>
    </row>
    <row r="1810" spans="2:18">
      <c r="B1810" s="2">
        <v>19.100000000000001</v>
      </c>
      <c r="C1810" s="2">
        <v>51</v>
      </c>
      <c r="D1810" s="2">
        <v>8.6999999999999993</v>
      </c>
      <c r="E1810" s="2">
        <v>19.100000000000001</v>
      </c>
      <c r="F1810" s="2">
        <v>2.9</v>
      </c>
      <c r="G1810" s="2">
        <v>5</v>
      </c>
      <c r="H1810" s="2">
        <v>1007.1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5</v>
      </c>
      <c r="O1810">
        <v>292.8</v>
      </c>
      <c r="P1810">
        <v>18.100000000000001</v>
      </c>
      <c r="Q1810">
        <v>18.3</v>
      </c>
      <c r="R1810" s="5">
        <v>1.2506944444444399</v>
      </c>
    </row>
    <row r="1811" spans="2:18">
      <c r="B1811" s="2">
        <v>19.100000000000001</v>
      </c>
      <c r="C1811" s="2">
        <v>51</v>
      </c>
      <c r="D1811" s="2">
        <v>8.6999999999999993</v>
      </c>
      <c r="E1811" s="2">
        <v>19.100000000000001</v>
      </c>
      <c r="F1811" s="2">
        <v>3.6</v>
      </c>
      <c r="G1811" s="2">
        <v>7.6</v>
      </c>
      <c r="H1811" s="2">
        <v>1007.1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5</v>
      </c>
      <c r="O1811">
        <v>292.8</v>
      </c>
      <c r="P1811">
        <v>18.100000000000001</v>
      </c>
      <c r="Q1811">
        <v>18.3</v>
      </c>
      <c r="R1811" s="5">
        <v>1.25138888888889</v>
      </c>
    </row>
    <row r="1812" spans="2:18">
      <c r="B1812" s="2">
        <v>19.100000000000001</v>
      </c>
      <c r="C1812" s="2">
        <v>51</v>
      </c>
      <c r="D1812" s="2">
        <v>8.6999999999999993</v>
      </c>
      <c r="E1812" s="2">
        <v>19.100000000000001</v>
      </c>
      <c r="F1812" s="2">
        <v>5</v>
      </c>
      <c r="G1812" s="2">
        <v>8.6</v>
      </c>
      <c r="H1812" s="2">
        <v>1007.1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5</v>
      </c>
      <c r="O1812">
        <v>292.8</v>
      </c>
      <c r="P1812">
        <v>18.100000000000001</v>
      </c>
      <c r="Q1812">
        <v>18.3</v>
      </c>
      <c r="R1812" s="5">
        <v>1.2520833333333301</v>
      </c>
    </row>
    <row r="1813" spans="2:18">
      <c r="B1813" s="2">
        <v>19.100000000000001</v>
      </c>
      <c r="C1813" s="2">
        <v>51</v>
      </c>
      <c r="D1813" s="2">
        <v>8.6999999999999993</v>
      </c>
      <c r="E1813" s="2">
        <v>19.100000000000001</v>
      </c>
      <c r="F1813" s="2">
        <v>6.1</v>
      </c>
      <c r="G1813" s="2">
        <v>6.1</v>
      </c>
      <c r="H1813" s="2">
        <v>1007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5</v>
      </c>
      <c r="O1813">
        <v>292.8</v>
      </c>
      <c r="P1813">
        <v>18.100000000000001</v>
      </c>
      <c r="Q1813">
        <v>18.3</v>
      </c>
      <c r="R1813" s="5">
        <v>1.25277777777778</v>
      </c>
    </row>
    <row r="1814" spans="2:18">
      <c r="B1814" s="2">
        <v>19.100000000000001</v>
      </c>
      <c r="C1814" s="2">
        <v>51</v>
      </c>
      <c r="D1814" s="2">
        <v>8.6999999999999993</v>
      </c>
      <c r="E1814" s="2">
        <v>19.100000000000001</v>
      </c>
      <c r="F1814" s="2">
        <v>3.2</v>
      </c>
      <c r="G1814" s="2">
        <v>6.5</v>
      </c>
      <c r="H1814" s="2">
        <v>1007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5</v>
      </c>
      <c r="O1814">
        <v>292.8</v>
      </c>
      <c r="P1814">
        <v>18.100000000000001</v>
      </c>
      <c r="Q1814">
        <v>18.3</v>
      </c>
      <c r="R1814" s="5">
        <v>1.2534722222222201</v>
      </c>
    </row>
    <row r="1815" spans="2:18">
      <c r="B1815" s="2">
        <v>19.100000000000001</v>
      </c>
      <c r="C1815" s="2">
        <v>51</v>
      </c>
      <c r="D1815" s="2">
        <v>8.6999999999999993</v>
      </c>
      <c r="E1815" s="2">
        <v>19.100000000000001</v>
      </c>
      <c r="F1815" s="2">
        <v>3.2</v>
      </c>
      <c r="G1815" s="2">
        <v>6.8</v>
      </c>
      <c r="H1815" s="2">
        <v>1007.2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5</v>
      </c>
      <c r="O1815">
        <v>292.8</v>
      </c>
      <c r="P1815">
        <v>18.100000000000001</v>
      </c>
      <c r="Q1815">
        <v>18.3</v>
      </c>
      <c r="R1815" s="5">
        <v>1.25416666666667</v>
      </c>
    </row>
    <row r="1816" spans="2:18">
      <c r="B1816" s="2">
        <v>19.100000000000001</v>
      </c>
      <c r="C1816" s="2">
        <v>51</v>
      </c>
      <c r="D1816" s="2">
        <v>8.6999999999999993</v>
      </c>
      <c r="E1816" s="2">
        <v>19.100000000000001</v>
      </c>
      <c r="F1816" s="2">
        <v>0</v>
      </c>
      <c r="G1816" s="2">
        <v>4</v>
      </c>
      <c r="H1816" s="2">
        <v>1007.1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5</v>
      </c>
      <c r="O1816">
        <v>292.8</v>
      </c>
      <c r="P1816">
        <v>18.100000000000001</v>
      </c>
      <c r="Q1816">
        <v>18.3</v>
      </c>
      <c r="R1816" s="5">
        <v>1.2548611111111101</v>
      </c>
    </row>
    <row r="1817" spans="2:18">
      <c r="B1817" s="2">
        <v>19.100000000000001</v>
      </c>
      <c r="C1817" s="2">
        <v>51</v>
      </c>
      <c r="D1817" s="2">
        <v>8.6999999999999993</v>
      </c>
      <c r="E1817" s="2">
        <v>19.100000000000001</v>
      </c>
      <c r="F1817" s="2">
        <v>4.3</v>
      </c>
      <c r="G1817" s="2">
        <v>5</v>
      </c>
      <c r="H1817" s="2">
        <v>1007.3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5</v>
      </c>
      <c r="O1817">
        <v>292.8</v>
      </c>
      <c r="P1817">
        <v>18.100000000000001</v>
      </c>
      <c r="Q1817">
        <v>18.3</v>
      </c>
      <c r="R1817" s="5">
        <v>1.25555555555556</v>
      </c>
    </row>
    <row r="1818" spans="2:18">
      <c r="B1818" s="2">
        <v>19.100000000000001</v>
      </c>
      <c r="C1818" s="2">
        <v>51</v>
      </c>
      <c r="D1818" s="2">
        <v>8.6999999999999993</v>
      </c>
      <c r="E1818" s="2">
        <v>19.100000000000001</v>
      </c>
      <c r="F1818" s="2">
        <v>2.2000000000000002</v>
      </c>
      <c r="G1818" s="2">
        <v>4.7</v>
      </c>
      <c r="H1818" s="2">
        <v>1007.1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5</v>
      </c>
      <c r="O1818">
        <v>292.8</v>
      </c>
      <c r="P1818">
        <v>18.100000000000001</v>
      </c>
      <c r="Q1818">
        <v>18.3</v>
      </c>
      <c r="R1818" s="5">
        <v>1.2562500000000001</v>
      </c>
    </row>
    <row r="1819" spans="2:18">
      <c r="B1819" s="2">
        <v>19.100000000000001</v>
      </c>
      <c r="C1819" s="2">
        <v>51</v>
      </c>
      <c r="D1819" s="2">
        <v>8.6999999999999993</v>
      </c>
      <c r="E1819" s="2">
        <v>19.100000000000001</v>
      </c>
      <c r="F1819" s="2">
        <v>4.3</v>
      </c>
      <c r="G1819" s="2">
        <v>6.5</v>
      </c>
      <c r="H1819" s="2">
        <v>1007.1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5</v>
      </c>
      <c r="O1819">
        <v>292.8</v>
      </c>
      <c r="P1819">
        <v>18.100000000000001</v>
      </c>
      <c r="Q1819">
        <v>18.3</v>
      </c>
      <c r="R1819" s="5">
        <v>1.25694444444444</v>
      </c>
    </row>
    <row r="1820" spans="2:18">
      <c r="B1820" s="2">
        <v>19.100000000000001</v>
      </c>
      <c r="C1820" s="2">
        <v>51</v>
      </c>
      <c r="D1820" s="2">
        <v>8.6999999999999993</v>
      </c>
      <c r="E1820" s="2">
        <v>19.100000000000001</v>
      </c>
      <c r="F1820" s="2">
        <v>5.8</v>
      </c>
      <c r="G1820" s="2">
        <v>6.8</v>
      </c>
      <c r="H1820" s="2">
        <v>1007.1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5</v>
      </c>
      <c r="O1820">
        <v>292.8</v>
      </c>
      <c r="P1820">
        <v>18</v>
      </c>
      <c r="Q1820">
        <v>18.3</v>
      </c>
      <c r="R1820" s="5">
        <v>1.2576388888888901</v>
      </c>
    </row>
    <row r="1821" spans="2:18">
      <c r="B1821" s="2">
        <v>19.100000000000001</v>
      </c>
      <c r="C1821" s="2">
        <v>51</v>
      </c>
      <c r="D1821" s="2">
        <v>8.6999999999999993</v>
      </c>
      <c r="E1821" s="2">
        <v>19.100000000000001</v>
      </c>
      <c r="F1821" s="2">
        <v>6.8</v>
      </c>
      <c r="G1821" s="2">
        <v>6.8</v>
      </c>
      <c r="H1821" s="2">
        <v>1007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5</v>
      </c>
      <c r="O1821">
        <v>292.8</v>
      </c>
      <c r="P1821">
        <v>18.100000000000001</v>
      </c>
      <c r="Q1821">
        <v>18.2</v>
      </c>
      <c r="R1821" s="5">
        <v>1.25833333333333</v>
      </c>
    </row>
    <row r="1822" spans="2:18">
      <c r="B1822" s="2">
        <v>19.100000000000001</v>
      </c>
      <c r="C1822" s="2">
        <v>51</v>
      </c>
      <c r="D1822" s="2">
        <v>8.6999999999999993</v>
      </c>
      <c r="E1822" s="2">
        <v>19.100000000000001</v>
      </c>
      <c r="F1822" s="2">
        <v>5.4</v>
      </c>
      <c r="G1822" s="2">
        <v>6.5</v>
      </c>
      <c r="H1822" s="2">
        <v>1007.2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5</v>
      </c>
      <c r="O1822">
        <v>292.8</v>
      </c>
      <c r="P1822">
        <v>18</v>
      </c>
      <c r="Q1822">
        <v>18.3</v>
      </c>
      <c r="R1822" s="5">
        <v>1.2590277777777801</v>
      </c>
    </row>
    <row r="1823" spans="2:18">
      <c r="B1823" s="2">
        <v>19.100000000000001</v>
      </c>
      <c r="C1823" s="2">
        <v>51</v>
      </c>
      <c r="D1823" s="2">
        <v>8.6999999999999993</v>
      </c>
      <c r="E1823" s="2">
        <v>19.100000000000001</v>
      </c>
      <c r="F1823" s="2">
        <v>4.3</v>
      </c>
      <c r="G1823" s="2">
        <v>7.2</v>
      </c>
      <c r="H1823" s="2">
        <v>1006.8</v>
      </c>
      <c r="I1823" s="2">
        <v>10</v>
      </c>
      <c r="J1823" s="2">
        <v>0</v>
      </c>
      <c r="K1823" s="2">
        <v>0</v>
      </c>
      <c r="L1823" s="2">
        <v>0</v>
      </c>
      <c r="M1823" s="2">
        <v>0</v>
      </c>
      <c r="N1823">
        <v>5</v>
      </c>
      <c r="O1823">
        <v>292.8</v>
      </c>
      <c r="P1823">
        <v>18</v>
      </c>
      <c r="Q1823">
        <v>18.3</v>
      </c>
      <c r="R1823" s="5">
        <v>1.25972222222222</v>
      </c>
    </row>
    <row r="1824" spans="2:18">
      <c r="B1824" s="2">
        <v>19.100000000000001</v>
      </c>
      <c r="C1824" s="2">
        <v>51</v>
      </c>
      <c r="D1824" s="2">
        <v>8.6999999999999993</v>
      </c>
      <c r="E1824" s="2">
        <v>19.100000000000001</v>
      </c>
      <c r="F1824" s="2">
        <v>4</v>
      </c>
      <c r="G1824" s="2">
        <v>5.8</v>
      </c>
      <c r="H1824" s="2">
        <v>1007.1</v>
      </c>
      <c r="I1824" s="2">
        <v>10</v>
      </c>
      <c r="J1824" s="2">
        <v>0</v>
      </c>
      <c r="K1824" s="2">
        <v>0</v>
      </c>
      <c r="L1824" s="2">
        <v>0</v>
      </c>
      <c r="M1824" s="2">
        <v>0</v>
      </c>
      <c r="N1824">
        <v>5</v>
      </c>
      <c r="O1824">
        <v>292.8</v>
      </c>
      <c r="P1824">
        <v>18</v>
      </c>
      <c r="Q1824">
        <v>18.2</v>
      </c>
      <c r="R1824" s="5">
        <v>1.2604166666666701</v>
      </c>
    </row>
    <row r="1825" spans="2:18">
      <c r="B1825" s="2">
        <v>19</v>
      </c>
      <c r="C1825" s="2">
        <v>51</v>
      </c>
      <c r="D1825" s="2">
        <v>8.6999999999999993</v>
      </c>
      <c r="E1825" s="2">
        <v>19</v>
      </c>
      <c r="F1825" s="2">
        <v>2.9</v>
      </c>
      <c r="G1825" s="2">
        <v>3.6</v>
      </c>
      <c r="H1825" s="2">
        <v>1007</v>
      </c>
      <c r="I1825" s="2">
        <v>10</v>
      </c>
      <c r="J1825" s="2">
        <v>0</v>
      </c>
      <c r="K1825" s="2">
        <v>0</v>
      </c>
      <c r="L1825" s="2">
        <v>0</v>
      </c>
      <c r="M1825" s="2">
        <v>0</v>
      </c>
      <c r="N1825">
        <v>5</v>
      </c>
      <c r="O1825">
        <v>292.8</v>
      </c>
      <c r="P1825">
        <v>18</v>
      </c>
      <c r="Q1825">
        <v>18.2</v>
      </c>
      <c r="R1825" s="5">
        <v>1.26111111111111</v>
      </c>
    </row>
    <row r="1826" spans="2:18">
      <c r="B1826" s="2">
        <v>19</v>
      </c>
      <c r="C1826" s="2">
        <v>51</v>
      </c>
      <c r="D1826" s="2">
        <v>8.6999999999999993</v>
      </c>
      <c r="E1826" s="2">
        <v>19</v>
      </c>
      <c r="F1826" s="2">
        <v>4.3</v>
      </c>
      <c r="G1826" s="2">
        <v>6.1</v>
      </c>
      <c r="H1826" s="2">
        <v>1007.2</v>
      </c>
      <c r="I1826" s="2">
        <v>10</v>
      </c>
      <c r="J1826" s="2">
        <v>0</v>
      </c>
      <c r="K1826" s="2">
        <v>0</v>
      </c>
      <c r="L1826" s="2">
        <v>0</v>
      </c>
      <c r="M1826" s="2">
        <v>0</v>
      </c>
      <c r="N1826">
        <v>5</v>
      </c>
      <c r="O1826">
        <v>292.8</v>
      </c>
      <c r="P1826">
        <v>18</v>
      </c>
      <c r="Q1826">
        <v>18.2</v>
      </c>
      <c r="R1826" s="5">
        <v>1.2618055555555601</v>
      </c>
    </row>
    <row r="1827" spans="2:18">
      <c r="B1827" s="2">
        <v>19</v>
      </c>
      <c r="C1827" s="2">
        <v>51</v>
      </c>
      <c r="D1827" s="2">
        <v>8.6999999999999993</v>
      </c>
      <c r="E1827" s="2">
        <v>19</v>
      </c>
      <c r="F1827" s="2">
        <v>2.9</v>
      </c>
      <c r="G1827" s="2">
        <v>5.4</v>
      </c>
      <c r="H1827" s="2">
        <v>1006.9</v>
      </c>
      <c r="I1827" s="2">
        <v>20</v>
      </c>
      <c r="J1827" s="2">
        <v>0</v>
      </c>
      <c r="K1827" s="2">
        <v>0</v>
      </c>
      <c r="L1827" s="2">
        <v>0</v>
      </c>
      <c r="M1827" s="2">
        <v>0</v>
      </c>
      <c r="N1827">
        <v>5</v>
      </c>
      <c r="O1827">
        <v>292.8</v>
      </c>
      <c r="P1827">
        <v>18</v>
      </c>
      <c r="Q1827">
        <v>18.2</v>
      </c>
      <c r="R1827" s="5">
        <v>1.2625</v>
      </c>
    </row>
    <row r="1828" spans="2:18">
      <c r="B1828" s="2">
        <v>19</v>
      </c>
      <c r="C1828" s="2">
        <v>51</v>
      </c>
      <c r="D1828" s="2">
        <v>8.6999999999999993</v>
      </c>
      <c r="E1828" s="2">
        <v>19</v>
      </c>
      <c r="F1828" s="2">
        <v>0</v>
      </c>
      <c r="G1828" s="2">
        <v>4</v>
      </c>
      <c r="H1828" s="2">
        <v>1007.1</v>
      </c>
      <c r="I1828" s="2">
        <v>20</v>
      </c>
      <c r="J1828" s="2">
        <v>0</v>
      </c>
      <c r="K1828" s="2">
        <v>0</v>
      </c>
      <c r="L1828" s="2">
        <v>0</v>
      </c>
      <c r="M1828" s="2">
        <v>0</v>
      </c>
      <c r="N1828">
        <v>5</v>
      </c>
      <c r="O1828">
        <v>292.8</v>
      </c>
      <c r="P1828">
        <v>18</v>
      </c>
      <c r="Q1828">
        <v>18.2</v>
      </c>
      <c r="R1828" s="5">
        <v>1.2631944444444401</v>
      </c>
    </row>
    <row r="1829" spans="2:18">
      <c r="B1829" s="2">
        <v>18.899999999999999</v>
      </c>
      <c r="C1829" s="2">
        <v>51</v>
      </c>
      <c r="D1829" s="2">
        <v>8.6</v>
      </c>
      <c r="E1829" s="2">
        <v>18.899999999999999</v>
      </c>
      <c r="F1829" s="2">
        <v>0</v>
      </c>
      <c r="G1829" s="2">
        <v>7.6</v>
      </c>
      <c r="H1829" s="2">
        <v>1007.4</v>
      </c>
      <c r="I1829" s="2">
        <v>20</v>
      </c>
      <c r="J1829" s="2">
        <v>0</v>
      </c>
      <c r="K1829" s="2">
        <v>0</v>
      </c>
      <c r="L1829" s="2">
        <v>0</v>
      </c>
      <c r="M1829" s="2">
        <v>0</v>
      </c>
      <c r="N1829">
        <v>5</v>
      </c>
      <c r="O1829">
        <v>292.8</v>
      </c>
      <c r="P1829">
        <v>18</v>
      </c>
      <c r="Q1829">
        <v>18.2</v>
      </c>
      <c r="R1829" s="5">
        <v>1.2638888888888899</v>
      </c>
    </row>
    <row r="1830" spans="2:18">
      <c r="B1830" s="2">
        <v>19</v>
      </c>
      <c r="C1830" s="2">
        <v>51</v>
      </c>
      <c r="D1830" s="2">
        <v>8.6999999999999993</v>
      </c>
      <c r="E1830" s="2">
        <v>19</v>
      </c>
      <c r="F1830" s="2">
        <v>2.2000000000000002</v>
      </c>
      <c r="G1830" s="2">
        <v>4.3</v>
      </c>
      <c r="H1830" s="2">
        <v>1007.2</v>
      </c>
      <c r="I1830" s="2">
        <v>30</v>
      </c>
      <c r="J1830" s="2">
        <v>0</v>
      </c>
      <c r="K1830" s="2">
        <v>0</v>
      </c>
      <c r="L1830" s="2">
        <v>0</v>
      </c>
      <c r="M1830" s="2">
        <v>0</v>
      </c>
      <c r="N1830">
        <v>5</v>
      </c>
      <c r="O1830">
        <v>292.8</v>
      </c>
      <c r="P1830">
        <v>18</v>
      </c>
      <c r="Q1830">
        <v>18.2</v>
      </c>
      <c r="R1830" s="5">
        <v>1.2645833333333301</v>
      </c>
    </row>
    <row r="1831" spans="2:18">
      <c r="B1831" s="2">
        <v>18.899999999999999</v>
      </c>
      <c r="C1831" s="2">
        <v>51</v>
      </c>
      <c r="D1831" s="2">
        <v>8.6</v>
      </c>
      <c r="E1831" s="2">
        <v>18.899999999999999</v>
      </c>
      <c r="F1831" s="2">
        <v>4.7</v>
      </c>
      <c r="G1831" s="2">
        <v>5</v>
      </c>
      <c r="H1831" s="2">
        <v>1007.2</v>
      </c>
      <c r="I1831" s="2">
        <v>30</v>
      </c>
      <c r="J1831" s="2">
        <v>0</v>
      </c>
      <c r="K1831" s="2">
        <v>0</v>
      </c>
      <c r="L1831" s="2">
        <v>0</v>
      </c>
      <c r="M1831" s="2">
        <v>0</v>
      </c>
      <c r="N1831">
        <v>5</v>
      </c>
      <c r="O1831">
        <v>292.8</v>
      </c>
      <c r="P1831">
        <v>18</v>
      </c>
      <c r="Q1831">
        <v>18.2</v>
      </c>
      <c r="R1831" s="5">
        <v>1.2652777777777799</v>
      </c>
    </row>
    <row r="1832" spans="2:18">
      <c r="B1832" s="2">
        <v>19</v>
      </c>
      <c r="C1832" s="2">
        <v>51</v>
      </c>
      <c r="D1832" s="2">
        <v>8.6999999999999993</v>
      </c>
      <c r="E1832" s="2">
        <v>19</v>
      </c>
      <c r="F1832" s="2">
        <v>1.8</v>
      </c>
      <c r="G1832" s="2">
        <v>2.5</v>
      </c>
      <c r="H1832" s="2">
        <v>1007.2</v>
      </c>
      <c r="I1832" s="2">
        <v>40</v>
      </c>
      <c r="J1832" s="2">
        <v>0</v>
      </c>
      <c r="K1832" s="2">
        <v>0</v>
      </c>
      <c r="L1832" s="2">
        <v>0</v>
      </c>
      <c r="M1832" s="2">
        <v>0</v>
      </c>
      <c r="N1832">
        <v>5</v>
      </c>
      <c r="O1832">
        <v>292.8</v>
      </c>
      <c r="P1832">
        <v>18</v>
      </c>
      <c r="Q1832">
        <v>18.2</v>
      </c>
      <c r="R1832" s="5">
        <v>1.2659722222222201</v>
      </c>
    </row>
    <row r="1833" spans="2:18">
      <c r="B1833" s="2">
        <v>18.899999999999999</v>
      </c>
      <c r="C1833" s="2">
        <v>51</v>
      </c>
      <c r="D1833" s="2">
        <v>8.6</v>
      </c>
      <c r="E1833" s="2">
        <v>18.899999999999999</v>
      </c>
      <c r="F1833" s="2">
        <v>6.1</v>
      </c>
      <c r="G1833" s="2">
        <v>6.5</v>
      </c>
      <c r="H1833" s="2">
        <v>1007.2</v>
      </c>
      <c r="I1833" s="2">
        <v>40</v>
      </c>
      <c r="J1833" s="2">
        <v>0</v>
      </c>
      <c r="K1833" s="2">
        <v>0</v>
      </c>
      <c r="L1833" s="2">
        <v>0</v>
      </c>
      <c r="M1833" s="2">
        <v>0</v>
      </c>
      <c r="N1833">
        <v>5</v>
      </c>
      <c r="O1833">
        <v>292.8</v>
      </c>
      <c r="P1833">
        <v>17.899999999999999</v>
      </c>
      <c r="Q1833">
        <v>18.2</v>
      </c>
      <c r="R1833" s="5">
        <v>1.2666666666666699</v>
      </c>
    </row>
    <row r="1834" spans="2:18">
      <c r="B1834" s="2">
        <v>18.899999999999999</v>
      </c>
      <c r="C1834" s="2">
        <v>51</v>
      </c>
      <c r="D1834" s="2">
        <v>8.6</v>
      </c>
      <c r="E1834" s="2">
        <v>18.899999999999999</v>
      </c>
      <c r="F1834" s="2">
        <v>2.5</v>
      </c>
      <c r="G1834" s="2">
        <v>3.6</v>
      </c>
      <c r="H1834" s="2">
        <v>1007.2</v>
      </c>
      <c r="I1834" s="2">
        <v>50</v>
      </c>
      <c r="J1834" s="2">
        <v>0</v>
      </c>
      <c r="K1834" s="2">
        <v>0</v>
      </c>
      <c r="L1834" s="2">
        <v>0</v>
      </c>
      <c r="M1834" s="2">
        <v>0</v>
      </c>
      <c r="N1834">
        <v>5</v>
      </c>
      <c r="O1834">
        <v>292.8</v>
      </c>
      <c r="P1834">
        <v>17.899999999999999</v>
      </c>
      <c r="Q1834">
        <v>18.100000000000001</v>
      </c>
      <c r="R1834" s="5">
        <v>1.2673611111111101</v>
      </c>
    </row>
    <row r="1835" spans="2:18">
      <c r="B1835" s="2">
        <v>18.899999999999999</v>
      </c>
      <c r="C1835" s="2">
        <v>51</v>
      </c>
      <c r="D1835" s="2">
        <v>8.6</v>
      </c>
      <c r="E1835" s="2">
        <v>18.899999999999999</v>
      </c>
      <c r="F1835" s="2">
        <v>4.3</v>
      </c>
      <c r="G1835" s="2">
        <v>5</v>
      </c>
      <c r="H1835" s="2">
        <v>1007.2</v>
      </c>
      <c r="I1835" s="2">
        <v>60</v>
      </c>
      <c r="J1835" s="2">
        <v>0</v>
      </c>
      <c r="K1835" s="2">
        <v>0</v>
      </c>
      <c r="L1835" s="2">
        <v>0</v>
      </c>
      <c r="M1835" s="2">
        <v>0</v>
      </c>
      <c r="N1835">
        <v>5</v>
      </c>
      <c r="O1835">
        <v>292.8</v>
      </c>
      <c r="P1835">
        <v>17.899999999999999</v>
      </c>
      <c r="Q1835">
        <v>18.100000000000001</v>
      </c>
      <c r="R1835" s="5">
        <v>1.2680555555555599</v>
      </c>
    </row>
    <row r="1836" spans="2:18">
      <c r="B1836" s="2">
        <v>18.8</v>
      </c>
      <c r="C1836" s="2">
        <v>52</v>
      </c>
      <c r="D1836" s="2">
        <v>8.8000000000000007</v>
      </c>
      <c r="E1836" s="2">
        <v>18.8</v>
      </c>
      <c r="F1836" s="2">
        <v>4.3</v>
      </c>
      <c r="G1836" s="2">
        <v>5</v>
      </c>
      <c r="H1836" s="2">
        <v>1007.1</v>
      </c>
      <c r="I1836" s="2">
        <v>70</v>
      </c>
      <c r="J1836" s="2">
        <v>0</v>
      </c>
      <c r="K1836" s="2">
        <v>0</v>
      </c>
      <c r="L1836" s="2">
        <v>0</v>
      </c>
      <c r="M1836" s="2">
        <v>0</v>
      </c>
      <c r="N1836">
        <v>5</v>
      </c>
      <c r="O1836">
        <v>292.8</v>
      </c>
      <c r="P1836">
        <v>17.8</v>
      </c>
      <c r="Q1836">
        <v>18.100000000000001</v>
      </c>
      <c r="R1836" s="5">
        <v>1.26875</v>
      </c>
    </row>
    <row r="1837" spans="2:18">
      <c r="B1837" s="2">
        <v>18.8</v>
      </c>
      <c r="C1837" s="2">
        <v>52</v>
      </c>
      <c r="D1837" s="2">
        <v>8.8000000000000007</v>
      </c>
      <c r="E1837" s="2">
        <v>18.8</v>
      </c>
      <c r="F1837" s="2">
        <v>5.8</v>
      </c>
      <c r="G1837" s="2">
        <v>5.8</v>
      </c>
      <c r="H1837" s="2">
        <v>1007.1</v>
      </c>
      <c r="I1837" s="2">
        <v>80</v>
      </c>
      <c r="J1837" s="2">
        <v>0</v>
      </c>
      <c r="K1837" s="2">
        <v>0</v>
      </c>
      <c r="L1837" s="2">
        <v>0</v>
      </c>
      <c r="M1837" s="2">
        <v>0</v>
      </c>
      <c r="N1837">
        <v>5</v>
      </c>
      <c r="O1837">
        <v>292.8</v>
      </c>
      <c r="P1837">
        <v>17.8</v>
      </c>
      <c r="Q1837">
        <v>18.100000000000001</v>
      </c>
      <c r="R1837" s="5">
        <v>1.2694444444444399</v>
      </c>
    </row>
    <row r="1838" spans="2:18">
      <c r="B1838" s="2">
        <v>18.7</v>
      </c>
      <c r="C1838" s="2">
        <v>52</v>
      </c>
      <c r="D1838" s="2">
        <v>8.6999999999999993</v>
      </c>
      <c r="E1838" s="2">
        <v>18.7</v>
      </c>
      <c r="F1838" s="2">
        <v>2.5</v>
      </c>
      <c r="G1838" s="2">
        <v>4.3</v>
      </c>
      <c r="H1838" s="2">
        <v>1007.2</v>
      </c>
      <c r="I1838" s="2">
        <v>90</v>
      </c>
      <c r="J1838" s="2">
        <v>0</v>
      </c>
      <c r="K1838" s="2">
        <v>0</v>
      </c>
      <c r="L1838" s="2">
        <v>0</v>
      </c>
      <c r="M1838" s="2">
        <v>0</v>
      </c>
      <c r="N1838">
        <v>5</v>
      </c>
      <c r="O1838">
        <v>292.8</v>
      </c>
      <c r="P1838">
        <v>17.8</v>
      </c>
      <c r="Q1838">
        <v>18</v>
      </c>
      <c r="R1838" s="5">
        <v>1.27013888888889</v>
      </c>
    </row>
    <row r="1839" spans="2:18">
      <c r="B1839" s="2">
        <v>18.7</v>
      </c>
      <c r="C1839" s="2">
        <v>52</v>
      </c>
      <c r="D1839" s="2">
        <v>8.6999999999999993</v>
      </c>
      <c r="E1839" s="2">
        <v>18.7</v>
      </c>
      <c r="F1839" s="2">
        <v>4</v>
      </c>
      <c r="G1839" s="2">
        <v>4.3</v>
      </c>
      <c r="H1839" s="2">
        <v>1007.3</v>
      </c>
      <c r="I1839" s="2">
        <v>100</v>
      </c>
      <c r="J1839" s="2">
        <v>0</v>
      </c>
      <c r="K1839" s="2">
        <v>0</v>
      </c>
      <c r="L1839" s="2">
        <v>0</v>
      </c>
      <c r="M1839" s="2">
        <v>0</v>
      </c>
      <c r="N1839">
        <v>5</v>
      </c>
      <c r="O1839">
        <v>292.8</v>
      </c>
      <c r="P1839">
        <v>17.8</v>
      </c>
      <c r="Q1839">
        <v>18</v>
      </c>
      <c r="R1839" s="5">
        <v>1.2708333333333299</v>
      </c>
    </row>
    <row r="1840" spans="2:18">
      <c r="B1840" s="2">
        <v>18.600000000000001</v>
      </c>
      <c r="C1840" s="2">
        <v>52</v>
      </c>
      <c r="D1840" s="2">
        <v>8.6</v>
      </c>
      <c r="E1840" s="2">
        <v>18.600000000000001</v>
      </c>
      <c r="F1840" s="2">
        <v>0</v>
      </c>
      <c r="G1840" s="2">
        <v>4</v>
      </c>
      <c r="H1840" s="2">
        <v>1007.3</v>
      </c>
      <c r="I1840" s="2">
        <v>120</v>
      </c>
      <c r="J1840" s="2">
        <v>0</v>
      </c>
      <c r="K1840" s="2">
        <v>0</v>
      </c>
      <c r="L1840" s="2">
        <v>0</v>
      </c>
      <c r="M1840" s="2">
        <v>0</v>
      </c>
      <c r="N1840">
        <v>5</v>
      </c>
      <c r="O1840">
        <v>292.8</v>
      </c>
      <c r="P1840">
        <v>17.7</v>
      </c>
      <c r="Q1840">
        <v>18</v>
      </c>
      <c r="R1840" s="5">
        <v>1.27152777777778</v>
      </c>
    </row>
    <row r="1841" spans="2:18">
      <c r="B1841" s="2">
        <v>18.5</v>
      </c>
      <c r="C1841" s="2">
        <v>52</v>
      </c>
      <c r="D1841" s="2">
        <v>8.5</v>
      </c>
      <c r="E1841" s="2">
        <v>18.5</v>
      </c>
      <c r="F1841" s="2">
        <v>1.8</v>
      </c>
      <c r="G1841" s="2">
        <v>2.5</v>
      </c>
      <c r="H1841" s="2">
        <v>1007.2</v>
      </c>
      <c r="I1841" s="2">
        <v>130</v>
      </c>
      <c r="J1841" s="2">
        <v>0</v>
      </c>
      <c r="K1841" s="2">
        <v>0</v>
      </c>
      <c r="L1841" s="2">
        <v>0</v>
      </c>
      <c r="M1841" s="2">
        <v>0</v>
      </c>
      <c r="N1841">
        <v>5</v>
      </c>
      <c r="O1841">
        <v>292.8</v>
      </c>
      <c r="P1841">
        <v>17.7</v>
      </c>
      <c r="Q1841">
        <v>18</v>
      </c>
      <c r="R1841" s="5">
        <v>1.2722222222222199</v>
      </c>
    </row>
    <row r="1842" spans="2:18">
      <c r="B1842" s="2">
        <v>18.5</v>
      </c>
      <c r="C1842" s="2">
        <v>52</v>
      </c>
      <c r="D1842" s="2">
        <v>8.5</v>
      </c>
      <c r="E1842" s="2">
        <v>18.5</v>
      </c>
      <c r="F1842" s="2">
        <v>1.8</v>
      </c>
      <c r="G1842" s="2">
        <v>2.2000000000000002</v>
      </c>
      <c r="H1842" s="2">
        <v>1007.1</v>
      </c>
      <c r="I1842" s="2">
        <v>150</v>
      </c>
      <c r="J1842" s="2">
        <v>0</v>
      </c>
      <c r="K1842" s="2">
        <v>0</v>
      </c>
      <c r="L1842" s="2">
        <v>0</v>
      </c>
      <c r="M1842" s="2">
        <v>0</v>
      </c>
      <c r="N1842">
        <v>5</v>
      </c>
      <c r="O1842">
        <v>292.8</v>
      </c>
      <c r="P1842">
        <v>17.7</v>
      </c>
      <c r="Q1842">
        <v>17.899999999999999</v>
      </c>
      <c r="R1842" s="5">
        <v>1.27291666666667</v>
      </c>
    </row>
    <row r="1843" spans="2:18">
      <c r="B1843" s="2">
        <v>18.5</v>
      </c>
      <c r="C1843" s="2">
        <v>52</v>
      </c>
      <c r="D1843" s="2">
        <v>8.5</v>
      </c>
      <c r="E1843" s="2">
        <v>18.5</v>
      </c>
      <c r="F1843" s="2">
        <v>0</v>
      </c>
      <c r="G1843" s="2">
        <v>4.7</v>
      </c>
      <c r="H1843" s="2">
        <v>1007.1</v>
      </c>
      <c r="I1843" s="2">
        <v>160</v>
      </c>
      <c r="J1843" s="2">
        <v>0</v>
      </c>
      <c r="K1843" s="2">
        <v>0</v>
      </c>
      <c r="L1843" s="2">
        <v>0</v>
      </c>
      <c r="M1843" s="2">
        <v>0</v>
      </c>
      <c r="N1843">
        <v>5</v>
      </c>
      <c r="O1843">
        <v>292.8</v>
      </c>
      <c r="P1843">
        <v>17.7</v>
      </c>
      <c r="Q1843">
        <v>17.899999999999999</v>
      </c>
      <c r="R1843" s="5">
        <v>1.2736111111111099</v>
      </c>
    </row>
    <row r="1844" spans="2:18">
      <c r="B1844" s="2">
        <v>18.399999999999999</v>
      </c>
      <c r="C1844" s="2">
        <v>52</v>
      </c>
      <c r="D1844" s="2">
        <v>8.4</v>
      </c>
      <c r="E1844" s="2">
        <v>18.399999999999999</v>
      </c>
      <c r="F1844" s="2">
        <v>0</v>
      </c>
      <c r="G1844" s="2">
        <v>2.5</v>
      </c>
      <c r="H1844" s="2">
        <v>1007</v>
      </c>
      <c r="I1844" s="2">
        <v>180</v>
      </c>
      <c r="J1844" s="2">
        <v>0</v>
      </c>
      <c r="K1844" s="2">
        <v>0</v>
      </c>
      <c r="L1844" s="2">
        <v>0</v>
      </c>
      <c r="M1844" s="2">
        <v>0</v>
      </c>
      <c r="N1844">
        <v>5</v>
      </c>
      <c r="O1844">
        <v>292.8</v>
      </c>
      <c r="P1844">
        <v>17.600000000000001</v>
      </c>
      <c r="Q1844">
        <v>17.899999999999999</v>
      </c>
      <c r="R1844" s="5">
        <v>1.27430555555556</v>
      </c>
    </row>
    <row r="1845" spans="2:18">
      <c r="B1845" s="2">
        <v>18.5</v>
      </c>
      <c r="C1845" s="2">
        <v>52</v>
      </c>
      <c r="D1845" s="2">
        <v>8.5</v>
      </c>
      <c r="E1845" s="2">
        <v>18.5</v>
      </c>
      <c r="F1845" s="2">
        <v>2.5</v>
      </c>
      <c r="G1845" s="2">
        <v>4.3</v>
      </c>
      <c r="H1845" s="2">
        <v>1007.3</v>
      </c>
      <c r="I1845" s="2">
        <v>200</v>
      </c>
      <c r="J1845" s="2">
        <v>0</v>
      </c>
      <c r="K1845" s="2">
        <v>0</v>
      </c>
      <c r="L1845" s="2">
        <v>0</v>
      </c>
      <c r="M1845" s="2">
        <v>0</v>
      </c>
      <c r="N1845">
        <v>5</v>
      </c>
      <c r="O1845">
        <v>292.8</v>
      </c>
      <c r="P1845">
        <v>17.600000000000001</v>
      </c>
      <c r="Q1845">
        <v>17.8</v>
      </c>
      <c r="R1845" s="5">
        <v>1.2749999999999999</v>
      </c>
    </row>
    <row r="1846" spans="2:18">
      <c r="B1846" s="2">
        <v>18.5</v>
      </c>
      <c r="C1846" s="2">
        <v>52</v>
      </c>
      <c r="D1846" s="2">
        <v>8.5</v>
      </c>
      <c r="E1846" s="2">
        <v>18.5</v>
      </c>
      <c r="F1846" s="2">
        <v>0</v>
      </c>
      <c r="G1846" s="2">
        <v>2.9</v>
      </c>
      <c r="H1846" s="2">
        <v>1007.1</v>
      </c>
      <c r="I1846" s="2">
        <v>220</v>
      </c>
      <c r="J1846" s="2">
        <v>0</v>
      </c>
      <c r="K1846" s="2">
        <v>0</v>
      </c>
      <c r="L1846" s="2">
        <v>0</v>
      </c>
      <c r="M1846" s="2">
        <v>0</v>
      </c>
      <c r="N1846">
        <v>5</v>
      </c>
      <c r="O1846">
        <v>292.8</v>
      </c>
      <c r="P1846">
        <v>17.600000000000001</v>
      </c>
      <c r="Q1846">
        <v>17.8</v>
      </c>
      <c r="R1846" s="5">
        <v>1.27569444444444</v>
      </c>
    </row>
    <row r="1847" spans="2:18">
      <c r="B1847" s="2">
        <v>18.5</v>
      </c>
      <c r="C1847" s="2">
        <v>52</v>
      </c>
      <c r="D1847" s="2">
        <v>8.5</v>
      </c>
      <c r="E1847" s="2">
        <v>18.5</v>
      </c>
      <c r="F1847" s="2">
        <v>1.8</v>
      </c>
      <c r="G1847" s="2">
        <v>2.5</v>
      </c>
      <c r="H1847" s="2">
        <v>1007.1</v>
      </c>
      <c r="I1847" s="2">
        <v>240</v>
      </c>
      <c r="J1847" s="2">
        <v>0</v>
      </c>
      <c r="K1847" s="2">
        <v>0</v>
      </c>
      <c r="L1847" s="2">
        <v>0</v>
      </c>
      <c r="M1847" s="2">
        <v>0</v>
      </c>
      <c r="N1847">
        <v>5</v>
      </c>
      <c r="O1847">
        <v>292.8</v>
      </c>
      <c r="P1847">
        <v>17.5</v>
      </c>
      <c r="Q1847">
        <v>17.8</v>
      </c>
      <c r="R1847" s="5">
        <v>1.2763888888888899</v>
      </c>
    </row>
    <row r="1848" spans="2:18">
      <c r="B1848" s="2">
        <v>18.5</v>
      </c>
      <c r="C1848" s="2">
        <v>53</v>
      </c>
      <c r="D1848" s="2">
        <v>8.8000000000000007</v>
      </c>
      <c r="E1848" s="2">
        <v>18.5</v>
      </c>
      <c r="F1848" s="2">
        <v>3.2</v>
      </c>
      <c r="G1848" s="2">
        <v>4</v>
      </c>
      <c r="H1848" s="2">
        <v>1007.2</v>
      </c>
      <c r="I1848" s="2">
        <v>260</v>
      </c>
      <c r="J1848" s="2">
        <v>0</v>
      </c>
      <c r="K1848" s="2">
        <v>0</v>
      </c>
      <c r="L1848" s="2">
        <v>0</v>
      </c>
      <c r="M1848" s="2">
        <v>0</v>
      </c>
      <c r="N1848">
        <v>5</v>
      </c>
      <c r="O1848">
        <v>292.8</v>
      </c>
      <c r="P1848">
        <v>17.5</v>
      </c>
      <c r="Q1848">
        <v>17.8</v>
      </c>
      <c r="R1848" s="5">
        <v>1.27708333333333</v>
      </c>
    </row>
    <row r="1849" spans="2:18">
      <c r="B1849" s="2">
        <v>18.5</v>
      </c>
      <c r="C1849" s="2">
        <v>52</v>
      </c>
      <c r="D1849" s="2">
        <v>8.5</v>
      </c>
      <c r="E1849" s="2">
        <v>18.5</v>
      </c>
      <c r="F1849" s="2">
        <v>0</v>
      </c>
      <c r="G1849" s="2">
        <v>4.3</v>
      </c>
      <c r="H1849" s="2">
        <v>1007.3</v>
      </c>
      <c r="I1849" s="2">
        <v>280</v>
      </c>
      <c r="J1849" s="2">
        <v>0</v>
      </c>
      <c r="K1849" s="2">
        <v>0</v>
      </c>
      <c r="L1849" s="2">
        <v>0</v>
      </c>
      <c r="M1849" s="2">
        <v>0</v>
      </c>
      <c r="N1849">
        <v>5</v>
      </c>
      <c r="O1849">
        <v>292.8</v>
      </c>
      <c r="P1849">
        <v>17.5</v>
      </c>
      <c r="Q1849">
        <v>17.7</v>
      </c>
      <c r="R1849" s="5">
        <v>1.2777777777777799</v>
      </c>
    </row>
    <row r="1850" spans="2:18">
      <c r="B1850" s="2">
        <v>18.5</v>
      </c>
      <c r="C1850" s="2">
        <v>52</v>
      </c>
      <c r="D1850" s="2">
        <v>8.5</v>
      </c>
      <c r="E1850" s="2">
        <v>18.5</v>
      </c>
      <c r="F1850" s="2">
        <v>0</v>
      </c>
      <c r="G1850" s="2">
        <v>3.6</v>
      </c>
      <c r="H1850" s="2">
        <v>1007.2</v>
      </c>
      <c r="I1850" s="2">
        <v>310</v>
      </c>
      <c r="J1850" s="2">
        <v>0</v>
      </c>
      <c r="K1850" s="2">
        <v>0</v>
      </c>
      <c r="L1850" s="2">
        <v>0</v>
      </c>
      <c r="M1850" s="2">
        <v>0</v>
      </c>
      <c r="N1850">
        <v>5</v>
      </c>
      <c r="O1850">
        <v>292.8</v>
      </c>
      <c r="P1850">
        <v>17.399999999999999</v>
      </c>
      <c r="Q1850">
        <v>17.7</v>
      </c>
      <c r="R1850" s="5">
        <v>1.27847222222222</v>
      </c>
    </row>
    <row r="1851" spans="2:18">
      <c r="B1851" s="2">
        <v>18.5</v>
      </c>
      <c r="C1851" s="2">
        <v>52</v>
      </c>
      <c r="D1851" s="2">
        <v>8.5</v>
      </c>
      <c r="E1851" s="2">
        <v>18.5</v>
      </c>
      <c r="F1851" s="2">
        <v>3.6</v>
      </c>
      <c r="G1851" s="2">
        <v>4</v>
      </c>
      <c r="H1851" s="2">
        <v>1007.2</v>
      </c>
      <c r="I1851" s="2">
        <v>340</v>
      </c>
      <c r="J1851" s="2">
        <v>0</v>
      </c>
      <c r="K1851" s="2">
        <v>0</v>
      </c>
      <c r="L1851" s="2">
        <v>0</v>
      </c>
      <c r="M1851" s="2">
        <v>0</v>
      </c>
      <c r="N1851">
        <v>5</v>
      </c>
      <c r="O1851">
        <v>292.8</v>
      </c>
      <c r="P1851">
        <v>17.399999999999999</v>
      </c>
      <c r="Q1851">
        <v>17.7</v>
      </c>
      <c r="R1851" s="5">
        <v>1.2791666666666699</v>
      </c>
    </row>
    <row r="1852" spans="2:18">
      <c r="B1852" s="2">
        <v>18.600000000000001</v>
      </c>
      <c r="C1852" s="2">
        <v>52</v>
      </c>
      <c r="D1852" s="2">
        <v>8.6</v>
      </c>
      <c r="E1852" s="2">
        <v>18.600000000000001</v>
      </c>
      <c r="F1852" s="2">
        <v>2.2000000000000002</v>
      </c>
      <c r="G1852" s="2">
        <v>3.6</v>
      </c>
      <c r="H1852" s="2">
        <v>1007.2</v>
      </c>
      <c r="I1852" s="2">
        <v>370</v>
      </c>
      <c r="J1852" s="2">
        <v>0</v>
      </c>
      <c r="K1852" s="2">
        <v>0</v>
      </c>
      <c r="L1852" s="2">
        <v>0</v>
      </c>
      <c r="M1852" s="2">
        <v>0</v>
      </c>
      <c r="N1852">
        <v>5</v>
      </c>
      <c r="O1852">
        <v>292.8</v>
      </c>
      <c r="P1852">
        <v>17.399999999999999</v>
      </c>
      <c r="Q1852">
        <v>17.7</v>
      </c>
      <c r="R1852" s="5">
        <v>1.27986111111111</v>
      </c>
    </row>
    <row r="1853" spans="2:18">
      <c r="B1853" s="2">
        <v>18.600000000000001</v>
      </c>
      <c r="C1853" s="2">
        <v>52</v>
      </c>
      <c r="D1853" s="2">
        <v>8.6</v>
      </c>
      <c r="E1853" s="2">
        <v>18.600000000000001</v>
      </c>
      <c r="F1853" s="2">
        <v>3.6</v>
      </c>
      <c r="G1853" s="2">
        <v>4.3</v>
      </c>
      <c r="H1853" s="2">
        <v>1007.1</v>
      </c>
      <c r="I1853" s="2">
        <v>410</v>
      </c>
      <c r="J1853" s="2">
        <v>0</v>
      </c>
      <c r="K1853" s="2">
        <v>0</v>
      </c>
      <c r="L1853" s="2">
        <v>0</v>
      </c>
      <c r="M1853" s="2">
        <v>0</v>
      </c>
      <c r="N1853">
        <v>5</v>
      </c>
      <c r="O1853">
        <v>292.8</v>
      </c>
      <c r="P1853">
        <v>17.399999999999999</v>
      </c>
      <c r="Q1853">
        <v>17.7</v>
      </c>
      <c r="R1853" s="5">
        <v>1.2805555555555601</v>
      </c>
    </row>
    <row r="1854" spans="2:18">
      <c r="B1854" s="2">
        <v>18.600000000000001</v>
      </c>
      <c r="C1854" s="2">
        <v>52</v>
      </c>
      <c r="D1854" s="2">
        <v>8.6</v>
      </c>
      <c r="E1854" s="2">
        <v>18.600000000000001</v>
      </c>
      <c r="F1854" s="2">
        <v>0</v>
      </c>
      <c r="G1854" s="2">
        <v>2.9</v>
      </c>
      <c r="H1854" s="2">
        <v>1007.2</v>
      </c>
      <c r="I1854" s="2">
        <v>440</v>
      </c>
      <c r="J1854" s="2">
        <v>0</v>
      </c>
      <c r="K1854" s="2">
        <v>0</v>
      </c>
      <c r="L1854" s="2">
        <v>0</v>
      </c>
      <c r="M1854" s="2">
        <v>0</v>
      </c>
      <c r="N1854">
        <v>5</v>
      </c>
      <c r="O1854">
        <v>292.8</v>
      </c>
      <c r="P1854">
        <v>17.399999999999999</v>
      </c>
      <c r="Q1854">
        <v>17.600000000000001</v>
      </c>
      <c r="R1854" s="5">
        <v>1.28125</v>
      </c>
    </row>
    <row r="1855" spans="2:18">
      <c r="B1855" s="2">
        <v>18.7</v>
      </c>
      <c r="C1855" s="2">
        <v>51</v>
      </c>
      <c r="D1855" s="2">
        <v>8.4</v>
      </c>
      <c r="E1855" s="2">
        <v>18.7</v>
      </c>
      <c r="F1855" s="2">
        <v>2.2000000000000002</v>
      </c>
      <c r="G1855" s="2">
        <v>4</v>
      </c>
      <c r="H1855" s="2">
        <v>1007</v>
      </c>
      <c r="I1855" s="2">
        <v>470</v>
      </c>
      <c r="J1855" s="2">
        <v>0</v>
      </c>
      <c r="K1855" s="2">
        <v>0</v>
      </c>
      <c r="L1855" s="2">
        <v>0</v>
      </c>
      <c r="M1855" s="2">
        <v>0</v>
      </c>
      <c r="N1855">
        <v>5</v>
      </c>
      <c r="O1855">
        <v>292.8</v>
      </c>
      <c r="P1855">
        <v>17.399999999999999</v>
      </c>
      <c r="Q1855">
        <v>17.600000000000001</v>
      </c>
      <c r="R1855" s="5">
        <v>1.2819444444444399</v>
      </c>
    </row>
    <row r="1856" spans="2:18">
      <c r="B1856" s="2">
        <v>18.7</v>
      </c>
      <c r="C1856" s="2">
        <v>52</v>
      </c>
      <c r="D1856" s="2">
        <v>8.6999999999999993</v>
      </c>
      <c r="E1856" s="2">
        <v>18.7</v>
      </c>
      <c r="F1856" s="2">
        <v>2.5</v>
      </c>
      <c r="G1856" s="2">
        <v>2.5</v>
      </c>
      <c r="H1856" s="2">
        <v>1006.8</v>
      </c>
      <c r="I1856" s="2">
        <v>500</v>
      </c>
      <c r="J1856" s="2">
        <v>0</v>
      </c>
      <c r="K1856" s="2">
        <v>0</v>
      </c>
      <c r="L1856" s="2">
        <v>0</v>
      </c>
      <c r="M1856" s="2">
        <v>0</v>
      </c>
      <c r="N1856">
        <v>5</v>
      </c>
      <c r="O1856">
        <v>292.8</v>
      </c>
      <c r="P1856">
        <v>17.399999999999999</v>
      </c>
      <c r="Q1856">
        <v>17.7</v>
      </c>
      <c r="R1856" s="5">
        <v>1.28263888888889</v>
      </c>
    </row>
    <row r="1857" spans="2:18">
      <c r="B1857" s="2">
        <v>18.7</v>
      </c>
      <c r="C1857" s="2">
        <v>51</v>
      </c>
      <c r="D1857" s="2">
        <v>8.4</v>
      </c>
      <c r="E1857" s="2">
        <v>18.7</v>
      </c>
      <c r="F1857" s="2">
        <v>3.6</v>
      </c>
      <c r="G1857" s="2">
        <v>5.4</v>
      </c>
      <c r="H1857" s="2">
        <v>1007.1</v>
      </c>
      <c r="I1857" s="2">
        <v>540</v>
      </c>
      <c r="J1857" s="2">
        <v>0</v>
      </c>
      <c r="K1857" s="2">
        <v>0</v>
      </c>
      <c r="L1857" s="2">
        <v>0</v>
      </c>
      <c r="M1857" s="2">
        <v>0</v>
      </c>
      <c r="N1857">
        <v>5</v>
      </c>
      <c r="O1857">
        <v>292.8</v>
      </c>
      <c r="P1857">
        <v>17.399999999999999</v>
      </c>
      <c r="Q1857">
        <v>17.7</v>
      </c>
      <c r="R1857" s="5">
        <v>1.2833333333333301</v>
      </c>
    </row>
    <row r="1858" spans="2:18">
      <c r="B1858" s="2">
        <v>18.8</v>
      </c>
      <c r="C1858" s="2">
        <v>51</v>
      </c>
      <c r="D1858" s="2">
        <v>8.5</v>
      </c>
      <c r="E1858" s="2">
        <v>18.8</v>
      </c>
      <c r="F1858" s="2">
        <v>3.2</v>
      </c>
      <c r="G1858" s="2">
        <v>4.7</v>
      </c>
      <c r="H1858" s="2">
        <v>1007</v>
      </c>
      <c r="I1858" s="2">
        <v>570</v>
      </c>
      <c r="J1858" s="2">
        <v>0</v>
      </c>
      <c r="K1858" s="2">
        <v>0</v>
      </c>
      <c r="L1858" s="2">
        <v>0</v>
      </c>
      <c r="M1858" s="2">
        <v>0</v>
      </c>
      <c r="N1858">
        <v>5</v>
      </c>
      <c r="O1858">
        <v>292.8</v>
      </c>
      <c r="P1858">
        <v>17.399999999999999</v>
      </c>
      <c r="Q1858">
        <v>17.7</v>
      </c>
      <c r="R1858" s="5">
        <v>1.28402777777778</v>
      </c>
    </row>
    <row r="1859" spans="2:18">
      <c r="B1859" s="2">
        <v>18.7</v>
      </c>
      <c r="C1859" s="2">
        <v>51</v>
      </c>
      <c r="D1859" s="2">
        <v>8.4</v>
      </c>
      <c r="E1859" s="2">
        <v>18.7</v>
      </c>
      <c r="F1859" s="2">
        <v>4.3</v>
      </c>
      <c r="G1859" s="2">
        <v>4.3</v>
      </c>
      <c r="H1859" s="2">
        <v>1007.1</v>
      </c>
      <c r="I1859" s="2">
        <v>610</v>
      </c>
      <c r="J1859" s="2">
        <v>0</v>
      </c>
      <c r="K1859" s="2">
        <v>0</v>
      </c>
      <c r="L1859" s="2">
        <v>0</v>
      </c>
      <c r="M1859" s="2">
        <v>0</v>
      </c>
      <c r="N1859">
        <v>5</v>
      </c>
      <c r="O1859">
        <v>292.8</v>
      </c>
      <c r="P1859">
        <v>17.399999999999999</v>
      </c>
      <c r="Q1859">
        <v>17.7</v>
      </c>
      <c r="R1859" s="5">
        <v>1.2847222222222201</v>
      </c>
    </row>
    <row r="1860" spans="2:18">
      <c r="B1860" s="2">
        <v>18.7</v>
      </c>
      <c r="C1860" s="2">
        <v>51</v>
      </c>
      <c r="D1860" s="2">
        <v>8.4</v>
      </c>
      <c r="E1860" s="2">
        <v>18.7</v>
      </c>
      <c r="F1860" s="2">
        <v>2.9</v>
      </c>
      <c r="G1860" s="2">
        <v>3.2</v>
      </c>
      <c r="H1860" s="2">
        <v>1006.9</v>
      </c>
      <c r="I1860" s="2">
        <v>650</v>
      </c>
      <c r="J1860" s="2">
        <v>0</v>
      </c>
      <c r="K1860" s="2">
        <v>0</v>
      </c>
      <c r="L1860" s="2">
        <v>0</v>
      </c>
      <c r="M1860" s="2">
        <v>0</v>
      </c>
      <c r="N1860">
        <v>5</v>
      </c>
      <c r="O1860">
        <v>292.8</v>
      </c>
      <c r="P1860">
        <v>17.399999999999999</v>
      </c>
      <c r="Q1860">
        <v>17.7</v>
      </c>
      <c r="R1860" s="5">
        <v>1.28541666666667</v>
      </c>
    </row>
    <row r="1861" spans="2:18">
      <c r="B1861" s="2">
        <v>18.7</v>
      </c>
      <c r="C1861" s="2">
        <v>51</v>
      </c>
      <c r="D1861" s="2">
        <v>8.4</v>
      </c>
      <c r="E1861" s="2">
        <v>18.7</v>
      </c>
      <c r="F1861" s="2">
        <v>4.3</v>
      </c>
      <c r="G1861" s="2">
        <v>5.8</v>
      </c>
      <c r="H1861" s="2">
        <v>1007</v>
      </c>
      <c r="I1861" s="2">
        <v>690</v>
      </c>
      <c r="J1861" s="2">
        <v>0</v>
      </c>
      <c r="K1861" s="2">
        <v>0</v>
      </c>
      <c r="L1861" s="2">
        <v>0</v>
      </c>
      <c r="M1861" s="2">
        <v>0</v>
      </c>
      <c r="N1861">
        <v>5</v>
      </c>
      <c r="O1861">
        <v>292.8</v>
      </c>
      <c r="P1861">
        <v>17.399999999999999</v>
      </c>
      <c r="Q1861">
        <v>17.7</v>
      </c>
      <c r="R1861" s="5">
        <v>1.2861111111111101</v>
      </c>
    </row>
    <row r="1862" spans="2:18">
      <c r="B1862" s="2">
        <v>18.7</v>
      </c>
      <c r="C1862" s="2">
        <v>52</v>
      </c>
      <c r="D1862" s="2">
        <v>8.6999999999999993</v>
      </c>
      <c r="E1862" s="2">
        <v>18.7</v>
      </c>
      <c r="F1862" s="2">
        <v>2.2000000000000002</v>
      </c>
      <c r="G1862" s="2">
        <v>4.7</v>
      </c>
      <c r="H1862" s="2">
        <v>1007.1</v>
      </c>
      <c r="I1862" s="2">
        <v>730</v>
      </c>
      <c r="J1862" s="2">
        <v>0</v>
      </c>
      <c r="K1862" s="2">
        <v>0</v>
      </c>
      <c r="L1862" s="2">
        <v>0</v>
      </c>
      <c r="M1862" s="2">
        <v>0</v>
      </c>
      <c r="N1862">
        <v>5</v>
      </c>
      <c r="O1862">
        <v>292.8</v>
      </c>
      <c r="P1862">
        <v>17.399999999999999</v>
      </c>
      <c r="Q1862">
        <v>17.7</v>
      </c>
      <c r="R1862" s="5">
        <v>1.28680555555556</v>
      </c>
    </row>
    <row r="1863" spans="2:18">
      <c r="B1863" s="2">
        <v>18.7</v>
      </c>
      <c r="C1863" s="2">
        <v>52</v>
      </c>
      <c r="D1863" s="2">
        <v>8.6999999999999993</v>
      </c>
      <c r="E1863" s="2">
        <v>18.7</v>
      </c>
      <c r="F1863" s="2">
        <v>2.9</v>
      </c>
      <c r="G1863" s="2">
        <v>4</v>
      </c>
      <c r="H1863" s="2">
        <v>1007.1</v>
      </c>
      <c r="I1863" s="2">
        <v>780</v>
      </c>
      <c r="J1863" s="2">
        <v>0</v>
      </c>
      <c r="K1863" s="2">
        <v>0</v>
      </c>
      <c r="L1863" s="2">
        <v>0</v>
      </c>
      <c r="M1863" s="2">
        <v>0</v>
      </c>
      <c r="N1863">
        <v>5</v>
      </c>
      <c r="O1863">
        <v>292.8</v>
      </c>
      <c r="P1863">
        <v>17.399999999999999</v>
      </c>
      <c r="Q1863">
        <v>17.8</v>
      </c>
      <c r="R1863" s="5">
        <v>1.2875000000000001</v>
      </c>
    </row>
    <row r="1864" spans="2:18">
      <c r="B1864" s="2">
        <v>18.7</v>
      </c>
      <c r="C1864" s="2">
        <v>52</v>
      </c>
      <c r="D1864" s="2">
        <v>8.6999999999999993</v>
      </c>
      <c r="E1864" s="2">
        <v>18.7</v>
      </c>
      <c r="F1864" s="2">
        <v>3.6</v>
      </c>
      <c r="G1864" s="2">
        <v>4.7</v>
      </c>
      <c r="H1864" s="2">
        <v>1007</v>
      </c>
      <c r="I1864" s="2">
        <v>830</v>
      </c>
      <c r="J1864" s="2">
        <v>0</v>
      </c>
      <c r="K1864" s="2">
        <v>0</v>
      </c>
      <c r="L1864" s="2">
        <v>0</v>
      </c>
      <c r="M1864" s="2">
        <v>0</v>
      </c>
      <c r="N1864">
        <v>5</v>
      </c>
      <c r="O1864">
        <v>292.8</v>
      </c>
      <c r="P1864">
        <v>17.399999999999999</v>
      </c>
      <c r="Q1864">
        <v>17.8</v>
      </c>
      <c r="R1864" s="5">
        <v>1.28819444444444</v>
      </c>
    </row>
    <row r="1865" spans="2:18">
      <c r="B1865" s="2">
        <v>18.600000000000001</v>
      </c>
      <c r="C1865" s="2">
        <v>52</v>
      </c>
      <c r="D1865" s="2">
        <v>8.6</v>
      </c>
      <c r="E1865" s="2">
        <v>18.600000000000001</v>
      </c>
      <c r="F1865" s="2">
        <v>2.9</v>
      </c>
      <c r="G1865" s="2">
        <v>5</v>
      </c>
      <c r="H1865" s="2">
        <v>1007</v>
      </c>
      <c r="I1865" s="2">
        <v>870</v>
      </c>
      <c r="J1865" s="2">
        <v>0</v>
      </c>
      <c r="K1865" s="2">
        <v>0</v>
      </c>
      <c r="L1865" s="2">
        <v>0</v>
      </c>
      <c r="M1865" s="2">
        <v>0</v>
      </c>
      <c r="N1865">
        <v>5</v>
      </c>
      <c r="O1865">
        <v>292.8</v>
      </c>
      <c r="P1865">
        <v>17.5</v>
      </c>
      <c r="Q1865">
        <v>17.8</v>
      </c>
      <c r="R1865" s="5">
        <v>1.2888888888888901</v>
      </c>
    </row>
    <row r="1866" spans="2:18">
      <c r="B1866" s="2">
        <v>18.600000000000001</v>
      </c>
      <c r="C1866" s="2">
        <v>52</v>
      </c>
      <c r="D1866" s="2">
        <v>8.6</v>
      </c>
      <c r="E1866" s="2">
        <v>18.600000000000001</v>
      </c>
      <c r="F1866" s="2">
        <v>0</v>
      </c>
      <c r="G1866" s="2">
        <v>4</v>
      </c>
      <c r="H1866" s="2">
        <v>1007</v>
      </c>
      <c r="I1866" s="2">
        <v>910</v>
      </c>
      <c r="J1866" s="2">
        <v>0</v>
      </c>
      <c r="K1866" s="2">
        <v>0</v>
      </c>
      <c r="L1866" s="2">
        <v>0</v>
      </c>
      <c r="M1866" s="2">
        <v>0</v>
      </c>
      <c r="N1866">
        <v>5</v>
      </c>
      <c r="O1866">
        <v>292.8</v>
      </c>
      <c r="P1866">
        <v>17.399999999999999</v>
      </c>
      <c r="Q1866">
        <v>17.8</v>
      </c>
      <c r="R1866" s="5">
        <v>1.28958333333333</v>
      </c>
    </row>
    <row r="1867" spans="2:18">
      <c r="B1867" s="2">
        <v>18.600000000000001</v>
      </c>
      <c r="C1867" s="2">
        <v>52</v>
      </c>
      <c r="D1867" s="2">
        <v>8.6</v>
      </c>
      <c r="E1867" s="2">
        <v>18.600000000000001</v>
      </c>
      <c r="F1867" s="2">
        <v>3.2</v>
      </c>
      <c r="G1867" s="2">
        <v>4.7</v>
      </c>
      <c r="H1867" s="2">
        <v>1006.9</v>
      </c>
      <c r="I1867" s="2">
        <v>950</v>
      </c>
      <c r="J1867" s="2">
        <v>0</v>
      </c>
      <c r="K1867" s="2">
        <v>0</v>
      </c>
      <c r="L1867" s="2">
        <v>0</v>
      </c>
      <c r="M1867" s="2">
        <v>0</v>
      </c>
      <c r="N1867">
        <v>5</v>
      </c>
      <c r="O1867">
        <v>292.8</v>
      </c>
      <c r="P1867">
        <v>17.5</v>
      </c>
      <c r="Q1867">
        <v>17.8</v>
      </c>
      <c r="R1867" s="5">
        <v>1.2902777777777801</v>
      </c>
    </row>
    <row r="1868" spans="2:18">
      <c r="B1868" s="2">
        <v>18.600000000000001</v>
      </c>
      <c r="C1868" s="2">
        <v>52</v>
      </c>
      <c r="D1868" s="2">
        <v>8.6</v>
      </c>
      <c r="E1868" s="2">
        <v>18.600000000000001</v>
      </c>
      <c r="F1868" s="2">
        <v>4.3</v>
      </c>
      <c r="G1868" s="2">
        <v>4.7</v>
      </c>
      <c r="H1868" s="2">
        <v>1007.2</v>
      </c>
      <c r="I1868" s="2">
        <v>1000</v>
      </c>
      <c r="J1868" s="2">
        <v>0</v>
      </c>
      <c r="K1868" s="2">
        <v>0</v>
      </c>
      <c r="L1868" s="2">
        <v>0</v>
      </c>
      <c r="M1868" s="2">
        <v>0</v>
      </c>
      <c r="N1868">
        <v>5</v>
      </c>
      <c r="O1868">
        <v>292.8</v>
      </c>
      <c r="P1868">
        <v>17.5</v>
      </c>
      <c r="Q1868">
        <v>17.8</v>
      </c>
      <c r="R1868" s="5">
        <v>1.29097222222222</v>
      </c>
    </row>
    <row r="1869" spans="2:18">
      <c r="B1869" s="2">
        <v>18.600000000000001</v>
      </c>
      <c r="C1869" s="2">
        <v>52</v>
      </c>
      <c r="D1869" s="2">
        <v>8.6</v>
      </c>
      <c r="E1869" s="2">
        <v>18.600000000000001</v>
      </c>
      <c r="F1869" s="2">
        <v>3.6</v>
      </c>
      <c r="G1869" s="2">
        <v>5</v>
      </c>
      <c r="H1869" s="2">
        <v>1007</v>
      </c>
      <c r="I1869" s="2">
        <v>1060</v>
      </c>
      <c r="J1869" s="2">
        <v>0</v>
      </c>
      <c r="K1869" s="2">
        <v>0</v>
      </c>
      <c r="L1869" s="2">
        <v>0</v>
      </c>
      <c r="M1869" s="2">
        <v>0</v>
      </c>
      <c r="N1869">
        <v>5</v>
      </c>
      <c r="O1869">
        <v>292.8</v>
      </c>
      <c r="P1869">
        <v>17.5</v>
      </c>
      <c r="Q1869">
        <v>17.8</v>
      </c>
      <c r="R1869" s="5">
        <v>1.2916666666666701</v>
      </c>
    </row>
    <row r="1870" spans="2:18">
      <c r="B1870" s="2">
        <v>18.600000000000001</v>
      </c>
      <c r="C1870" s="2">
        <v>52</v>
      </c>
      <c r="D1870" s="2">
        <v>8.6</v>
      </c>
      <c r="E1870" s="2">
        <v>18.600000000000001</v>
      </c>
      <c r="F1870" s="2">
        <v>0</v>
      </c>
      <c r="G1870" s="2">
        <v>4.3</v>
      </c>
      <c r="H1870" s="2">
        <v>1007</v>
      </c>
      <c r="I1870" s="2">
        <v>1120</v>
      </c>
      <c r="J1870" s="2">
        <v>0</v>
      </c>
      <c r="K1870" s="2">
        <v>0</v>
      </c>
      <c r="L1870" s="2">
        <v>0</v>
      </c>
      <c r="M1870" s="2">
        <v>0</v>
      </c>
      <c r="N1870">
        <v>5</v>
      </c>
      <c r="O1870">
        <v>292.8</v>
      </c>
      <c r="P1870">
        <v>17.5</v>
      </c>
      <c r="Q1870">
        <v>17.8</v>
      </c>
      <c r="R1870" s="5">
        <v>1.29236111111111</v>
      </c>
    </row>
    <row r="1871" spans="2:18">
      <c r="B1871" s="2">
        <v>18.5</v>
      </c>
      <c r="C1871" s="2">
        <v>52</v>
      </c>
      <c r="D1871" s="2">
        <v>8.5</v>
      </c>
      <c r="E1871" s="2">
        <v>18.5</v>
      </c>
      <c r="F1871" s="2">
        <v>4.3</v>
      </c>
      <c r="G1871" s="2">
        <v>4.3</v>
      </c>
      <c r="H1871" s="2">
        <v>1007.2</v>
      </c>
      <c r="I1871" s="2">
        <v>1160</v>
      </c>
      <c r="J1871" s="2">
        <v>0</v>
      </c>
      <c r="K1871" s="2">
        <v>0</v>
      </c>
      <c r="L1871" s="2">
        <v>0</v>
      </c>
      <c r="M1871" s="2">
        <v>0</v>
      </c>
      <c r="N1871">
        <v>5</v>
      </c>
      <c r="O1871">
        <v>292.8</v>
      </c>
      <c r="P1871">
        <v>17.5</v>
      </c>
      <c r="Q1871">
        <v>17.8</v>
      </c>
      <c r="R1871" s="5">
        <v>1.2930555555555601</v>
      </c>
    </row>
    <row r="1872" spans="2:18">
      <c r="B1872" s="2">
        <v>18.5</v>
      </c>
      <c r="C1872" s="2">
        <v>52</v>
      </c>
      <c r="D1872" s="2">
        <v>8.5</v>
      </c>
      <c r="E1872" s="2">
        <v>18.5</v>
      </c>
      <c r="F1872" s="2">
        <v>4</v>
      </c>
      <c r="G1872" s="2">
        <v>5.8</v>
      </c>
      <c r="H1872" s="2">
        <v>1006.9</v>
      </c>
      <c r="I1872" s="2">
        <v>1210</v>
      </c>
      <c r="J1872" s="2">
        <v>0</v>
      </c>
      <c r="K1872" s="2">
        <v>0</v>
      </c>
      <c r="L1872" s="2">
        <v>0</v>
      </c>
      <c r="M1872" s="2">
        <v>0</v>
      </c>
      <c r="N1872">
        <v>5</v>
      </c>
      <c r="O1872">
        <v>292.8</v>
      </c>
      <c r="P1872">
        <v>17.5</v>
      </c>
      <c r="Q1872">
        <v>17.899999999999999</v>
      </c>
      <c r="R1872" s="5">
        <v>1.29375</v>
      </c>
    </row>
    <row r="1873" spans="2:18">
      <c r="B1873" s="2">
        <v>18.5</v>
      </c>
      <c r="C1873" s="2">
        <v>52</v>
      </c>
      <c r="D1873" s="2">
        <v>8.5</v>
      </c>
      <c r="E1873" s="2">
        <v>18.5</v>
      </c>
      <c r="F1873" s="2">
        <v>5</v>
      </c>
      <c r="G1873" s="2">
        <v>5.8</v>
      </c>
      <c r="H1873" s="2">
        <v>1006.9</v>
      </c>
      <c r="I1873" s="2">
        <v>1260</v>
      </c>
      <c r="J1873" s="2">
        <v>0</v>
      </c>
      <c r="K1873" s="2">
        <v>0</v>
      </c>
      <c r="L1873" s="2">
        <v>0</v>
      </c>
      <c r="M1873" s="2">
        <v>0</v>
      </c>
      <c r="N1873">
        <v>5</v>
      </c>
      <c r="O1873">
        <v>292.8</v>
      </c>
      <c r="P1873">
        <v>17.5</v>
      </c>
      <c r="Q1873">
        <v>17.8</v>
      </c>
      <c r="R1873" s="5">
        <v>1.2944444444444401</v>
      </c>
    </row>
    <row r="1874" spans="2:18">
      <c r="B1874" s="2">
        <v>18.5</v>
      </c>
      <c r="C1874" s="2">
        <v>52</v>
      </c>
      <c r="D1874" s="2">
        <v>8.5</v>
      </c>
      <c r="E1874" s="2">
        <v>18.5</v>
      </c>
      <c r="F1874" s="2">
        <v>3.2</v>
      </c>
      <c r="G1874" s="2">
        <v>4</v>
      </c>
      <c r="H1874" s="2">
        <v>1007.1</v>
      </c>
      <c r="I1874" s="2">
        <v>1310</v>
      </c>
      <c r="J1874" s="2">
        <v>0</v>
      </c>
      <c r="K1874" s="2">
        <v>0</v>
      </c>
      <c r="L1874" s="2">
        <v>0</v>
      </c>
      <c r="M1874" s="2">
        <v>0</v>
      </c>
      <c r="N1874">
        <v>5</v>
      </c>
      <c r="O1874">
        <v>292.8</v>
      </c>
      <c r="P1874">
        <v>17.5</v>
      </c>
      <c r="Q1874">
        <v>17.899999999999999</v>
      </c>
      <c r="R1874" s="5">
        <v>1.2951388888888899</v>
      </c>
    </row>
    <row r="1875" spans="2:18">
      <c r="B1875" s="2">
        <v>18.5</v>
      </c>
      <c r="C1875" s="2">
        <v>52</v>
      </c>
      <c r="D1875" s="2">
        <v>8.5</v>
      </c>
      <c r="E1875" s="2">
        <v>18.5</v>
      </c>
      <c r="F1875" s="2">
        <v>4</v>
      </c>
      <c r="G1875" s="2">
        <v>4</v>
      </c>
      <c r="H1875" s="2">
        <v>1007</v>
      </c>
      <c r="I1875" s="2">
        <v>1390</v>
      </c>
      <c r="J1875" s="2">
        <v>0</v>
      </c>
      <c r="K1875" s="2">
        <v>0</v>
      </c>
      <c r="L1875" s="2">
        <v>0</v>
      </c>
      <c r="M1875" s="2">
        <v>0</v>
      </c>
      <c r="N1875">
        <v>5</v>
      </c>
      <c r="O1875">
        <v>292.8</v>
      </c>
      <c r="P1875">
        <v>17.5</v>
      </c>
      <c r="Q1875">
        <v>17.899999999999999</v>
      </c>
      <c r="R1875" s="5">
        <v>1.2958333333333301</v>
      </c>
    </row>
    <row r="1876" spans="2:18">
      <c r="B1876" s="2">
        <v>18.5</v>
      </c>
      <c r="C1876" s="2">
        <v>52</v>
      </c>
      <c r="D1876" s="2">
        <v>8.5</v>
      </c>
      <c r="E1876" s="2">
        <v>18.5</v>
      </c>
      <c r="F1876" s="2">
        <v>5.8</v>
      </c>
      <c r="G1876" s="2">
        <v>5.8</v>
      </c>
      <c r="H1876" s="2">
        <v>1007.2</v>
      </c>
      <c r="I1876" s="2">
        <v>1470</v>
      </c>
      <c r="J1876" s="2">
        <v>0</v>
      </c>
      <c r="K1876" s="2">
        <v>0</v>
      </c>
      <c r="L1876" s="2">
        <v>0</v>
      </c>
      <c r="M1876" s="2">
        <v>0</v>
      </c>
      <c r="N1876">
        <v>5</v>
      </c>
      <c r="O1876">
        <v>292.8</v>
      </c>
      <c r="P1876">
        <v>17.5</v>
      </c>
      <c r="Q1876">
        <v>17.899999999999999</v>
      </c>
      <c r="R1876" s="5">
        <v>1.2965277777777799</v>
      </c>
    </row>
    <row r="1877" spans="2:18">
      <c r="B1877" s="2">
        <v>18.5</v>
      </c>
      <c r="C1877" s="2">
        <v>52</v>
      </c>
      <c r="D1877" s="2">
        <v>8.5</v>
      </c>
      <c r="E1877" s="2">
        <v>18.5</v>
      </c>
      <c r="F1877" s="2">
        <v>4</v>
      </c>
      <c r="G1877" s="2">
        <v>7.9</v>
      </c>
      <c r="H1877" s="2">
        <v>1007.2</v>
      </c>
      <c r="I1877" s="2">
        <v>1540</v>
      </c>
      <c r="J1877" s="2">
        <v>0</v>
      </c>
      <c r="K1877" s="2">
        <v>0</v>
      </c>
      <c r="L1877" s="2">
        <v>0</v>
      </c>
      <c r="M1877" s="2">
        <v>0</v>
      </c>
      <c r="N1877">
        <v>5</v>
      </c>
      <c r="O1877">
        <v>292.8</v>
      </c>
      <c r="P1877">
        <v>17.5</v>
      </c>
      <c r="Q1877">
        <v>17.899999999999999</v>
      </c>
      <c r="R1877" s="5">
        <v>1.2972222222222201</v>
      </c>
    </row>
    <row r="1878" spans="2:18">
      <c r="B1878" s="2">
        <v>18.5</v>
      </c>
      <c r="C1878" s="2">
        <v>52</v>
      </c>
      <c r="D1878" s="2">
        <v>8.5</v>
      </c>
      <c r="E1878" s="2">
        <v>18.5</v>
      </c>
      <c r="F1878" s="2">
        <v>2.9</v>
      </c>
      <c r="G1878" s="2">
        <v>3.2</v>
      </c>
      <c r="H1878" s="2">
        <v>1007</v>
      </c>
      <c r="I1878" s="2">
        <v>1610</v>
      </c>
      <c r="J1878" s="2">
        <v>0</v>
      </c>
      <c r="K1878" s="2">
        <v>0</v>
      </c>
      <c r="L1878" s="2">
        <v>0</v>
      </c>
      <c r="M1878" s="2">
        <v>0</v>
      </c>
      <c r="N1878">
        <v>5</v>
      </c>
      <c r="O1878">
        <v>292.8</v>
      </c>
      <c r="P1878">
        <v>17.5</v>
      </c>
      <c r="Q1878">
        <v>17.899999999999999</v>
      </c>
      <c r="R1878" s="5">
        <v>1.2979166666666699</v>
      </c>
    </row>
    <row r="1879" spans="2:18">
      <c r="B1879" s="2">
        <v>18.5</v>
      </c>
      <c r="C1879" s="2">
        <v>52</v>
      </c>
      <c r="D1879" s="2">
        <v>8.5</v>
      </c>
      <c r="E1879" s="2">
        <v>18.5</v>
      </c>
      <c r="F1879" s="2">
        <v>3.6</v>
      </c>
      <c r="G1879" s="2">
        <v>5.4</v>
      </c>
      <c r="H1879" s="2">
        <v>1007.1</v>
      </c>
      <c r="I1879" s="2">
        <v>1670</v>
      </c>
      <c r="J1879" s="2">
        <v>0</v>
      </c>
      <c r="K1879" s="2">
        <v>0</v>
      </c>
      <c r="L1879" s="2">
        <v>0</v>
      </c>
      <c r="M1879" s="2">
        <v>0</v>
      </c>
      <c r="N1879">
        <v>5</v>
      </c>
      <c r="O1879">
        <v>292.8</v>
      </c>
      <c r="P1879">
        <v>17.5</v>
      </c>
      <c r="Q1879">
        <v>17.899999999999999</v>
      </c>
      <c r="R1879" s="5">
        <v>1.2986111111111101</v>
      </c>
    </row>
    <row r="1880" spans="2:18">
      <c r="B1880" s="2">
        <v>18.5</v>
      </c>
      <c r="C1880" s="2">
        <v>52</v>
      </c>
      <c r="D1880" s="2">
        <v>8.5</v>
      </c>
      <c r="E1880" s="2">
        <v>18.5</v>
      </c>
      <c r="F1880" s="2">
        <v>0</v>
      </c>
      <c r="G1880" s="2">
        <v>3.2</v>
      </c>
      <c r="H1880" s="2">
        <v>1007.2</v>
      </c>
      <c r="I1880" s="2">
        <v>1740</v>
      </c>
      <c r="J1880" s="2">
        <v>0</v>
      </c>
      <c r="K1880" s="2">
        <v>0</v>
      </c>
      <c r="L1880" s="2">
        <v>0</v>
      </c>
      <c r="M1880" s="2">
        <v>0</v>
      </c>
      <c r="N1880">
        <v>5</v>
      </c>
      <c r="O1880">
        <v>292.8</v>
      </c>
      <c r="P1880">
        <v>17.5</v>
      </c>
      <c r="Q1880">
        <v>17.899999999999999</v>
      </c>
      <c r="R1880" s="5">
        <v>1.2993055555555599</v>
      </c>
    </row>
    <row r="1881" spans="2:18">
      <c r="B1881" s="2">
        <v>18.600000000000001</v>
      </c>
      <c r="C1881" s="2">
        <v>52</v>
      </c>
      <c r="D1881" s="2">
        <v>8.6</v>
      </c>
      <c r="E1881" s="2">
        <v>18.600000000000001</v>
      </c>
      <c r="F1881" s="2">
        <v>5</v>
      </c>
      <c r="G1881" s="2">
        <v>5.4</v>
      </c>
      <c r="H1881" s="2">
        <v>1007.1</v>
      </c>
      <c r="I1881" s="2">
        <v>1810</v>
      </c>
      <c r="J1881" s="2">
        <v>0</v>
      </c>
      <c r="K1881" s="2">
        <v>0</v>
      </c>
      <c r="L1881" s="2">
        <v>0</v>
      </c>
      <c r="M1881" s="2">
        <v>0</v>
      </c>
      <c r="N1881">
        <v>5</v>
      </c>
      <c r="O1881">
        <v>292.8</v>
      </c>
      <c r="P1881">
        <v>17.5</v>
      </c>
      <c r="Q1881">
        <v>17.899999999999999</v>
      </c>
      <c r="R1881" s="5">
        <v>1.3</v>
      </c>
    </row>
    <row r="1882" spans="2:18">
      <c r="B1882" s="2">
        <v>18.600000000000001</v>
      </c>
      <c r="C1882" s="2">
        <v>52</v>
      </c>
      <c r="D1882" s="2">
        <v>8.6</v>
      </c>
      <c r="E1882" s="2">
        <v>18.600000000000001</v>
      </c>
      <c r="F1882" s="2">
        <v>4.3</v>
      </c>
      <c r="G1882" s="2">
        <v>5.4</v>
      </c>
      <c r="H1882" s="2">
        <v>1007</v>
      </c>
      <c r="I1882" s="2">
        <v>1870</v>
      </c>
      <c r="J1882" s="2">
        <v>0</v>
      </c>
      <c r="K1882" s="2">
        <v>0</v>
      </c>
      <c r="L1882" s="2">
        <v>0</v>
      </c>
      <c r="M1882" s="2">
        <v>0</v>
      </c>
      <c r="N1882">
        <v>5</v>
      </c>
      <c r="O1882">
        <v>292.8</v>
      </c>
      <c r="P1882">
        <v>17.5</v>
      </c>
      <c r="Q1882">
        <v>17.899999999999999</v>
      </c>
      <c r="R1882" s="5">
        <v>1.3006944444444399</v>
      </c>
    </row>
    <row r="1883" spans="2:18">
      <c r="B1883" s="2">
        <v>18.600000000000001</v>
      </c>
      <c r="C1883" s="2">
        <v>52</v>
      </c>
      <c r="D1883" s="2">
        <v>8.6</v>
      </c>
      <c r="E1883" s="2">
        <v>18.600000000000001</v>
      </c>
      <c r="F1883" s="2">
        <v>0</v>
      </c>
      <c r="G1883" s="2">
        <v>3.2</v>
      </c>
      <c r="H1883" s="2">
        <v>1007</v>
      </c>
      <c r="I1883" s="2">
        <v>1940</v>
      </c>
      <c r="J1883" s="2">
        <v>0</v>
      </c>
      <c r="K1883" s="2">
        <v>0</v>
      </c>
      <c r="L1883" s="2">
        <v>0</v>
      </c>
      <c r="M1883" s="2">
        <v>0</v>
      </c>
      <c r="N1883">
        <v>5</v>
      </c>
      <c r="O1883">
        <v>292.8</v>
      </c>
      <c r="P1883">
        <v>17.5</v>
      </c>
      <c r="Q1883">
        <v>17.899999999999999</v>
      </c>
      <c r="R1883" s="5">
        <v>1.30138888888889</v>
      </c>
    </row>
    <row r="1884" spans="2:18">
      <c r="B1884" s="2">
        <v>18.600000000000001</v>
      </c>
      <c r="C1884" s="2">
        <v>52</v>
      </c>
      <c r="D1884" s="2">
        <v>8.6</v>
      </c>
      <c r="E1884" s="2">
        <v>18.600000000000001</v>
      </c>
      <c r="F1884" s="2">
        <v>4.7</v>
      </c>
      <c r="G1884" s="2">
        <v>4.7</v>
      </c>
      <c r="H1884" s="2">
        <v>1007.1</v>
      </c>
      <c r="I1884" s="2">
        <v>2010</v>
      </c>
      <c r="J1884" s="2">
        <v>0</v>
      </c>
      <c r="K1884" s="2">
        <v>0</v>
      </c>
      <c r="L1884" s="2">
        <v>0</v>
      </c>
      <c r="M1884" s="2">
        <v>0</v>
      </c>
      <c r="N1884">
        <v>5</v>
      </c>
      <c r="O1884">
        <v>292.8</v>
      </c>
      <c r="P1884">
        <v>17.5</v>
      </c>
      <c r="Q1884">
        <v>18</v>
      </c>
      <c r="R1884" s="5">
        <v>1.3020833333333299</v>
      </c>
    </row>
    <row r="1885" spans="2:18">
      <c r="B1885" s="2">
        <v>18.600000000000001</v>
      </c>
      <c r="C1885" s="2">
        <v>52</v>
      </c>
      <c r="D1885" s="2">
        <v>8.6</v>
      </c>
      <c r="E1885" s="2">
        <v>18.600000000000001</v>
      </c>
      <c r="F1885" s="2">
        <v>3.6</v>
      </c>
      <c r="G1885" s="2">
        <v>4</v>
      </c>
      <c r="H1885" s="2">
        <v>1007.3</v>
      </c>
      <c r="I1885" s="2">
        <v>2080</v>
      </c>
      <c r="J1885" s="2">
        <v>0</v>
      </c>
      <c r="K1885" s="2">
        <v>0</v>
      </c>
      <c r="L1885" s="2">
        <v>0</v>
      </c>
      <c r="M1885" s="2">
        <v>0</v>
      </c>
      <c r="N1885">
        <v>5</v>
      </c>
      <c r="O1885">
        <v>292.8</v>
      </c>
      <c r="P1885">
        <v>17.5</v>
      </c>
      <c r="Q1885">
        <v>18</v>
      </c>
      <c r="R1885" s="5">
        <v>1.30277777777778</v>
      </c>
    </row>
    <row r="1886" spans="2:18">
      <c r="B1886" s="2">
        <v>18.600000000000001</v>
      </c>
      <c r="C1886" s="2">
        <v>52</v>
      </c>
      <c r="D1886" s="2">
        <v>8.6</v>
      </c>
      <c r="E1886" s="2">
        <v>18.600000000000001</v>
      </c>
      <c r="F1886" s="2">
        <v>1.8</v>
      </c>
      <c r="G1886" s="2">
        <v>4.3</v>
      </c>
      <c r="H1886" s="2">
        <v>1007.1</v>
      </c>
      <c r="I1886" s="2">
        <v>2150</v>
      </c>
      <c r="J1886" s="2">
        <v>0</v>
      </c>
      <c r="K1886" s="2">
        <v>0</v>
      </c>
      <c r="L1886" s="2">
        <v>0</v>
      </c>
      <c r="M1886" s="2">
        <v>0</v>
      </c>
      <c r="N1886">
        <v>5</v>
      </c>
      <c r="O1886">
        <v>292.8</v>
      </c>
      <c r="P1886">
        <v>17.600000000000001</v>
      </c>
      <c r="Q1886">
        <v>18</v>
      </c>
      <c r="R1886" s="5">
        <v>1.3034722222222199</v>
      </c>
    </row>
    <row r="1887" spans="2:18">
      <c r="B1887" s="2">
        <v>18.5</v>
      </c>
      <c r="C1887" s="2">
        <v>52</v>
      </c>
      <c r="D1887" s="2">
        <v>8.5</v>
      </c>
      <c r="E1887" s="2">
        <v>18.5</v>
      </c>
      <c r="F1887" s="2">
        <v>0</v>
      </c>
      <c r="G1887" s="2">
        <v>3.6</v>
      </c>
      <c r="H1887" s="2">
        <v>1006.9</v>
      </c>
      <c r="I1887" s="2">
        <v>2210</v>
      </c>
      <c r="J1887" s="2">
        <v>0</v>
      </c>
      <c r="K1887" s="2">
        <v>0</v>
      </c>
      <c r="L1887" s="2">
        <v>0</v>
      </c>
      <c r="M1887" s="2">
        <v>0</v>
      </c>
      <c r="N1887">
        <v>5</v>
      </c>
      <c r="O1887">
        <v>292.8</v>
      </c>
      <c r="P1887">
        <v>17.600000000000001</v>
      </c>
      <c r="Q1887">
        <v>18</v>
      </c>
      <c r="R1887" s="5">
        <v>1.30416666666667</v>
      </c>
    </row>
    <row r="1888" spans="2:18">
      <c r="B1888" s="2">
        <v>18.5</v>
      </c>
      <c r="C1888" s="2">
        <v>52</v>
      </c>
      <c r="D1888" s="2">
        <v>8.5</v>
      </c>
      <c r="E1888" s="2">
        <v>18.5</v>
      </c>
      <c r="F1888" s="2">
        <v>4.7</v>
      </c>
      <c r="G1888" s="2">
        <v>5</v>
      </c>
      <c r="H1888" s="2">
        <v>1007.3</v>
      </c>
      <c r="I1888" s="2">
        <v>2280</v>
      </c>
      <c r="J1888" s="2">
        <v>0</v>
      </c>
      <c r="K1888" s="2">
        <v>0</v>
      </c>
      <c r="L1888" s="2">
        <v>0</v>
      </c>
      <c r="M1888" s="2">
        <v>0</v>
      </c>
      <c r="N1888">
        <v>5</v>
      </c>
      <c r="O1888">
        <v>292.8</v>
      </c>
      <c r="P1888">
        <v>17.600000000000001</v>
      </c>
      <c r="Q1888">
        <v>18</v>
      </c>
      <c r="R1888" s="5">
        <v>1.3048611111111099</v>
      </c>
    </row>
    <row r="1889" spans="2:18">
      <c r="B1889" s="2">
        <v>18.5</v>
      </c>
      <c r="C1889" s="2">
        <v>53</v>
      </c>
      <c r="D1889" s="2">
        <v>8.8000000000000007</v>
      </c>
      <c r="E1889" s="2">
        <v>18.5</v>
      </c>
      <c r="F1889" s="2">
        <v>3.2</v>
      </c>
      <c r="G1889" s="2">
        <v>3.6</v>
      </c>
      <c r="H1889" s="2">
        <v>1007.2</v>
      </c>
      <c r="I1889" s="2">
        <v>2360</v>
      </c>
      <c r="J1889" s="2">
        <v>0</v>
      </c>
      <c r="K1889" s="2">
        <v>0</v>
      </c>
      <c r="L1889" s="2">
        <v>0</v>
      </c>
      <c r="M1889" s="2">
        <v>0</v>
      </c>
      <c r="N1889">
        <v>5</v>
      </c>
      <c r="O1889">
        <v>292.8</v>
      </c>
      <c r="P1889">
        <v>17.600000000000001</v>
      </c>
      <c r="Q1889">
        <v>18</v>
      </c>
      <c r="R1889" s="5">
        <v>1.30555555555556</v>
      </c>
    </row>
    <row r="1890" spans="2:18">
      <c r="B1890" s="2">
        <v>18.5</v>
      </c>
      <c r="C1890" s="2">
        <v>53</v>
      </c>
      <c r="D1890" s="2">
        <v>8.8000000000000007</v>
      </c>
      <c r="E1890" s="2">
        <v>18.5</v>
      </c>
      <c r="F1890" s="2">
        <v>3.2</v>
      </c>
      <c r="G1890" s="2">
        <v>4.7</v>
      </c>
      <c r="H1890" s="2">
        <v>1007.3</v>
      </c>
      <c r="I1890" s="2">
        <v>2430</v>
      </c>
      <c r="J1890" s="2">
        <v>0</v>
      </c>
      <c r="K1890" s="2">
        <v>0</v>
      </c>
      <c r="L1890" s="2">
        <v>0</v>
      </c>
      <c r="M1890" s="2">
        <v>0</v>
      </c>
      <c r="N1890">
        <v>5</v>
      </c>
      <c r="O1890">
        <v>292.8</v>
      </c>
      <c r="P1890">
        <v>17.600000000000001</v>
      </c>
      <c r="Q1890">
        <v>18</v>
      </c>
      <c r="R1890" s="5">
        <v>1.3062499999999999</v>
      </c>
    </row>
    <row r="1891" spans="2:18">
      <c r="B1891" s="2">
        <v>18.5</v>
      </c>
      <c r="C1891" s="2">
        <v>53</v>
      </c>
      <c r="D1891" s="2">
        <v>8.8000000000000007</v>
      </c>
      <c r="E1891" s="2">
        <v>18.5</v>
      </c>
      <c r="F1891" s="2">
        <v>4</v>
      </c>
      <c r="G1891" s="2">
        <v>5</v>
      </c>
      <c r="H1891" s="2">
        <v>1007.2</v>
      </c>
      <c r="I1891" s="2">
        <v>2510</v>
      </c>
      <c r="J1891" s="2">
        <v>0</v>
      </c>
      <c r="K1891" s="2">
        <v>0</v>
      </c>
      <c r="L1891" s="2">
        <v>0</v>
      </c>
      <c r="M1891" s="2">
        <v>0</v>
      </c>
      <c r="N1891">
        <v>5</v>
      </c>
      <c r="O1891">
        <v>292.8</v>
      </c>
      <c r="P1891">
        <v>17.600000000000001</v>
      </c>
      <c r="Q1891">
        <v>18.100000000000001</v>
      </c>
      <c r="R1891" s="5">
        <v>1.30694444444444</v>
      </c>
    </row>
    <row r="1892" spans="2:18">
      <c r="B1892" s="2">
        <v>18.399999999999999</v>
      </c>
      <c r="C1892" s="2">
        <v>53</v>
      </c>
      <c r="D1892" s="2">
        <v>8.6999999999999993</v>
      </c>
      <c r="E1892" s="2">
        <v>18.399999999999999</v>
      </c>
      <c r="F1892" s="2">
        <v>4.3</v>
      </c>
      <c r="G1892" s="2">
        <v>4.7</v>
      </c>
      <c r="H1892" s="2">
        <v>1007.4</v>
      </c>
      <c r="I1892" s="2">
        <v>2590</v>
      </c>
      <c r="J1892" s="2">
        <v>0</v>
      </c>
      <c r="K1892" s="2">
        <v>0</v>
      </c>
      <c r="L1892" s="2">
        <v>0</v>
      </c>
      <c r="M1892" s="2">
        <v>0</v>
      </c>
      <c r="N1892">
        <v>5</v>
      </c>
      <c r="O1892">
        <v>292.8</v>
      </c>
      <c r="P1892">
        <v>17.600000000000001</v>
      </c>
      <c r="Q1892">
        <v>18.100000000000001</v>
      </c>
      <c r="R1892" s="5">
        <v>1.3076388888888899</v>
      </c>
    </row>
    <row r="1893" spans="2:18">
      <c r="B1893" s="2">
        <v>18.399999999999999</v>
      </c>
      <c r="C1893" s="2">
        <v>53</v>
      </c>
      <c r="D1893" s="2">
        <v>8.6999999999999993</v>
      </c>
      <c r="E1893" s="2">
        <v>18.399999999999999</v>
      </c>
      <c r="F1893" s="2">
        <v>4.3</v>
      </c>
      <c r="G1893" s="2">
        <v>4.3</v>
      </c>
      <c r="H1893" s="2">
        <v>1007.3</v>
      </c>
      <c r="I1893" s="2">
        <v>2670</v>
      </c>
      <c r="J1893" s="2">
        <v>0</v>
      </c>
      <c r="K1893" s="2">
        <v>0</v>
      </c>
      <c r="L1893" s="2">
        <v>0</v>
      </c>
      <c r="M1893" s="2">
        <v>0</v>
      </c>
      <c r="N1893">
        <v>5</v>
      </c>
      <c r="O1893">
        <v>292.8</v>
      </c>
      <c r="P1893">
        <v>17.600000000000001</v>
      </c>
      <c r="Q1893">
        <v>18.100000000000001</v>
      </c>
      <c r="R1893" s="5">
        <v>1.30833333333333</v>
      </c>
    </row>
    <row r="1894" spans="2:18">
      <c r="B1894" s="2">
        <v>18.399999999999999</v>
      </c>
      <c r="C1894" s="2">
        <v>53</v>
      </c>
      <c r="D1894" s="2">
        <v>8.6999999999999993</v>
      </c>
      <c r="E1894" s="2">
        <v>18.399999999999999</v>
      </c>
      <c r="F1894" s="2">
        <v>4</v>
      </c>
      <c r="G1894" s="2">
        <v>4.3</v>
      </c>
      <c r="H1894" s="2">
        <v>1007.3</v>
      </c>
      <c r="I1894" s="2">
        <v>2770</v>
      </c>
      <c r="J1894" s="2">
        <v>0</v>
      </c>
      <c r="K1894" s="2">
        <v>0</v>
      </c>
      <c r="L1894" s="2">
        <v>0</v>
      </c>
      <c r="M1894" s="2">
        <v>0</v>
      </c>
      <c r="N1894">
        <v>5</v>
      </c>
      <c r="O1894">
        <v>292.8</v>
      </c>
      <c r="P1894">
        <v>17.600000000000001</v>
      </c>
      <c r="Q1894">
        <v>18.100000000000001</v>
      </c>
      <c r="R1894" s="5">
        <v>1.3090277777777799</v>
      </c>
    </row>
    <row r="1895" spans="2:18">
      <c r="B1895" s="2">
        <v>18.3</v>
      </c>
      <c r="C1895" s="2">
        <v>53</v>
      </c>
      <c r="D1895" s="2">
        <v>8.6</v>
      </c>
      <c r="E1895" s="2">
        <v>18.3</v>
      </c>
      <c r="F1895" s="2">
        <v>6.5</v>
      </c>
      <c r="G1895" s="2">
        <v>6.5</v>
      </c>
      <c r="H1895" s="2">
        <v>1007.2</v>
      </c>
      <c r="I1895" s="2">
        <v>2850</v>
      </c>
      <c r="J1895" s="2">
        <v>0</v>
      </c>
      <c r="K1895" s="2">
        <v>0</v>
      </c>
      <c r="L1895" s="2">
        <v>0</v>
      </c>
      <c r="M1895" s="2">
        <v>0</v>
      </c>
      <c r="N1895">
        <v>5</v>
      </c>
      <c r="O1895">
        <v>292.8</v>
      </c>
      <c r="P1895">
        <v>17.600000000000001</v>
      </c>
      <c r="Q1895">
        <v>18.100000000000001</v>
      </c>
      <c r="R1895" s="5">
        <v>1.30972222222222</v>
      </c>
    </row>
    <row r="1896" spans="2:18">
      <c r="B1896" s="2">
        <v>18.3</v>
      </c>
      <c r="C1896" s="2">
        <v>53</v>
      </c>
      <c r="D1896" s="2">
        <v>8.6</v>
      </c>
      <c r="E1896" s="2">
        <v>18.3</v>
      </c>
      <c r="F1896" s="2">
        <v>4.3</v>
      </c>
      <c r="G1896" s="2">
        <v>5.8</v>
      </c>
      <c r="H1896" s="2">
        <v>1007.2</v>
      </c>
      <c r="I1896" s="2">
        <v>2940</v>
      </c>
      <c r="J1896" s="2">
        <v>0</v>
      </c>
      <c r="K1896" s="2">
        <v>0</v>
      </c>
      <c r="L1896" s="2">
        <v>0</v>
      </c>
      <c r="M1896" s="2">
        <v>0</v>
      </c>
      <c r="N1896">
        <v>5</v>
      </c>
      <c r="O1896">
        <v>292.8</v>
      </c>
      <c r="P1896">
        <v>17.600000000000001</v>
      </c>
      <c r="Q1896">
        <v>18.100000000000001</v>
      </c>
      <c r="R1896" s="5">
        <v>1.3104166666666699</v>
      </c>
    </row>
    <row r="1897" spans="2:18">
      <c r="B1897" s="2">
        <v>18.3</v>
      </c>
      <c r="C1897" s="2">
        <v>53</v>
      </c>
      <c r="D1897" s="2">
        <v>8.6</v>
      </c>
      <c r="E1897" s="2">
        <v>18.3</v>
      </c>
      <c r="F1897" s="2">
        <v>2.9</v>
      </c>
      <c r="G1897" s="2">
        <v>4.3</v>
      </c>
      <c r="H1897" s="2">
        <v>1007.4</v>
      </c>
      <c r="I1897" s="2">
        <v>3020</v>
      </c>
      <c r="J1897" s="2">
        <v>0</v>
      </c>
      <c r="K1897" s="2">
        <v>0</v>
      </c>
      <c r="L1897" s="2">
        <v>0</v>
      </c>
      <c r="M1897" s="2">
        <v>0</v>
      </c>
      <c r="N1897">
        <v>5</v>
      </c>
      <c r="O1897">
        <v>292.8</v>
      </c>
      <c r="P1897">
        <v>17.600000000000001</v>
      </c>
      <c r="Q1897">
        <v>18.2</v>
      </c>
      <c r="R1897" s="5">
        <v>1.31111111111111</v>
      </c>
    </row>
    <row r="1898" spans="2:18">
      <c r="B1898" s="2">
        <v>18.3</v>
      </c>
      <c r="C1898" s="2">
        <v>53</v>
      </c>
      <c r="D1898" s="2">
        <v>8.6</v>
      </c>
      <c r="E1898" s="2">
        <v>18.3</v>
      </c>
      <c r="F1898" s="2">
        <v>5</v>
      </c>
      <c r="G1898" s="2">
        <v>5</v>
      </c>
      <c r="H1898" s="2">
        <v>1007.2</v>
      </c>
      <c r="I1898" s="2">
        <v>3110</v>
      </c>
      <c r="J1898" s="2">
        <v>0</v>
      </c>
      <c r="K1898" s="2">
        <v>0</v>
      </c>
      <c r="L1898" s="2">
        <v>0</v>
      </c>
      <c r="M1898" s="2">
        <v>0</v>
      </c>
      <c r="N1898">
        <v>5</v>
      </c>
      <c r="O1898">
        <v>292.8</v>
      </c>
      <c r="P1898">
        <v>17.600000000000001</v>
      </c>
      <c r="Q1898">
        <v>18.2</v>
      </c>
      <c r="R1898" s="5">
        <v>1.3118055555555601</v>
      </c>
    </row>
    <row r="1899" spans="2:18">
      <c r="B1899" s="2">
        <v>18.3</v>
      </c>
      <c r="C1899" s="2">
        <v>54</v>
      </c>
      <c r="D1899" s="2">
        <v>8.8000000000000007</v>
      </c>
      <c r="E1899" s="2">
        <v>18.3</v>
      </c>
      <c r="F1899" s="2">
        <v>2.5</v>
      </c>
      <c r="G1899" s="2">
        <v>2.5</v>
      </c>
      <c r="H1899" s="2">
        <v>1007.3</v>
      </c>
      <c r="I1899" s="2">
        <v>3190</v>
      </c>
      <c r="J1899" s="2">
        <v>0</v>
      </c>
      <c r="K1899" s="2">
        <v>0</v>
      </c>
      <c r="L1899" s="2">
        <v>0</v>
      </c>
      <c r="M1899" s="2">
        <v>0</v>
      </c>
      <c r="N1899">
        <v>5</v>
      </c>
      <c r="O1899">
        <v>292.8</v>
      </c>
      <c r="P1899">
        <v>17.600000000000001</v>
      </c>
      <c r="Q1899">
        <v>18.2</v>
      </c>
      <c r="R1899" s="5">
        <v>1.3125</v>
      </c>
    </row>
    <row r="1900" spans="2:18">
      <c r="B1900" s="2">
        <v>18.3</v>
      </c>
      <c r="C1900" s="2">
        <v>54</v>
      </c>
      <c r="D1900" s="2">
        <v>8.8000000000000007</v>
      </c>
      <c r="E1900" s="2">
        <v>18.3</v>
      </c>
      <c r="F1900" s="2">
        <v>4.3</v>
      </c>
      <c r="G1900" s="2">
        <v>5</v>
      </c>
      <c r="H1900" s="2">
        <v>1007.4</v>
      </c>
      <c r="I1900" s="2">
        <v>3280</v>
      </c>
      <c r="J1900" s="2">
        <v>0</v>
      </c>
      <c r="K1900" s="2">
        <v>0</v>
      </c>
      <c r="L1900" s="2">
        <v>0</v>
      </c>
      <c r="M1900" s="2">
        <v>0</v>
      </c>
      <c r="N1900">
        <v>5</v>
      </c>
      <c r="O1900">
        <v>292.8</v>
      </c>
      <c r="P1900">
        <v>17.7</v>
      </c>
      <c r="Q1900">
        <v>18.2</v>
      </c>
      <c r="R1900" s="5">
        <v>1.3131944444444399</v>
      </c>
    </row>
    <row r="1901" spans="2:18">
      <c r="B1901" s="2">
        <v>18.3</v>
      </c>
      <c r="C1901" s="2">
        <v>54</v>
      </c>
      <c r="D1901" s="2">
        <v>8.8000000000000007</v>
      </c>
      <c r="E1901" s="2">
        <v>18.3</v>
      </c>
      <c r="F1901" s="2">
        <v>2.2000000000000002</v>
      </c>
      <c r="G1901" s="2">
        <v>2.5</v>
      </c>
      <c r="H1901" s="2">
        <v>1007.4</v>
      </c>
      <c r="I1901" s="2">
        <v>3360</v>
      </c>
      <c r="J1901" s="2">
        <v>0</v>
      </c>
      <c r="K1901" s="2">
        <v>0</v>
      </c>
      <c r="L1901" s="2">
        <v>0</v>
      </c>
      <c r="M1901" s="2">
        <v>0</v>
      </c>
      <c r="N1901">
        <v>5</v>
      </c>
      <c r="O1901">
        <v>292.8</v>
      </c>
      <c r="P1901">
        <v>17.600000000000001</v>
      </c>
      <c r="Q1901">
        <v>18.2</v>
      </c>
      <c r="R1901" s="5">
        <v>1.31388888888889</v>
      </c>
    </row>
    <row r="1902" spans="2:18">
      <c r="B1902" s="2">
        <v>18.3</v>
      </c>
      <c r="C1902" s="2">
        <v>53</v>
      </c>
      <c r="D1902" s="2">
        <v>8.6</v>
      </c>
      <c r="E1902" s="2">
        <v>18.3</v>
      </c>
      <c r="F1902" s="2">
        <v>2.9</v>
      </c>
      <c r="G1902" s="2">
        <v>4</v>
      </c>
      <c r="H1902" s="2">
        <v>1007.3</v>
      </c>
      <c r="I1902" s="2">
        <v>3450</v>
      </c>
      <c r="J1902" s="2">
        <v>0</v>
      </c>
      <c r="K1902" s="2">
        <v>0</v>
      </c>
      <c r="L1902" s="2">
        <v>0</v>
      </c>
      <c r="M1902" s="2">
        <v>0</v>
      </c>
      <c r="N1902">
        <v>5</v>
      </c>
      <c r="O1902">
        <v>292.8</v>
      </c>
      <c r="P1902">
        <v>17.7</v>
      </c>
      <c r="Q1902">
        <v>18.2</v>
      </c>
      <c r="R1902" s="5">
        <v>1.3145833333333301</v>
      </c>
    </row>
    <row r="1903" spans="2:18">
      <c r="B1903" s="2">
        <v>18.3</v>
      </c>
      <c r="C1903" s="2">
        <v>54</v>
      </c>
      <c r="D1903" s="2">
        <v>8.8000000000000007</v>
      </c>
      <c r="E1903" s="2">
        <v>18.3</v>
      </c>
      <c r="F1903" s="2">
        <v>3.2</v>
      </c>
      <c r="G1903" s="2">
        <v>6.5</v>
      </c>
      <c r="H1903" s="2">
        <v>1007.2</v>
      </c>
      <c r="I1903" s="2">
        <v>3540</v>
      </c>
      <c r="J1903" s="2">
        <v>0</v>
      </c>
      <c r="K1903" s="2">
        <v>0</v>
      </c>
      <c r="L1903" s="2">
        <v>0</v>
      </c>
      <c r="M1903" s="2">
        <v>0</v>
      </c>
      <c r="N1903">
        <v>5</v>
      </c>
      <c r="O1903">
        <v>292.8</v>
      </c>
      <c r="P1903">
        <v>17.7</v>
      </c>
      <c r="Q1903">
        <v>18.2</v>
      </c>
      <c r="R1903" s="5">
        <v>1.31527777777778</v>
      </c>
    </row>
    <row r="1904" spans="2:18">
      <c r="B1904" s="2">
        <v>18.3</v>
      </c>
      <c r="C1904" s="2">
        <v>53</v>
      </c>
      <c r="D1904" s="2">
        <v>8.6</v>
      </c>
      <c r="E1904" s="2">
        <v>18.3</v>
      </c>
      <c r="F1904" s="2">
        <v>4.7</v>
      </c>
      <c r="G1904" s="2">
        <v>5.4</v>
      </c>
      <c r="H1904" s="2">
        <v>1007.3</v>
      </c>
      <c r="I1904" s="2">
        <v>3620</v>
      </c>
      <c r="J1904" s="2">
        <v>0</v>
      </c>
      <c r="K1904" s="2">
        <v>0</v>
      </c>
      <c r="L1904" s="2">
        <v>0</v>
      </c>
      <c r="M1904" s="2">
        <v>0</v>
      </c>
      <c r="N1904">
        <v>5</v>
      </c>
      <c r="O1904">
        <v>292.8</v>
      </c>
      <c r="P1904">
        <v>17.7</v>
      </c>
      <c r="Q1904">
        <v>18.2</v>
      </c>
      <c r="R1904" s="5">
        <v>1.3159722222222201</v>
      </c>
    </row>
    <row r="1905" spans="2:18">
      <c r="B1905" s="2">
        <v>18.3</v>
      </c>
      <c r="C1905" s="2">
        <v>53</v>
      </c>
      <c r="D1905" s="2">
        <v>8.6</v>
      </c>
      <c r="E1905" s="2">
        <v>18.3</v>
      </c>
      <c r="F1905" s="2">
        <v>5</v>
      </c>
      <c r="G1905" s="2">
        <v>5.4</v>
      </c>
      <c r="H1905" s="2">
        <v>1007.3</v>
      </c>
      <c r="I1905" s="2">
        <v>3710</v>
      </c>
      <c r="J1905" s="2">
        <v>0</v>
      </c>
      <c r="K1905" s="2">
        <v>0</v>
      </c>
      <c r="L1905" s="2">
        <v>0</v>
      </c>
      <c r="M1905" s="2">
        <v>0</v>
      </c>
      <c r="N1905">
        <v>5</v>
      </c>
      <c r="O1905">
        <v>292.8</v>
      </c>
      <c r="P1905">
        <v>17.7</v>
      </c>
      <c r="Q1905">
        <v>18.3</v>
      </c>
      <c r="R1905" s="5">
        <v>1.31666666666667</v>
      </c>
    </row>
    <row r="1906" spans="2:18">
      <c r="B1906" s="2">
        <v>18.3</v>
      </c>
      <c r="C1906" s="2">
        <v>53</v>
      </c>
      <c r="D1906" s="2">
        <v>8.6</v>
      </c>
      <c r="E1906" s="2">
        <v>18.3</v>
      </c>
      <c r="F1906" s="2">
        <v>3.6</v>
      </c>
      <c r="G1906" s="2">
        <v>4.3</v>
      </c>
      <c r="H1906" s="2">
        <v>1007.3</v>
      </c>
      <c r="I1906" s="2">
        <v>3790</v>
      </c>
      <c r="J1906" s="2">
        <v>0</v>
      </c>
      <c r="K1906" s="2">
        <v>0</v>
      </c>
      <c r="L1906" s="2">
        <v>0</v>
      </c>
      <c r="M1906" s="2">
        <v>0</v>
      </c>
      <c r="N1906">
        <v>5</v>
      </c>
      <c r="O1906">
        <v>292.8</v>
      </c>
      <c r="P1906">
        <v>17.7</v>
      </c>
      <c r="Q1906">
        <v>18.3</v>
      </c>
      <c r="R1906" s="5">
        <v>1.3173611111111101</v>
      </c>
    </row>
    <row r="1907" spans="2:18">
      <c r="B1907" s="2">
        <v>18.3</v>
      </c>
      <c r="C1907" s="2">
        <v>53</v>
      </c>
      <c r="D1907" s="2">
        <v>8.6</v>
      </c>
      <c r="E1907" s="2">
        <v>18.3</v>
      </c>
      <c r="F1907" s="2">
        <v>3.2</v>
      </c>
      <c r="G1907" s="2">
        <v>4.7</v>
      </c>
      <c r="H1907" s="2">
        <v>1007.3</v>
      </c>
      <c r="I1907" s="2">
        <v>3880</v>
      </c>
      <c r="J1907" s="2">
        <v>0</v>
      </c>
      <c r="K1907" s="2">
        <v>0</v>
      </c>
      <c r="L1907" s="2">
        <v>0</v>
      </c>
      <c r="M1907" s="2">
        <v>0</v>
      </c>
      <c r="N1907">
        <v>5</v>
      </c>
      <c r="O1907">
        <v>292.8</v>
      </c>
      <c r="P1907">
        <v>17.7</v>
      </c>
      <c r="Q1907">
        <v>18.3</v>
      </c>
      <c r="R1907" s="5">
        <v>1.31805555555556</v>
      </c>
    </row>
    <row r="1908" spans="2:18">
      <c r="B1908" s="2">
        <v>18.3</v>
      </c>
      <c r="C1908" s="2">
        <v>53</v>
      </c>
      <c r="D1908" s="2">
        <v>8.6</v>
      </c>
      <c r="E1908" s="2">
        <v>18.3</v>
      </c>
      <c r="F1908" s="2">
        <v>6.8</v>
      </c>
      <c r="G1908" s="2">
        <v>6.8</v>
      </c>
      <c r="H1908" s="2">
        <v>1007.2</v>
      </c>
      <c r="I1908" s="2">
        <v>3970</v>
      </c>
      <c r="J1908" s="2">
        <v>0</v>
      </c>
      <c r="K1908" s="2">
        <v>0</v>
      </c>
      <c r="L1908" s="2">
        <v>0</v>
      </c>
      <c r="M1908" s="2">
        <v>0</v>
      </c>
      <c r="N1908">
        <v>5</v>
      </c>
      <c r="O1908">
        <v>292.8</v>
      </c>
      <c r="P1908">
        <v>17.7</v>
      </c>
      <c r="Q1908">
        <v>18.3</v>
      </c>
      <c r="R1908" s="5">
        <v>1.3187500000000001</v>
      </c>
    </row>
    <row r="1909" spans="2:18">
      <c r="B1909" s="2">
        <v>18.3</v>
      </c>
      <c r="C1909" s="2">
        <v>53</v>
      </c>
      <c r="D1909" s="2">
        <v>8.6</v>
      </c>
      <c r="E1909" s="2">
        <v>18.3</v>
      </c>
      <c r="F1909" s="2">
        <v>3.2</v>
      </c>
      <c r="G1909" s="2">
        <v>5.4</v>
      </c>
      <c r="H1909" s="2">
        <v>1007.3</v>
      </c>
      <c r="I1909" s="2">
        <v>4050</v>
      </c>
      <c r="J1909" s="2">
        <v>0</v>
      </c>
      <c r="K1909" s="2">
        <v>0</v>
      </c>
      <c r="L1909" s="2">
        <v>0</v>
      </c>
      <c r="M1909" s="2">
        <v>0</v>
      </c>
      <c r="N1909">
        <v>5</v>
      </c>
      <c r="O1909">
        <v>292.8</v>
      </c>
      <c r="P1909">
        <v>17.8</v>
      </c>
      <c r="Q1909">
        <v>18.3</v>
      </c>
      <c r="R1909" s="5">
        <v>1.31944444444444</v>
      </c>
    </row>
    <row r="1910" spans="2:18">
      <c r="B1910" s="2">
        <v>18.399999999999999</v>
      </c>
      <c r="C1910" s="2">
        <v>53</v>
      </c>
      <c r="D1910" s="2">
        <v>8.6999999999999993</v>
      </c>
      <c r="E1910" s="2">
        <v>18.399999999999999</v>
      </c>
      <c r="F1910" s="2">
        <v>5.8</v>
      </c>
      <c r="G1910" s="2">
        <v>7.2</v>
      </c>
      <c r="H1910" s="2">
        <v>1007.4</v>
      </c>
      <c r="I1910" s="2">
        <v>4130</v>
      </c>
      <c r="J1910" s="2">
        <v>0</v>
      </c>
      <c r="K1910" s="2">
        <v>0</v>
      </c>
      <c r="L1910" s="2">
        <v>0</v>
      </c>
      <c r="M1910" s="2">
        <v>0</v>
      </c>
      <c r="N1910">
        <v>5</v>
      </c>
      <c r="O1910">
        <v>292.8</v>
      </c>
      <c r="P1910">
        <v>17.8</v>
      </c>
      <c r="Q1910">
        <v>18.399999999999999</v>
      </c>
      <c r="R1910" s="5">
        <v>1.3201388888888901</v>
      </c>
    </row>
    <row r="1911" spans="2:18">
      <c r="B1911" s="2">
        <v>18.399999999999999</v>
      </c>
      <c r="C1911" s="2">
        <v>53</v>
      </c>
      <c r="D1911" s="2">
        <v>8.6999999999999993</v>
      </c>
      <c r="E1911" s="2">
        <v>18.399999999999999</v>
      </c>
      <c r="F1911" s="2">
        <v>3.2</v>
      </c>
      <c r="G1911" s="2">
        <v>4</v>
      </c>
      <c r="H1911" s="2">
        <v>1007.1</v>
      </c>
      <c r="I1911" s="2">
        <v>4210</v>
      </c>
      <c r="J1911" s="2">
        <v>0</v>
      </c>
      <c r="K1911" s="2">
        <v>0</v>
      </c>
      <c r="L1911" s="2">
        <v>0</v>
      </c>
      <c r="M1911" s="2">
        <v>0</v>
      </c>
      <c r="N1911">
        <v>5</v>
      </c>
      <c r="O1911">
        <v>292.8</v>
      </c>
      <c r="P1911">
        <v>17.8</v>
      </c>
      <c r="Q1911">
        <v>18.399999999999999</v>
      </c>
      <c r="R1911" s="5">
        <v>1.32083333333333</v>
      </c>
    </row>
    <row r="1912" spans="2:18">
      <c r="B1912" s="2">
        <v>18.399999999999999</v>
      </c>
      <c r="C1912" s="2">
        <v>53</v>
      </c>
      <c r="D1912" s="2">
        <v>8.6999999999999993</v>
      </c>
      <c r="E1912" s="2">
        <v>18.399999999999999</v>
      </c>
      <c r="F1912" s="2">
        <v>4.7</v>
      </c>
      <c r="G1912" s="2">
        <v>4.7</v>
      </c>
      <c r="H1912" s="2">
        <v>1007.5</v>
      </c>
      <c r="I1912" s="2">
        <v>4280</v>
      </c>
      <c r="J1912" s="2">
        <v>0</v>
      </c>
      <c r="K1912" s="2">
        <v>0</v>
      </c>
      <c r="L1912" s="2">
        <v>0</v>
      </c>
      <c r="M1912" s="2">
        <v>0</v>
      </c>
      <c r="N1912">
        <v>5</v>
      </c>
      <c r="O1912">
        <v>292.8</v>
      </c>
      <c r="P1912">
        <v>17.8</v>
      </c>
      <c r="Q1912">
        <v>18.399999999999999</v>
      </c>
      <c r="R1912" s="5">
        <v>1.3215277777777801</v>
      </c>
    </row>
    <row r="1913" spans="2:18">
      <c r="B1913" s="2">
        <v>18.5</v>
      </c>
      <c r="C1913" s="2">
        <v>53</v>
      </c>
      <c r="D1913" s="2">
        <v>8.8000000000000007</v>
      </c>
      <c r="E1913" s="2">
        <v>18.5</v>
      </c>
      <c r="F1913" s="2">
        <v>4.7</v>
      </c>
      <c r="G1913" s="2">
        <v>5.8</v>
      </c>
      <c r="H1913" s="2">
        <v>1007.3</v>
      </c>
      <c r="I1913" s="2">
        <v>4350</v>
      </c>
      <c r="J1913" s="2">
        <v>0</v>
      </c>
      <c r="K1913" s="2">
        <v>0</v>
      </c>
      <c r="L1913" s="2">
        <v>0</v>
      </c>
      <c r="M1913" s="2">
        <v>0</v>
      </c>
      <c r="N1913">
        <v>5</v>
      </c>
      <c r="O1913">
        <v>292.8</v>
      </c>
      <c r="P1913">
        <v>17.8</v>
      </c>
      <c r="Q1913">
        <v>18.5</v>
      </c>
      <c r="R1913" s="5">
        <v>1.32222222222222</v>
      </c>
    </row>
    <row r="1914" spans="2:18">
      <c r="B1914" s="2">
        <v>18.5</v>
      </c>
      <c r="C1914" s="2">
        <v>53</v>
      </c>
      <c r="D1914" s="2">
        <v>8.8000000000000007</v>
      </c>
      <c r="E1914" s="2">
        <v>18.5</v>
      </c>
      <c r="F1914" s="2">
        <v>1.8</v>
      </c>
      <c r="G1914" s="2">
        <v>6.1</v>
      </c>
      <c r="H1914" s="2">
        <v>1007.5</v>
      </c>
      <c r="I1914" s="2">
        <v>4420</v>
      </c>
      <c r="J1914" s="2">
        <v>0</v>
      </c>
      <c r="K1914" s="2">
        <v>0</v>
      </c>
      <c r="L1914" s="2">
        <v>0</v>
      </c>
      <c r="M1914" s="2">
        <v>0</v>
      </c>
      <c r="N1914">
        <v>5</v>
      </c>
      <c r="O1914">
        <v>292.8</v>
      </c>
      <c r="P1914">
        <v>17.899999999999999</v>
      </c>
      <c r="Q1914">
        <v>18.5</v>
      </c>
      <c r="R1914" s="5">
        <v>1.3229166666666701</v>
      </c>
    </row>
    <row r="1915" spans="2:18">
      <c r="B1915" s="2">
        <v>18.5</v>
      </c>
      <c r="C1915" s="2">
        <v>53</v>
      </c>
      <c r="D1915" s="2">
        <v>8.8000000000000007</v>
      </c>
      <c r="E1915" s="2">
        <v>18.5</v>
      </c>
      <c r="F1915" s="2">
        <v>3.2</v>
      </c>
      <c r="G1915" s="2">
        <v>5</v>
      </c>
      <c r="H1915" s="2">
        <v>1007.3</v>
      </c>
      <c r="I1915" s="2">
        <v>4490</v>
      </c>
      <c r="J1915" s="2">
        <v>0</v>
      </c>
      <c r="K1915" s="2">
        <v>0</v>
      </c>
      <c r="L1915" s="2">
        <v>0</v>
      </c>
      <c r="M1915" s="2">
        <v>0</v>
      </c>
      <c r="N1915">
        <v>5</v>
      </c>
      <c r="O1915">
        <v>292.8</v>
      </c>
      <c r="P1915">
        <v>17.899999999999999</v>
      </c>
      <c r="Q1915">
        <v>18.600000000000001</v>
      </c>
      <c r="R1915" s="5">
        <v>1.32361111111111</v>
      </c>
    </row>
    <row r="1916" spans="2:18">
      <c r="B1916" s="2">
        <v>18.600000000000001</v>
      </c>
      <c r="C1916" s="2">
        <v>52</v>
      </c>
      <c r="D1916" s="2">
        <v>8.6</v>
      </c>
      <c r="E1916" s="2">
        <v>18.600000000000001</v>
      </c>
      <c r="F1916" s="2">
        <v>4.3</v>
      </c>
      <c r="G1916" s="2">
        <v>4.7</v>
      </c>
      <c r="H1916" s="2">
        <v>1007.3</v>
      </c>
      <c r="I1916" s="2">
        <v>4570</v>
      </c>
      <c r="J1916" s="2">
        <v>0</v>
      </c>
      <c r="K1916" s="2">
        <v>0</v>
      </c>
      <c r="L1916" s="2">
        <v>0</v>
      </c>
      <c r="M1916" s="2">
        <v>0</v>
      </c>
      <c r="N1916">
        <v>5</v>
      </c>
      <c r="O1916">
        <v>292.8</v>
      </c>
      <c r="P1916">
        <v>17.899999999999999</v>
      </c>
      <c r="Q1916">
        <v>18.7</v>
      </c>
      <c r="R1916" s="5">
        <v>1.3243055555555601</v>
      </c>
    </row>
    <row r="1917" spans="2:18">
      <c r="B1917" s="2">
        <v>18.600000000000001</v>
      </c>
      <c r="C1917" s="2">
        <v>52</v>
      </c>
      <c r="D1917" s="2">
        <v>8.6</v>
      </c>
      <c r="E1917" s="2">
        <v>18.600000000000001</v>
      </c>
      <c r="F1917" s="2">
        <v>2.5</v>
      </c>
      <c r="G1917" s="2">
        <v>4</v>
      </c>
      <c r="H1917" s="2">
        <v>1007.2</v>
      </c>
      <c r="I1917" s="2">
        <v>4630</v>
      </c>
      <c r="J1917" s="2">
        <v>0</v>
      </c>
      <c r="K1917" s="2">
        <v>0</v>
      </c>
      <c r="L1917" s="2">
        <v>0</v>
      </c>
      <c r="M1917" s="2">
        <v>0</v>
      </c>
      <c r="N1917">
        <v>5</v>
      </c>
      <c r="O1917">
        <v>292.8</v>
      </c>
      <c r="P1917">
        <v>18</v>
      </c>
      <c r="Q1917">
        <v>18.8</v>
      </c>
      <c r="R1917" s="5">
        <v>1.325</v>
      </c>
    </row>
    <row r="1918" spans="2:18">
      <c r="B1918" s="2">
        <v>18.600000000000001</v>
      </c>
      <c r="C1918" s="2">
        <v>52</v>
      </c>
      <c r="D1918" s="2">
        <v>8.6</v>
      </c>
      <c r="E1918" s="2">
        <v>18.600000000000001</v>
      </c>
      <c r="F1918" s="2">
        <v>3.2</v>
      </c>
      <c r="G1918" s="2">
        <v>4.3</v>
      </c>
      <c r="H1918" s="2">
        <v>1007.3</v>
      </c>
      <c r="I1918" s="2">
        <v>4710</v>
      </c>
      <c r="J1918" s="2">
        <v>0</v>
      </c>
      <c r="K1918" s="2">
        <v>0</v>
      </c>
      <c r="L1918" s="2">
        <v>0</v>
      </c>
      <c r="M1918" s="2">
        <v>0</v>
      </c>
      <c r="N1918">
        <v>5</v>
      </c>
      <c r="O1918">
        <v>292.8</v>
      </c>
      <c r="P1918">
        <v>18</v>
      </c>
      <c r="Q1918">
        <v>19</v>
      </c>
      <c r="R1918" s="5">
        <v>1.3256944444444401</v>
      </c>
    </row>
    <row r="1919" spans="2:18">
      <c r="B1919" s="2">
        <v>18.7</v>
      </c>
      <c r="C1919" s="2">
        <v>52</v>
      </c>
      <c r="D1919" s="2">
        <v>8.6999999999999993</v>
      </c>
      <c r="E1919" s="2">
        <v>18.7</v>
      </c>
      <c r="F1919" s="2">
        <v>2.9</v>
      </c>
      <c r="G1919" s="2">
        <v>4.3</v>
      </c>
      <c r="H1919" s="2">
        <v>1007.4</v>
      </c>
      <c r="I1919" s="2">
        <v>4790</v>
      </c>
      <c r="J1919" s="2">
        <v>0</v>
      </c>
      <c r="K1919" s="2">
        <v>0</v>
      </c>
      <c r="L1919" s="2">
        <v>0</v>
      </c>
      <c r="M1919" s="2">
        <v>0</v>
      </c>
      <c r="N1919">
        <v>5</v>
      </c>
      <c r="O1919">
        <v>292.8</v>
      </c>
      <c r="P1919">
        <v>18</v>
      </c>
      <c r="Q1919">
        <v>19.3</v>
      </c>
      <c r="R1919" s="5">
        <v>1.3263888888888899</v>
      </c>
    </row>
    <row r="1920" spans="2:18">
      <c r="B1920" s="2">
        <v>18.7</v>
      </c>
      <c r="C1920" s="2">
        <v>52</v>
      </c>
      <c r="D1920" s="2">
        <v>8.6999999999999993</v>
      </c>
      <c r="E1920" s="2">
        <v>18.7</v>
      </c>
      <c r="F1920" s="2">
        <v>1.8</v>
      </c>
      <c r="G1920" s="2">
        <v>3.2</v>
      </c>
      <c r="H1920" s="2">
        <v>1007.3</v>
      </c>
      <c r="I1920" s="2">
        <v>4870</v>
      </c>
      <c r="J1920" s="2">
        <v>0</v>
      </c>
      <c r="K1920" s="2">
        <v>0</v>
      </c>
      <c r="L1920" s="2">
        <v>0</v>
      </c>
      <c r="M1920" s="2">
        <v>0</v>
      </c>
      <c r="N1920">
        <v>5</v>
      </c>
      <c r="O1920">
        <v>292.8</v>
      </c>
      <c r="P1920">
        <v>18.100000000000001</v>
      </c>
      <c r="Q1920">
        <v>19.600000000000001</v>
      </c>
      <c r="R1920" s="5">
        <v>1.3270833333333301</v>
      </c>
    </row>
    <row r="1921" spans="2:18">
      <c r="B1921" s="2">
        <v>18.7</v>
      </c>
      <c r="C1921" s="2">
        <v>52</v>
      </c>
      <c r="D1921" s="2">
        <v>8.6999999999999993</v>
      </c>
      <c r="E1921" s="2">
        <v>18.7</v>
      </c>
      <c r="F1921" s="2">
        <v>1.8</v>
      </c>
      <c r="G1921" s="2">
        <v>4</v>
      </c>
      <c r="H1921" s="2">
        <v>1007.3</v>
      </c>
      <c r="I1921" s="2">
        <v>4950</v>
      </c>
      <c r="J1921" s="2">
        <v>0</v>
      </c>
      <c r="K1921" s="2">
        <v>0</v>
      </c>
      <c r="L1921" s="2">
        <v>0</v>
      </c>
      <c r="M1921" s="2">
        <v>0</v>
      </c>
      <c r="N1921">
        <v>5</v>
      </c>
      <c r="O1921">
        <v>292.8</v>
      </c>
      <c r="P1921">
        <v>18.100000000000001</v>
      </c>
      <c r="Q1921">
        <v>19.899999999999999</v>
      </c>
      <c r="R1921" s="5">
        <v>1.3277777777777799</v>
      </c>
    </row>
    <row r="1922" spans="2:18">
      <c r="B1922" s="2">
        <v>18.8</v>
      </c>
      <c r="C1922" s="2">
        <v>52</v>
      </c>
      <c r="D1922" s="2">
        <v>8.8000000000000007</v>
      </c>
      <c r="E1922" s="2">
        <v>18.8</v>
      </c>
      <c r="F1922" s="2">
        <v>0</v>
      </c>
      <c r="G1922" s="2">
        <v>4</v>
      </c>
      <c r="H1922" s="2">
        <v>1007.4</v>
      </c>
      <c r="I1922" s="2">
        <v>5050</v>
      </c>
      <c r="J1922" s="2">
        <v>0</v>
      </c>
      <c r="K1922" s="2">
        <v>0</v>
      </c>
      <c r="L1922" s="2">
        <v>0</v>
      </c>
      <c r="M1922" s="2">
        <v>0</v>
      </c>
      <c r="N1922">
        <v>5</v>
      </c>
      <c r="O1922">
        <v>292.8</v>
      </c>
      <c r="P1922">
        <v>18.2</v>
      </c>
      <c r="Q1922">
        <v>20.2</v>
      </c>
      <c r="R1922" s="5">
        <v>1.3284722222222201</v>
      </c>
    </row>
    <row r="1923" spans="2:18">
      <c r="B1923" s="2">
        <v>18.8</v>
      </c>
      <c r="C1923" s="2">
        <v>52</v>
      </c>
      <c r="D1923" s="2">
        <v>8.8000000000000007</v>
      </c>
      <c r="E1923" s="2">
        <v>18.8</v>
      </c>
      <c r="F1923" s="2">
        <v>2.5</v>
      </c>
      <c r="G1923" s="2">
        <v>2.5</v>
      </c>
      <c r="H1923" s="2">
        <v>1007.2</v>
      </c>
      <c r="I1923" s="2">
        <v>5140</v>
      </c>
      <c r="J1923" s="2">
        <v>0</v>
      </c>
      <c r="K1923" s="2">
        <v>0</v>
      </c>
      <c r="L1923" s="2">
        <v>0</v>
      </c>
      <c r="M1923" s="2">
        <v>0</v>
      </c>
      <c r="N1923">
        <v>5</v>
      </c>
      <c r="O1923">
        <v>292.8</v>
      </c>
      <c r="P1923">
        <v>18.2</v>
      </c>
      <c r="Q1923">
        <v>20.5</v>
      </c>
      <c r="R1923" s="5">
        <v>1.3291666666666699</v>
      </c>
    </row>
    <row r="1924" spans="2:18">
      <c r="B1924" s="2">
        <v>18.8</v>
      </c>
      <c r="C1924" s="2">
        <v>52</v>
      </c>
      <c r="D1924" s="2">
        <v>8.8000000000000007</v>
      </c>
      <c r="E1924" s="2">
        <v>18.8</v>
      </c>
      <c r="F1924" s="2">
        <v>2.9</v>
      </c>
      <c r="G1924" s="2">
        <v>3.2</v>
      </c>
      <c r="H1924" s="2">
        <v>1007.4</v>
      </c>
      <c r="I1924" s="2">
        <v>5240</v>
      </c>
      <c r="J1924" s="2">
        <v>0</v>
      </c>
      <c r="K1924" s="2">
        <v>0</v>
      </c>
      <c r="L1924" s="2">
        <v>0</v>
      </c>
      <c r="M1924" s="2">
        <v>0</v>
      </c>
      <c r="N1924">
        <v>5</v>
      </c>
      <c r="O1924">
        <v>292.8</v>
      </c>
      <c r="P1924">
        <v>18.3</v>
      </c>
      <c r="Q1924">
        <v>20.8</v>
      </c>
      <c r="R1924" s="5">
        <v>1.3298611111111101</v>
      </c>
    </row>
    <row r="1925" spans="2:18">
      <c r="B1925" s="2">
        <v>18.8</v>
      </c>
      <c r="C1925" s="2">
        <v>52</v>
      </c>
      <c r="D1925" s="2">
        <v>8.8000000000000007</v>
      </c>
      <c r="E1925" s="2">
        <v>18.8</v>
      </c>
      <c r="F1925" s="2">
        <v>0</v>
      </c>
      <c r="G1925" s="2">
        <v>0</v>
      </c>
      <c r="H1925" s="2">
        <v>1007.3</v>
      </c>
      <c r="I1925" s="2">
        <v>5340</v>
      </c>
      <c r="J1925" s="2">
        <v>0</v>
      </c>
      <c r="K1925" s="2">
        <v>0</v>
      </c>
      <c r="L1925" s="2">
        <v>0</v>
      </c>
      <c r="M1925" s="2">
        <v>0</v>
      </c>
      <c r="N1925">
        <v>5</v>
      </c>
      <c r="O1925">
        <v>292.8</v>
      </c>
      <c r="P1925">
        <v>18.3</v>
      </c>
      <c r="Q1925">
        <v>21.1</v>
      </c>
      <c r="R1925" s="5">
        <v>1.3305555555555599</v>
      </c>
    </row>
    <row r="1926" spans="2:18">
      <c r="B1926" s="2">
        <v>18.8</v>
      </c>
      <c r="C1926" s="2">
        <v>52</v>
      </c>
      <c r="D1926" s="2">
        <v>8.8000000000000007</v>
      </c>
      <c r="E1926" s="2">
        <v>18.8</v>
      </c>
      <c r="F1926" s="2">
        <v>0</v>
      </c>
      <c r="G1926" s="2">
        <v>2.2000000000000002</v>
      </c>
      <c r="H1926" s="2">
        <v>1007.4</v>
      </c>
      <c r="I1926" s="2">
        <v>5430</v>
      </c>
      <c r="J1926" s="2">
        <v>0</v>
      </c>
      <c r="K1926" s="2">
        <v>0</v>
      </c>
      <c r="L1926" s="2">
        <v>0</v>
      </c>
      <c r="M1926" s="2">
        <v>0</v>
      </c>
      <c r="N1926">
        <v>5</v>
      </c>
      <c r="O1926">
        <v>292.8</v>
      </c>
      <c r="P1926">
        <v>18.3</v>
      </c>
      <c r="Q1926">
        <v>21.5</v>
      </c>
      <c r="R1926" s="5">
        <v>1.33125</v>
      </c>
    </row>
    <row r="1927" spans="2:18">
      <c r="B1927" s="2">
        <v>18.8</v>
      </c>
      <c r="C1927" s="2">
        <v>52</v>
      </c>
      <c r="D1927" s="2">
        <v>8.8000000000000007</v>
      </c>
      <c r="E1927" s="2">
        <v>18.8</v>
      </c>
      <c r="F1927" s="2">
        <v>2.5</v>
      </c>
      <c r="G1927" s="2">
        <v>3.2</v>
      </c>
      <c r="H1927" s="2">
        <v>1007.5</v>
      </c>
      <c r="I1927" s="2">
        <v>5540</v>
      </c>
      <c r="J1927" s="2">
        <v>0</v>
      </c>
      <c r="K1927" s="2">
        <v>0</v>
      </c>
      <c r="L1927" s="2">
        <v>0</v>
      </c>
      <c r="M1927" s="2">
        <v>0</v>
      </c>
      <c r="N1927">
        <v>5</v>
      </c>
      <c r="O1927">
        <v>292.8</v>
      </c>
      <c r="P1927">
        <v>18.399999999999999</v>
      </c>
      <c r="Q1927">
        <v>21.7</v>
      </c>
      <c r="R1927" s="5">
        <v>1.3319444444444399</v>
      </c>
    </row>
    <row r="1928" spans="2:18">
      <c r="B1928" s="2">
        <v>18.899999999999999</v>
      </c>
      <c r="C1928" s="2">
        <v>52</v>
      </c>
      <c r="D1928" s="2">
        <v>8.8000000000000007</v>
      </c>
      <c r="E1928" s="2">
        <v>18.899999999999999</v>
      </c>
      <c r="F1928" s="2">
        <v>4.7</v>
      </c>
      <c r="G1928" s="2">
        <v>5</v>
      </c>
      <c r="H1928" s="2">
        <v>1007.3</v>
      </c>
      <c r="I1928" s="2">
        <v>5640</v>
      </c>
      <c r="J1928" s="2">
        <v>0</v>
      </c>
      <c r="K1928" s="2">
        <v>0</v>
      </c>
      <c r="L1928" s="2">
        <v>0</v>
      </c>
      <c r="M1928" s="2">
        <v>0</v>
      </c>
      <c r="N1928">
        <v>5</v>
      </c>
      <c r="O1928">
        <v>292.8</v>
      </c>
      <c r="P1928">
        <v>18.5</v>
      </c>
      <c r="Q1928">
        <v>22</v>
      </c>
      <c r="R1928" s="5">
        <v>1.33263888888889</v>
      </c>
    </row>
    <row r="1929" spans="2:18">
      <c r="B1929" s="2">
        <v>18.899999999999999</v>
      </c>
      <c r="C1929" s="2">
        <v>52</v>
      </c>
      <c r="D1929" s="2">
        <v>8.8000000000000007</v>
      </c>
      <c r="E1929" s="2">
        <v>18.899999999999999</v>
      </c>
      <c r="F1929" s="2">
        <v>2.5</v>
      </c>
      <c r="G1929" s="2">
        <v>2.5</v>
      </c>
      <c r="H1929" s="2">
        <v>1007.4</v>
      </c>
      <c r="I1929" s="2">
        <v>5750</v>
      </c>
      <c r="J1929" s="2">
        <v>0</v>
      </c>
      <c r="K1929" s="2">
        <v>0</v>
      </c>
      <c r="L1929" s="2">
        <v>0</v>
      </c>
      <c r="M1929" s="2">
        <v>0</v>
      </c>
      <c r="N1929">
        <v>5</v>
      </c>
      <c r="O1929">
        <v>292.8</v>
      </c>
      <c r="P1929">
        <v>18.5</v>
      </c>
      <c r="Q1929">
        <v>22.3</v>
      </c>
      <c r="R1929" s="5">
        <v>1.3333333333333299</v>
      </c>
    </row>
    <row r="1930" spans="2:18">
      <c r="B1930" s="2">
        <v>18.899999999999999</v>
      </c>
      <c r="C1930" s="2">
        <v>52</v>
      </c>
      <c r="D1930" s="2">
        <v>8.8000000000000007</v>
      </c>
      <c r="E1930" s="2">
        <v>18.899999999999999</v>
      </c>
      <c r="F1930" s="2">
        <v>3.2</v>
      </c>
      <c r="G1930" s="2">
        <v>3.2</v>
      </c>
      <c r="H1930" s="2">
        <v>1007.4</v>
      </c>
      <c r="I1930" s="2">
        <v>5870</v>
      </c>
      <c r="J1930" s="2">
        <v>0</v>
      </c>
      <c r="K1930" s="2">
        <v>0</v>
      </c>
      <c r="L1930" s="2">
        <v>0</v>
      </c>
      <c r="M1930" s="2">
        <v>0</v>
      </c>
      <c r="N1930">
        <v>5</v>
      </c>
      <c r="O1930">
        <v>292.8</v>
      </c>
      <c r="P1930">
        <v>18.5</v>
      </c>
      <c r="Q1930">
        <v>22.6</v>
      </c>
      <c r="R1930" s="5">
        <v>1.33402777777778</v>
      </c>
    </row>
    <row r="1931" spans="2:18">
      <c r="B1931" s="2">
        <v>18.899999999999999</v>
      </c>
      <c r="C1931" s="2">
        <v>53</v>
      </c>
      <c r="D1931" s="2">
        <v>9.1</v>
      </c>
      <c r="E1931" s="2">
        <v>18.899999999999999</v>
      </c>
      <c r="F1931" s="2">
        <v>1.8</v>
      </c>
      <c r="G1931" s="2">
        <v>2.5</v>
      </c>
      <c r="H1931" s="2">
        <v>1007.5</v>
      </c>
      <c r="I1931" s="2">
        <v>5980</v>
      </c>
      <c r="J1931" s="2">
        <v>0</v>
      </c>
      <c r="K1931" s="2">
        <v>0</v>
      </c>
      <c r="L1931" s="2">
        <v>0</v>
      </c>
      <c r="M1931" s="2">
        <v>0</v>
      </c>
      <c r="N1931">
        <v>5</v>
      </c>
      <c r="O1931">
        <v>292.8</v>
      </c>
      <c r="P1931">
        <v>18.600000000000001</v>
      </c>
      <c r="Q1931">
        <v>22.8</v>
      </c>
      <c r="R1931" s="5">
        <v>1.3347222222222199</v>
      </c>
    </row>
    <row r="1932" spans="2:18">
      <c r="B1932" s="2">
        <v>18.899999999999999</v>
      </c>
      <c r="C1932" s="2">
        <v>52</v>
      </c>
      <c r="D1932" s="2">
        <v>8.8000000000000007</v>
      </c>
      <c r="E1932" s="2">
        <v>18.899999999999999</v>
      </c>
      <c r="F1932" s="2">
        <v>3.2</v>
      </c>
      <c r="G1932" s="2">
        <v>5</v>
      </c>
      <c r="H1932" s="2">
        <v>1007.5</v>
      </c>
      <c r="I1932" s="2">
        <v>6100</v>
      </c>
      <c r="J1932" s="2">
        <v>0</v>
      </c>
      <c r="K1932" s="2">
        <v>0</v>
      </c>
      <c r="L1932" s="2">
        <v>0</v>
      </c>
      <c r="M1932" s="2">
        <v>0</v>
      </c>
      <c r="N1932">
        <v>5</v>
      </c>
      <c r="O1932">
        <v>292.8</v>
      </c>
      <c r="P1932">
        <v>18.600000000000001</v>
      </c>
      <c r="Q1932">
        <v>23</v>
      </c>
      <c r="R1932" s="5">
        <v>1.33541666666667</v>
      </c>
    </row>
    <row r="1933" spans="2:18">
      <c r="B1933" s="2">
        <v>18.899999999999999</v>
      </c>
      <c r="C1933" s="2">
        <v>53</v>
      </c>
      <c r="D1933" s="2">
        <v>9.1</v>
      </c>
      <c r="E1933" s="2">
        <v>18.899999999999999</v>
      </c>
      <c r="F1933" s="2">
        <v>0</v>
      </c>
      <c r="G1933" s="2">
        <v>3.6</v>
      </c>
      <c r="H1933" s="2">
        <v>1007.3</v>
      </c>
      <c r="I1933" s="2">
        <v>6230</v>
      </c>
      <c r="J1933" s="2">
        <v>0</v>
      </c>
      <c r="K1933" s="2">
        <v>0</v>
      </c>
      <c r="L1933" s="2">
        <v>0</v>
      </c>
      <c r="M1933" s="2">
        <v>0</v>
      </c>
      <c r="N1933">
        <v>5</v>
      </c>
      <c r="O1933">
        <v>292.8</v>
      </c>
      <c r="P1933">
        <v>18.7</v>
      </c>
      <c r="Q1933">
        <v>23.2</v>
      </c>
      <c r="R1933" s="5">
        <v>1.3361111111111099</v>
      </c>
    </row>
    <row r="1934" spans="2:18">
      <c r="B1934" s="2">
        <v>18.899999999999999</v>
      </c>
      <c r="C1934" s="2">
        <v>53</v>
      </c>
      <c r="D1934" s="2">
        <v>9.1</v>
      </c>
      <c r="E1934" s="2">
        <v>18.899999999999999</v>
      </c>
      <c r="F1934" s="2">
        <v>1.8</v>
      </c>
      <c r="G1934" s="2">
        <v>2.5</v>
      </c>
      <c r="H1934" s="2">
        <v>1007.3</v>
      </c>
      <c r="I1934" s="2">
        <v>6350</v>
      </c>
      <c r="J1934" s="2">
        <v>0</v>
      </c>
      <c r="K1934" s="2">
        <v>0</v>
      </c>
      <c r="L1934" s="2">
        <v>0</v>
      </c>
      <c r="M1934" s="2">
        <v>0</v>
      </c>
      <c r="N1934">
        <v>5</v>
      </c>
      <c r="O1934">
        <v>292.8</v>
      </c>
      <c r="P1934">
        <v>18.7</v>
      </c>
      <c r="Q1934">
        <v>23.4</v>
      </c>
      <c r="R1934" s="5">
        <v>1.33680555555556</v>
      </c>
    </row>
    <row r="1935" spans="2:18">
      <c r="B1935" s="2">
        <v>18.899999999999999</v>
      </c>
      <c r="C1935" s="2">
        <v>53</v>
      </c>
      <c r="D1935" s="2">
        <v>9.1</v>
      </c>
      <c r="E1935" s="2">
        <v>18.899999999999999</v>
      </c>
      <c r="F1935" s="2">
        <v>4</v>
      </c>
      <c r="G1935" s="2">
        <v>4.3</v>
      </c>
      <c r="H1935" s="2">
        <v>1007.4</v>
      </c>
      <c r="I1935" s="2">
        <v>6470</v>
      </c>
      <c r="J1935" s="2">
        <v>0</v>
      </c>
      <c r="K1935" s="2">
        <v>0</v>
      </c>
      <c r="L1935" s="2">
        <v>0</v>
      </c>
      <c r="M1935" s="2">
        <v>0</v>
      </c>
      <c r="N1935">
        <v>5</v>
      </c>
      <c r="O1935">
        <v>292.8</v>
      </c>
      <c r="P1935">
        <v>18.7</v>
      </c>
      <c r="Q1935">
        <v>23.5</v>
      </c>
      <c r="R1935" s="5">
        <v>1.3374999999999999</v>
      </c>
    </row>
    <row r="1936" spans="2:18">
      <c r="B1936" s="2">
        <v>18.899999999999999</v>
      </c>
      <c r="C1936" s="2">
        <v>53</v>
      </c>
      <c r="D1936" s="2">
        <v>9.1</v>
      </c>
      <c r="E1936" s="2">
        <v>18.899999999999999</v>
      </c>
      <c r="F1936" s="2">
        <v>1.8</v>
      </c>
      <c r="G1936" s="2">
        <v>2.9</v>
      </c>
      <c r="H1936" s="2">
        <v>1007.4</v>
      </c>
      <c r="I1936" s="2">
        <v>6590</v>
      </c>
      <c r="J1936" s="2">
        <v>0</v>
      </c>
      <c r="K1936" s="2">
        <v>0</v>
      </c>
      <c r="L1936" s="2">
        <v>0</v>
      </c>
      <c r="M1936" s="2">
        <v>0</v>
      </c>
      <c r="N1936">
        <v>5</v>
      </c>
      <c r="O1936">
        <v>292.8</v>
      </c>
      <c r="P1936">
        <v>18.8</v>
      </c>
      <c r="Q1936">
        <v>23.7</v>
      </c>
      <c r="R1936" s="5">
        <v>1.33819444444444</v>
      </c>
    </row>
    <row r="1937" spans="2:18">
      <c r="B1937" s="2">
        <v>18.899999999999999</v>
      </c>
      <c r="C1937" s="2">
        <v>53</v>
      </c>
      <c r="D1937" s="2">
        <v>9.1</v>
      </c>
      <c r="E1937" s="2">
        <v>18.899999999999999</v>
      </c>
      <c r="F1937" s="2">
        <v>3.2</v>
      </c>
      <c r="G1937" s="2">
        <v>4.7</v>
      </c>
      <c r="H1937" s="2">
        <v>1007.5</v>
      </c>
      <c r="I1937" s="2">
        <v>6720</v>
      </c>
      <c r="J1937" s="2">
        <v>0</v>
      </c>
      <c r="K1937" s="2">
        <v>0</v>
      </c>
      <c r="L1937" s="2">
        <v>0</v>
      </c>
      <c r="M1937" s="2">
        <v>0</v>
      </c>
      <c r="N1937">
        <v>5</v>
      </c>
      <c r="O1937">
        <v>292.8</v>
      </c>
      <c r="P1937">
        <v>18.8</v>
      </c>
      <c r="Q1937">
        <v>23.8</v>
      </c>
      <c r="R1937" s="5">
        <v>1.3388888888888899</v>
      </c>
    </row>
    <row r="1938" spans="2:18">
      <c r="B1938" s="2">
        <v>18.899999999999999</v>
      </c>
      <c r="C1938" s="2">
        <v>53</v>
      </c>
      <c r="D1938" s="2">
        <v>9.1</v>
      </c>
      <c r="E1938" s="2">
        <v>18.899999999999999</v>
      </c>
      <c r="F1938" s="2">
        <v>2.9</v>
      </c>
      <c r="G1938" s="2">
        <v>2.9</v>
      </c>
      <c r="H1938" s="2">
        <v>1007.5</v>
      </c>
      <c r="I1938" s="2">
        <v>6850</v>
      </c>
      <c r="J1938" s="2">
        <v>0</v>
      </c>
      <c r="K1938" s="2">
        <v>0</v>
      </c>
      <c r="L1938" s="2">
        <v>0</v>
      </c>
      <c r="M1938" s="2">
        <v>0</v>
      </c>
      <c r="N1938">
        <v>5</v>
      </c>
      <c r="O1938">
        <v>292.8</v>
      </c>
      <c r="P1938">
        <v>18.8</v>
      </c>
      <c r="Q1938">
        <v>23.8</v>
      </c>
      <c r="R1938" s="5">
        <v>1.33958333333333</v>
      </c>
    </row>
    <row r="1939" spans="2:18">
      <c r="B1939" s="2">
        <v>18.899999999999999</v>
      </c>
      <c r="C1939" s="2">
        <v>53</v>
      </c>
      <c r="D1939" s="2">
        <v>9.1</v>
      </c>
      <c r="E1939" s="2">
        <v>18.899999999999999</v>
      </c>
      <c r="F1939" s="2">
        <v>4.3</v>
      </c>
      <c r="G1939" s="2">
        <v>5</v>
      </c>
      <c r="H1939" s="2">
        <v>1007.5</v>
      </c>
      <c r="I1939" s="2">
        <v>6960</v>
      </c>
      <c r="J1939" s="2">
        <v>0</v>
      </c>
      <c r="K1939" s="2">
        <v>0</v>
      </c>
      <c r="L1939" s="2">
        <v>0</v>
      </c>
      <c r="M1939" s="2">
        <v>0</v>
      </c>
      <c r="N1939">
        <v>5</v>
      </c>
      <c r="O1939">
        <v>292.8</v>
      </c>
      <c r="P1939">
        <v>18.899999999999999</v>
      </c>
      <c r="Q1939">
        <v>23.9</v>
      </c>
      <c r="R1939" s="5">
        <v>1.3402777777777799</v>
      </c>
    </row>
    <row r="1940" spans="2:18">
      <c r="B1940" s="2">
        <v>19</v>
      </c>
      <c r="C1940" s="2">
        <v>53</v>
      </c>
      <c r="D1940" s="2">
        <v>9.1999999999999993</v>
      </c>
      <c r="E1940" s="2">
        <v>19</v>
      </c>
      <c r="F1940" s="2">
        <v>1.8</v>
      </c>
      <c r="G1940" s="2">
        <v>2.5</v>
      </c>
      <c r="H1940" s="2">
        <v>1007.4</v>
      </c>
      <c r="I1940" s="2">
        <v>7070</v>
      </c>
      <c r="J1940" s="2">
        <v>0</v>
      </c>
      <c r="K1940" s="2">
        <v>0</v>
      </c>
      <c r="L1940" s="2">
        <v>0</v>
      </c>
      <c r="M1940" s="2">
        <v>0</v>
      </c>
      <c r="N1940">
        <v>5</v>
      </c>
      <c r="O1940">
        <v>292.8</v>
      </c>
      <c r="P1940">
        <v>18.899999999999999</v>
      </c>
      <c r="Q1940">
        <v>23.9</v>
      </c>
      <c r="R1940" s="5">
        <v>1.34097222222222</v>
      </c>
    </row>
    <row r="1941" spans="2:18">
      <c r="B1941" s="2">
        <v>19</v>
      </c>
      <c r="C1941" s="2">
        <v>53</v>
      </c>
      <c r="D1941" s="2">
        <v>9.1999999999999993</v>
      </c>
      <c r="E1941" s="2">
        <v>19</v>
      </c>
      <c r="F1941" s="2">
        <v>2.5</v>
      </c>
      <c r="G1941" s="2">
        <v>5.4</v>
      </c>
      <c r="H1941" s="2">
        <v>1007.5</v>
      </c>
      <c r="I1941" s="2">
        <v>7190</v>
      </c>
      <c r="J1941" s="2">
        <v>0</v>
      </c>
      <c r="K1941" s="2">
        <v>0</v>
      </c>
      <c r="L1941" s="2">
        <v>0</v>
      </c>
      <c r="M1941" s="2">
        <v>0</v>
      </c>
      <c r="N1941">
        <v>5</v>
      </c>
      <c r="O1941">
        <v>292.8</v>
      </c>
      <c r="P1941">
        <v>18.899999999999999</v>
      </c>
      <c r="Q1941">
        <v>24</v>
      </c>
      <c r="R1941" s="5">
        <v>1.3416666666666699</v>
      </c>
    </row>
    <row r="1942" spans="2:18">
      <c r="B1942" s="2">
        <v>19.100000000000001</v>
      </c>
      <c r="C1942" s="2">
        <v>53</v>
      </c>
      <c r="D1942" s="2">
        <v>9.3000000000000007</v>
      </c>
      <c r="E1942" s="2">
        <v>19.100000000000001</v>
      </c>
      <c r="F1942" s="2">
        <v>6.1</v>
      </c>
      <c r="G1942" s="2">
        <v>6.1</v>
      </c>
      <c r="H1942" s="2">
        <v>1007.6</v>
      </c>
      <c r="I1942" s="2">
        <v>7300</v>
      </c>
      <c r="J1942" s="2">
        <v>0</v>
      </c>
      <c r="K1942" s="2">
        <v>0</v>
      </c>
      <c r="L1942" s="2">
        <v>0</v>
      </c>
      <c r="M1942" s="2">
        <v>0</v>
      </c>
      <c r="N1942">
        <v>5</v>
      </c>
      <c r="O1942">
        <v>292.8</v>
      </c>
      <c r="P1942">
        <v>19</v>
      </c>
      <c r="Q1942">
        <v>24</v>
      </c>
      <c r="R1942" s="5">
        <v>1.34236111111111</v>
      </c>
    </row>
    <row r="1943" spans="2:18">
      <c r="B1943" s="2">
        <v>19.100000000000001</v>
      </c>
      <c r="C1943" s="2">
        <v>53</v>
      </c>
      <c r="D1943" s="2">
        <v>9.3000000000000007</v>
      </c>
      <c r="E1943" s="2">
        <v>19.100000000000001</v>
      </c>
      <c r="F1943" s="2">
        <v>5.8</v>
      </c>
      <c r="G1943" s="2">
        <v>6.1</v>
      </c>
      <c r="H1943" s="2">
        <v>1007.5</v>
      </c>
      <c r="I1943" s="2">
        <v>7430</v>
      </c>
      <c r="J1943" s="2">
        <v>0</v>
      </c>
      <c r="K1943" s="2">
        <v>0</v>
      </c>
      <c r="L1943" s="2">
        <v>0</v>
      </c>
      <c r="M1943" s="2">
        <v>0</v>
      </c>
      <c r="N1943">
        <v>5</v>
      </c>
      <c r="O1943">
        <v>292.8</v>
      </c>
      <c r="P1943">
        <v>19</v>
      </c>
      <c r="Q1943">
        <v>24.1</v>
      </c>
      <c r="R1943" s="5">
        <v>1.3430555555555601</v>
      </c>
    </row>
    <row r="1944" spans="2:18">
      <c r="B1944" s="2">
        <v>19.100000000000001</v>
      </c>
      <c r="C1944" s="2">
        <v>53</v>
      </c>
      <c r="D1944" s="2">
        <v>9.3000000000000007</v>
      </c>
      <c r="E1944" s="2">
        <v>19.100000000000001</v>
      </c>
      <c r="F1944" s="2">
        <v>2.5</v>
      </c>
      <c r="G1944" s="2">
        <v>4</v>
      </c>
      <c r="H1944" s="2">
        <v>1007.4</v>
      </c>
      <c r="I1944" s="2">
        <v>7540</v>
      </c>
      <c r="J1944" s="2">
        <v>0</v>
      </c>
      <c r="K1944" s="2">
        <v>0</v>
      </c>
      <c r="L1944" s="2">
        <v>0</v>
      </c>
      <c r="M1944" s="2">
        <v>0</v>
      </c>
      <c r="N1944">
        <v>5</v>
      </c>
      <c r="O1944">
        <v>292.8</v>
      </c>
      <c r="P1944">
        <v>19</v>
      </c>
      <c r="Q1944">
        <v>24.2</v>
      </c>
      <c r="R1944" s="5">
        <v>1.34375</v>
      </c>
    </row>
    <row r="1945" spans="2:18">
      <c r="B1945" s="2">
        <v>19.2</v>
      </c>
      <c r="C1945" s="2">
        <v>52</v>
      </c>
      <c r="D1945" s="2">
        <v>9.1</v>
      </c>
      <c r="E1945" s="2">
        <v>19.2</v>
      </c>
      <c r="F1945" s="2">
        <v>3.6</v>
      </c>
      <c r="G1945" s="2">
        <v>5.4</v>
      </c>
      <c r="H1945" s="2">
        <v>1007.5</v>
      </c>
      <c r="I1945" s="2">
        <v>7650</v>
      </c>
      <c r="J1945" s="2">
        <v>0</v>
      </c>
      <c r="K1945" s="2">
        <v>0</v>
      </c>
      <c r="L1945" s="2">
        <v>0</v>
      </c>
      <c r="M1945" s="2">
        <v>0</v>
      </c>
      <c r="N1945">
        <v>5</v>
      </c>
      <c r="O1945">
        <v>292.8</v>
      </c>
      <c r="P1945">
        <v>19.100000000000001</v>
      </c>
      <c r="Q1945">
        <v>24.3</v>
      </c>
      <c r="R1945" s="5">
        <v>1.3444444444444399</v>
      </c>
    </row>
    <row r="1946" spans="2:18">
      <c r="B1946" s="2">
        <v>19.3</v>
      </c>
      <c r="C1946" s="2">
        <v>52</v>
      </c>
      <c r="D1946" s="2">
        <v>9.1999999999999993</v>
      </c>
      <c r="E1946" s="2">
        <v>19.3</v>
      </c>
      <c r="F1946" s="2">
        <v>0</v>
      </c>
      <c r="G1946" s="2">
        <v>2.9</v>
      </c>
      <c r="H1946" s="2">
        <v>1007.4</v>
      </c>
      <c r="I1946" s="2">
        <v>7760</v>
      </c>
      <c r="J1946" s="2">
        <v>0</v>
      </c>
      <c r="K1946" s="2">
        <v>0</v>
      </c>
      <c r="L1946" s="2">
        <v>0</v>
      </c>
      <c r="M1946" s="2">
        <v>0</v>
      </c>
      <c r="N1946">
        <v>5</v>
      </c>
      <c r="O1946">
        <v>292.8</v>
      </c>
      <c r="P1946">
        <v>19.2</v>
      </c>
      <c r="Q1946">
        <v>24.4</v>
      </c>
      <c r="R1946" s="5">
        <v>1.34513888888889</v>
      </c>
    </row>
    <row r="1947" spans="2:18">
      <c r="B1947" s="2">
        <v>19.3</v>
      </c>
      <c r="C1947" s="2">
        <v>52</v>
      </c>
      <c r="D1947" s="2">
        <v>9.1999999999999993</v>
      </c>
      <c r="E1947" s="2">
        <v>19.3</v>
      </c>
      <c r="F1947" s="2">
        <v>4.7</v>
      </c>
      <c r="G1947" s="2">
        <v>5.8</v>
      </c>
      <c r="H1947" s="2">
        <v>1007.7</v>
      </c>
      <c r="I1947" s="2">
        <v>7840</v>
      </c>
      <c r="J1947" s="2">
        <v>0</v>
      </c>
      <c r="K1947" s="2">
        <v>0</v>
      </c>
      <c r="L1947" s="2">
        <v>0</v>
      </c>
      <c r="M1947" s="2">
        <v>0</v>
      </c>
      <c r="N1947">
        <v>5</v>
      </c>
      <c r="O1947">
        <v>292.8</v>
      </c>
      <c r="P1947">
        <v>19.2</v>
      </c>
      <c r="Q1947">
        <v>24.5</v>
      </c>
      <c r="R1947" s="5">
        <v>1.3458333333333301</v>
      </c>
    </row>
    <row r="1948" spans="2:18">
      <c r="B1948" s="2">
        <v>19.5</v>
      </c>
      <c r="C1948" s="2">
        <v>51</v>
      </c>
      <c r="D1948" s="2">
        <v>9.1</v>
      </c>
      <c r="E1948" s="2">
        <v>19.5</v>
      </c>
      <c r="F1948" s="2">
        <v>2.5</v>
      </c>
      <c r="G1948" s="2">
        <v>3.6</v>
      </c>
      <c r="H1948" s="2">
        <v>1007.5</v>
      </c>
      <c r="I1948" s="2">
        <v>7940</v>
      </c>
      <c r="J1948" s="2">
        <v>0</v>
      </c>
      <c r="K1948" s="2">
        <v>0</v>
      </c>
      <c r="L1948" s="2">
        <v>0</v>
      </c>
      <c r="M1948" s="2">
        <v>0</v>
      </c>
      <c r="N1948">
        <v>5</v>
      </c>
      <c r="O1948">
        <v>292.8</v>
      </c>
      <c r="P1948">
        <v>19.3</v>
      </c>
      <c r="Q1948">
        <v>24.6</v>
      </c>
      <c r="R1948" s="5">
        <v>1.34652777777778</v>
      </c>
    </row>
    <row r="1949" spans="2:18">
      <c r="B1949" s="2">
        <v>19.600000000000001</v>
      </c>
      <c r="C1949" s="2">
        <v>50</v>
      </c>
      <c r="D1949" s="2">
        <v>8.9</v>
      </c>
      <c r="E1949" s="2">
        <v>19.600000000000001</v>
      </c>
      <c r="F1949" s="2">
        <v>4.3</v>
      </c>
      <c r="G1949" s="2">
        <v>5</v>
      </c>
      <c r="H1949" s="2">
        <v>1007.4</v>
      </c>
      <c r="I1949" s="2">
        <v>8040</v>
      </c>
      <c r="J1949" s="2">
        <v>0</v>
      </c>
      <c r="K1949" s="2">
        <v>0</v>
      </c>
      <c r="L1949" s="2">
        <v>0</v>
      </c>
      <c r="M1949" s="2">
        <v>0</v>
      </c>
      <c r="N1949">
        <v>5</v>
      </c>
      <c r="O1949">
        <v>292.8</v>
      </c>
      <c r="P1949">
        <v>19.3</v>
      </c>
      <c r="Q1949">
        <v>24.7</v>
      </c>
      <c r="R1949" s="5">
        <v>1.3472222222222201</v>
      </c>
    </row>
    <row r="1950" spans="2:18">
      <c r="B1950" s="2">
        <v>19.8</v>
      </c>
      <c r="C1950" s="2">
        <v>50</v>
      </c>
      <c r="D1950" s="2">
        <v>9.1</v>
      </c>
      <c r="E1950" s="2">
        <v>19.8</v>
      </c>
      <c r="F1950" s="2">
        <v>3.6</v>
      </c>
      <c r="G1950" s="2">
        <v>6.5</v>
      </c>
      <c r="H1950" s="2">
        <v>1007.4</v>
      </c>
      <c r="I1950" s="2">
        <v>8120</v>
      </c>
      <c r="J1950" s="2">
        <v>0</v>
      </c>
      <c r="K1950" s="2">
        <v>0</v>
      </c>
      <c r="L1950" s="2">
        <v>0</v>
      </c>
      <c r="M1950" s="2">
        <v>0</v>
      </c>
      <c r="N1950">
        <v>5</v>
      </c>
      <c r="O1950">
        <v>292.8</v>
      </c>
      <c r="P1950">
        <v>19.399999999999999</v>
      </c>
      <c r="Q1950">
        <v>24.8</v>
      </c>
      <c r="R1950" s="5">
        <v>1.34791666666667</v>
      </c>
    </row>
    <row r="1951" spans="2:18">
      <c r="B1951" s="2">
        <v>19.899999999999999</v>
      </c>
      <c r="C1951" s="2">
        <v>49</v>
      </c>
      <c r="D1951" s="2">
        <v>8.9</v>
      </c>
      <c r="E1951" s="2">
        <v>19.899999999999999</v>
      </c>
      <c r="F1951" s="2">
        <v>3.6</v>
      </c>
      <c r="G1951" s="2">
        <v>5</v>
      </c>
      <c r="H1951" s="2">
        <v>1007.4</v>
      </c>
      <c r="I1951" s="2">
        <v>8220</v>
      </c>
      <c r="J1951" s="2">
        <v>0</v>
      </c>
      <c r="K1951" s="2">
        <v>0</v>
      </c>
      <c r="L1951" s="2">
        <v>0</v>
      </c>
      <c r="M1951" s="2">
        <v>0</v>
      </c>
      <c r="N1951">
        <v>5</v>
      </c>
      <c r="O1951">
        <v>292.8</v>
      </c>
      <c r="P1951">
        <v>19.5</v>
      </c>
      <c r="Q1951">
        <v>24.9</v>
      </c>
      <c r="R1951" s="5">
        <v>1.3486111111111101</v>
      </c>
    </row>
    <row r="1952" spans="2:18">
      <c r="B1952" s="2">
        <v>20</v>
      </c>
      <c r="C1952" s="2">
        <v>49</v>
      </c>
      <c r="D1952" s="2">
        <v>9</v>
      </c>
      <c r="E1952" s="2">
        <v>20</v>
      </c>
      <c r="F1952" s="2">
        <v>3.2</v>
      </c>
      <c r="G1952" s="2">
        <v>4.3</v>
      </c>
      <c r="H1952" s="2">
        <v>1007.5</v>
      </c>
      <c r="I1952" s="2">
        <v>8320</v>
      </c>
      <c r="J1952" s="2">
        <v>0</v>
      </c>
      <c r="K1952" s="2">
        <v>0</v>
      </c>
      <c r="L1952" s="2">
        <v>0</v>
      </c>
      <c r="M1952" s="2">
        <v>0</v>
      </c>
      <c r="N1952">
        <v>5</v>
      </c>
      <c r="O1952">
        <v>292.8</v>
      </c>
      <c r="P1952">
        <v>19.600000000000001</v>
      </c>
      <c r="Q1952">
        <v>25</v>
      </c>
      <c r="R1952" s="5">
        <v>1.34930555555556</v>
      </c>
    </row>
    <row r="1953" spans="2:18">
      <c r="B1953" s="2">
        <v>20.100000000000001</v>
      </c>
      <c r="C1953" s="2">
        <v>49</v>
      </c>
      <c r="D1953" s="2">
        <v>9.1</v>
      </c>
      <c r="E1953" s="2">
        <v>20.100000000000001</v>
      </c>
      <c r="F1953" s="2">
        <v>4</v>
      </c>
      <c r="G1953" s="2">
        <v>5</v>
      </c>
      <c r="H1953" s="2">
        <v>1007.4</v>
      </c>
      <c r="I1953" s="2">
        <v>8440</v>
      </c>
      <c r="J1953" s="2">
        <v>0</v>
      </c>
      <c r="K1953" s="2">
        <v>0</v>
      </c>
      <c r="L1953" s="2">
        <v>0</v>
      </c>
      <c r="M1953" s="2">
        <v>0</v>
      </c>
      <c r="N1953">
        <v>5</v>
      </c>
      <c r="O1953">
        <v>292.8</v>
      </c>
      <c r="P1953">
        <v>19.600000000000001</v>
      </c>
      <c r="Q1953">
        <v>25.1</v>
      </c>
      <c r="R1953" s="5">
        <v>1.35</v>
      </c>
    </row>
    <row r="1954" spans="2:18">
      <c r="B1954" s="2">
        <v>20.2</v>
      </c>
      <c r="C1954" s="2">
        <v>48</v>
      </c>
      <c r="D1954" s="2">
        <v>8.9</v>
      </c>
      <c r="E1954" s="2">
        <v>20.2</v>
      </c>
      <c r="F1954" s="2">
        <v>6.5</v>
      </c>
      <c r="G1954" s="2">
        <v>7.9</v>
      </c>
      <c r="H1954" s="2">
        <v>1007.5</v>
      </c>
      <c r="I1954" s="2">
        <v>8560</v>
      </c>
      <c r="J1954" s="2">
        <v>0</v>
      </c>
      <c r="K1954" s="2">
        <v>0</v>
      </c>
      <c r="L1954" s="2">
        <v>0</v>
      </c>
      <c r="M1954" s="2">
        <v>0</v>
      </c>
      <c r="N1954">
        <v>5</v>
      </c>
      <c r="O1954">
        <v>292.8</v>
      </c>
      <c r="P1954">
        <v>19.7</v>
      </c>
      <c r="Q1954">
        <v>25.2</v>
      </c>
      <c r="R1954" s="5">
        <v>1.35069444444444</v>
      </c>
    </row>
    <row r="1955" spans="2:18">
      <c r="B1955" s="2">
        <v>20.3</v>
      </c>
      <c r="C1955" s="2">
        <v>48</v>
      </c>
      <c r="D1955" s="2">
        <v>9</v>
      </c>
      <c r="E1955" s="2">
        <v>20.3</v>
      </c>
      <c r="F1955" s="2">
        <v>3.6</v>
      </c>
      <c r="G1955" s="2">
        <v>5.8</v>
      </c>
      <c r="H1955" s="2">
        <v>1007.3</v>
      </c>
      <c r="I1955" s="2">
        <v>8660</v>
      </c>
      <c r="J1955" s="2">
        <v>0</v>
      </c>
      <c r="K1955" s="2">
        <v>0</v>
      </c>
      <c r="L1955" s="2">
        <v>0</v>
      </c>
      <c r="M1955" s="2">
        <v>0</v>
      </c>
      <c r="N1955">
        <v>5</v>
      </c>
      <c r="O1955">
        <v>292.8</v>
      </c>
      <c r="P1955">
        <v>19.8</v>
      </c>
      <c r="Q1955">
        <v>25.3</v>
      </c>
      <c r="R1955" s="5">
        <v>1.3513888888888901</v>
      </c>
    </row>
    <row r="1956" spans="2:18">
      <c r="B1956" s="2">
        <v>20.3</v>
      </c>
      <c r="C1956" s="2">
        <v>48</v>
      </c>
      <c r="D1956" s="2">
        <v>9</v>
      </c>
      <c r="E1956" s="2">
        <v>20.3</v>
      </c>
      <c r="F1956" s="2">
        <v>5.8</v>
      </c>
      <c r="G1956" s="2">
        <v>6.1</v>
      </c>
      <c r="H1956" s="2">
        <v>1007.4</v>
      </c>
      <c r="I1956" s="2">
        <v>8770</v>
      </c>
      <c r="J1956" s="2">
        <v>0</v>
      </c>
      <c r="K1956" s="2">
        <v>0</v>
      </c>
      <c r="L1956" s="2">
        <v>0</v>
      </c>
      <c r="M1956" s="2">
        <v>0</v>
      </c>
      <c r="N1956">
        <v>5</v>
      </c>
      <c r="O1956">
        <v>292.8</v>
      </c>
      <c r="P1956">
        <v>19.899999999999999</v>
      </c>
      <c r="Q1956">
        <v>25.4</v>
      </c>
      <c r="R1956" s="5">
        <v>1.35208333333333</v>
      </c>
    </row>
    <row r="1957" spans="2:18">
      <c r="B1957" s="2">
        <v>20.3</v>
      </c>
      <c r="C1957" s="2">
        <v>48</v>
      </c>
      <c r="D1957" s="2">
        <v>9</v>
      </c>
      <c r="E1957" s="2">
        <v>20.3</v>
      </c>
      <c r="F1957" s="2">
        <v>3.2</v>
      </c>
      <c r="G1957" s="2">
        <v>7.9</v>
      </c>
      <c r="H1957" s="2">
        <v>1007.4</v>
      </c>
      <c r="I1957" s="2">
        <v>8890</v>
      </c>
      <c r="J1957" s="2">
        <v>0</v>
      </c>
      <c r="K1957" s="2">
        <v>0</v>
      </c>
      <c r="L1957" s="2">
        <v>0</v>
      </c>
      <c r="M1957" s="2">
        <v>0</v>
      </c>
      <c r="N1957">
        <v>5</v>
      </c>
      <c r="O1957">
        <v>292.8</v>
      </c>
      <c r="P1957">
        <v>20</v>
      </c>
      <c r="Q1957">
        <v>25.5</v>
      </c>
      <c r="R1957" s="5">
        <v>1.3527777777777801</v>
      </c>
    </row>
    <row r="1958" spans="2:18">
      <c r="B1958" s="2">
        <v>20.399999999999999</v>
      </c>
      <c r="C1958" s="2">
        <v>48</v>
      </c>
      <c r="D1958" s="2">
        <v>9</v>
      </c>
      <c r="E1958" s="2">
        <v>20.399999999999999</v>
      </c>
      <c r="F1958" s="2">
        <v>7.2</v>
      </c>
      <c r="G1958" s="2">
        <v>8.3000000000000007</v>
      </c>
      <c r="H1958" s="2">
        <v>1007.6</v>
      </c>
      <c r="I1958" s="2">
        <v>9000</v>
      </c>
      <c r="J1958" s="2">
        <v>0</v>
      </c>
      <c r="K1958" s="2">
        <v>0</v>
      </c>
      <c r="L1958" s="2">
        <v>0</v>
      </c>
      <c r="M1958" s="2">
        <v>0</v>
      </c>
      <c r="N1958">
        <v>5</v>
      </c>
      <c r="O1958">
        <v>292.8</v>
      </c>
      <c r="P1958">
        <v>20</v>
      </c>
      <c r="Q1958">
        <v>25.5</v>
      </c>
      <c r="R1958" s="5">
        <v>1.35347222222222</v>
      </c>
    </row>
    <row r="1959" spans="2:18">
      <c r="B1959" s="2">
        <v>20.399999999999999</v>
      </c>
      <c r="C1959" s="2">
        <v>48</v>
      </c>
      <c r="D1959" s="2">
        <v>9</v>
      </c>
      <c r="E1959" s="2">
        <v>20.399999999999999</v>
      </c>
      <c r="F1959" s="2">
        <v>3.6</v>
      </c>
      <c r="G1959" s="2">
        <v>4.3</v>
      </c>
      <c r="H1959" s="2">
        <v>1007.5</v>
      </c>
      <c r="I1959" s="2">
        <v>9120</v>
      </c>
      <c r="J1959" s="2">
        <v>0</v>
      </c>
      <c r="K1959" s="2">
        <v>0</v>
      </c>
      <c r="L1959" s="2">
        <v>0</v>
      </c>
      <c r="M1959" s="2">
        <v>0</v>
      </c>
      <c r="N1959">
        <v>5</v>
      </c>
      <c r="O1959">
        <v>292.8</v>
      </c>
      <c r="P1959">
        <v>20.100000000000001</v>
      </c>
      <c r="Q1959">
        <v>25.6</v>
      </c>
      <c r="R1959" s="5">
        <v>1.3541666666666701</v>
      </c>
    </row>
    <row r="1960" spans="2:18">
      <c r="B1960" s="2">
        <v>20.399999999999999</v>
      </c>
      <c r="C1960" s="2">
        <v>48</v>
      </c>
      <c r="D1960" s="2">
        <v>9</v>
      </c>
      <c r="E1960" s="2">
        <v>20.399999999999999</v>
      </c>
      <c r="F1960" s="2">
        <v>4.7</v>
      </c>
      <c r="G1960" s="2">
        <v>5</v>
      </c>
      <c r="H1960" s="2">
        <v>1007.5</v>
      </c>
      <c r="I1960" s="2">
        <v>9200</v>
      </c>
      <c r="J1960" s="2">
        <v>0</v>
      </c>
      <c r="K1960" s="2">
        <v>0</v>
      </c>
      <c r="L1960" s="2">
        <v>0</v>
      </c>
      <c r="M1960" s="2">
        <v>0</v>
      </c>
      <c r="N1960">
        <v>5</v>
      </c>
      <c r="O1960">
        <v>292.8</v>
      </c>
      <c r="P1960">
        <v>20.2</v>
      </c>
      <c r="Q1960">
        <v>25.7</v>
      </c>
      <c r="R1960" s="5">
        <v>1.35486111111111</v>
      </c>
    </row>
    <row r="1961" spans="2:18">
      <c r="B1961" s="2">
        <v>20.399999999999999</v>
      </c>
      <c r="C1961" s="2">
        <v>48</v>
      </c>
      <c r="D1961" s="2">
        <v>9</v>
      </c>
      <c r="E1961" s="2">
        <v>20.399999999999999</v>
      </c>
      <c r="F1961" s="2">
        <v>5.8</v>
      </c>
      <c r="G1961" s="2">
        <v>6.5</v>
      </c>
      <c r="H1961" s="2">
        <v>1007.4</v>
      </c>
      <c r="I1961" s="2">
        <v>9290</v>
      </c>
      <c r="J1961" s="2">
        <v>0</v>
      </c>
      <c r="K1961" s="2">
        <v>0</v>
      </c>
      <c r="L1961" s="2">
        <v>0</v>
      </c>
      <c r="M1961" s="2">
        <v>0</v>
      </c>
      <c r="N1961">
        <v>5</v>
      </c>
      <c r="O1961">
        <v>292.8</v>
      </c>
      <c r="P1961">
        <v>20.3</v>
      </c>
      <c r="Q1961">
        <v>25.8</v>
      </c>
      <c r="R1961" s="5">
        <v>1.3555555555555601</v>
      </c>
    </row>
    <row r="1962" spans="2:18">
      <c r="B1962" s="2">
        <v>20.5</v>
      </c>
      <c r="C1962" s="2">
        <v>48</v>
      </c>
      <c r="D1962" s="2">
        <v>9.1</v>
      </c>
      <c r="E1962" s="2">
        <v>20.5</v>
      </c>
      <c r="F1962" s="2">
        <v>6.1</v>
      </c>
      <c r="G1962" s="2">
        <v>8.3000000000000007</v>
      </c>
      <c r="H1962" s="2">
        <v>1007.5</v>
      </c>
      <c r="I1962" s="2">
        <v>9360</v>
      </c>
      <c r="J1962" s="2">
        <v>0</v>
      </c>
      <c r="K1962" s="2">
        <v>0</v>
      </c>
      <c r="L1962" s="2">
        <v>0</v>
      </c>
      <c r="M1962" s="2">
        <v>0</v>
      </c>
      <c r="N1962">
        <v>5</v>
      </c>
      <c r="O1962">
        <v>292.8</v>
      </c>
      <c r="P1962">
        <v>20.399999999999999</v>
      </c>
      <c r="Q1962">
        <v>25.8</v>
      </c>
      <c r="R1962" s="5">
        <v>1.35625</v>
      </c>
    </row>
    <row r="1963" spans="2:18">
      <c r="B1963" s="2">
        <v>20.5</v>
      </c>
      <c r="C1963" s="2">
        <v>48</v>
      </c>
      <c r="D1963" s="2">
        <v>9.1</v>
      </c>
      <c r="E1963" s="2">
        <v>20.5</v>
      </c>
      <c r="F1963" s="2">
        <v>3.2</v>
      </c>
      <c r="G1963" s="2">
        <v>7.2</v>
      </c>
      <c r="H1963" s="2">
        <v>1007.6</v>
      </c>
      <c r="I1963" s="2">
        <v>9440</v>
      </c>
      <c r="J1963" s="2">
        <v>0</v>
      </c>
      <c r="K1963" s="2">
        <v>0</v>
      </c>
      <c r="L1963" s="2">
        <v>0</v>
      </c>
      <c r="M1963" s="2">
        <v>0</v>
      </c>
      <c r="N1963">
        <v>5</v>
      </c>
      <c r="O1963">
        <v>292.8</v>
      </c>
      <c r="P1963">
        <v>20.399999999999999</v>
      </c>
      <c r="Q1963">
        <v>25.9</v>
      </c>
      <c r="R1963" s="5">
        <v>1.3569444444444401</v>
      </c>
    </row>
    <row r="1964" spans="2:18">
      <c r="B1964" s="2">
        <v>20.5</v>
      </c>
      <c r="C1964" s="2">
        <v>48</v>
      </c>
      <c r="D1964" s="2">
        <v>9.1</v>
      </c>
      <c r="E1964" s="2">
        <v>20.5</v>
      </c>
      <c r="F1964" s="2">
        <v>5.4</v>
      </c>
      <c r="G1964" s="2">
        <v>6.5</v>
      </c>
      <c r="H1964" s="2">
        <v>1007.5</v>
      </c>
      <c r="I1964" s="2">
        <v>9530</v>
      </c>
      <c r="J1964" s="2">
        <v>0</v>
      </c>
      <c r="K1964" s="2">
        <v>0</v>
      </c>
      <c r="L1964" s="2">
        <v>0</v>
      </c>
      <c r="M1964" s="2">
        <v>0</v>
      </c>
      <c r="N1964">
        <v>5</v>
      </c>
      <c r="O1964">
        <v>292.8</v>
      </c>
      <c r="P1964">
        <v>20.5</v>
      </c>
      <c r="Q1964">
        <v>26</v>
      </c>
      <c r="R1964" s="5">
        <v>1.3576388888888899</v>
      </c>
    </row>
    <row r="1965" spans="2:18">
      <c r="B1965" s="2">
        <v>20.5</v>
      </c>
      <c r="C1965" s="2">
        <v>48</v>
      </c>
      <c r="D1965" s="2">
        <v>9.1</v>
      </c>
      <c r="E1965" s="2">
        <v>20.5</v>
      </c>
      <c r="F1965" s="2">
        <v>4.7</v>
      </c>
      <c r="G1965" s="2">
        <v>6.5</v>
      </c>
      <c r="H1965" s="2">
        <v>1007.6</v>
      </c>
      <c r="I1965" s="2">
        <v>9630</v>
      </c>
      <c r="J1965" s="2">
        <v>0</v>
      </c>
      <c r="K1965" s="2">
        <v>0</v>
      </c>
      <c r="L1965" s="2">
        <v>0</v>
      </c>
      <c r="M1965" s="2">
        <v>0</v>
      </c>
      <c r="N1965">
        <v>5</v>
      </c>
      <c r="O1965">
        <v>292.8</v>
      </c>
      <c r="P1965">
        <v>20.5</v>
      </c>
      <c r="Q1965">
        <v>26.1</v>
      </c>
      <c r="R1965" s="5">
        <v>1.3583333333333301</v>
      </c>
    </row>
    <row r="1966" spans="2:18">
      <c r="B1966" s="2">
        <v>20.6</v>
      </c>
      <c r="C1966" s="2">
        <v>48</v>
      </c>
      <c r="D1966" s="2">
        <v>9.1999999999999993</v>
      </c>
      <c r="E1966" s="2">
        <v>20.6</v>
      </c>
      <c r="F1966" s="2">
        <v>4.3</v>
      </c>
      <c r="G1966" s="2">
        <v>5.8</v>
      </c>
      <c r="H1966" s="2">
        <v>1007.4</v>
      </c>
      <c r="I1966" s="2">
        <v>9720</v>
      </c>
      <c r="J1966" s="2">
        <v>0</v>
      </c>
      <c r="K1966" s="2">
        <v>0</v>
      </c>
      <c r="L1966" s="2">
        <v>0</v>
      </c>
      <c r="M1966" s="2">
        <v>0</v>
      </c>
      <c r="N1966">
        <v>5</v>
      </c>
      <c r="O1966">
        <v>292.8</v>
      </c>
      <c r="P1966">
        <v>20.6</v>
      </c>
      <c r="Q1966">
        <v>26.2</v>
      </c>
      <c r="R1966" s="5">
        <v>1.3590277777777799</v>
      </c>
    </row>
    <row r="1967" spans="2:18">
      <c r="B1967" s="2">
        <v>20.6</v>
      </c>
      <c r="C1967" s="2">
        <v>48</v>
      </c>
      <c r="D1967" s="2">
        <v>9.1999999999999993</v>
      </c>
      <c r="E1967" s="2">
        <v>20.6</v>
      </c>
      <c r="F1967" s="2">
        <v>5</v>
      </c>
      <c r="G1967" s="2">
        <v>7.9</v>
      </c>
      <c r="H1967" s="2">
        <v>1007.6</v>
      </c>
      <c r="I1967" s="2">
        <v>9840</v>
      </c>
      <c r="J1967" s="2">
        <v>0</v>
      </c>
      <c r="K1967" s="2">
        <v>0</v>
      </c>
      <c r="L1967" s="2">
        <v>0</v>
      </c>
      <c r="M1967" s="2">
        <v>0</v>
      </c>
      <c r="N1967">
        <v>5</v>
      </c>
      <c r="O1967">
        <v>292.8</v>
      </c>
      <c r="P1967">
        <v>20.7</v>
      </c>
      <c r="Q1967">
        <v>26.2</v>
      </c>
      <c r="R1967" s="5">
        <v>1.3597222222222201</v>
      </c>
    </row>
    <row r="1968" spans="2:18">
      <c r="B1968" s="2">
        <v>20.6</v>
      </c>
      <c r="C1968" s="2">
        <v>47</v>
      </c>
      <c r="D1968" s="2">
        <v>8.9</v>
      </c>
      <c r="E1968" s="2">
        <v>20.6</v>
      </c>
      <c r="F1968" s="2">
        <v>4</v>
      </c>
      <c r="G1968" s="2">
        <v>7.2</v>
      </c>
      <c r="H1968" s="2">
        <v>1007.5</v>
      </c>
      <c r="I1968" s="2">
        <v>9940</v>
      </c>
      <c r="J1968" s="2">
        <v>0</v>
      </c>
      <c r="K1968" s="2">
        <v>0</v>
      </c>
      <c r="L1968" s="2">
        <v>0</v>
      </c>
      <c r="M1968" s="2">
        <v>0</v>
      </c>
      <c r="N1968">
        <v>5</v>
      </c>
      <c r="O1968">
        <v>292.8</v>
      </c>
      <c r="P1968">
        <v>20.7</v>
      </c>
      <c r="Q1968">
        <v>26.3</v>
      </c>
      <c r="R1968" s="5">
        <v>1.3604166666666699</v>
      </c>
    </row>
    <row r="1969" spans="2:18">
      <c r="B1969" s="2">
        <v>20.7</v>
      </c>
      <c r="C1969" s="2">
        <v>47</v>
      </c>
      <c r="D1969" s="2">
        <v>9</v>
      </c>
      <c r="E1969" s="2">
        <v>20.7</v>
      </c>
      <c r="F1969" s="2">
        <v>10.1</v>
      </c>
      <c r="G1969" s="2">
        <v>11.5</v>
      </c>
      <c r="H1969" s="2">
        <v>1007.3</v>
      </c>
      <c r="I1969" s="2">
        <v>10040</v>
      </c>
      <c r="J1969" s="2">
        <v>0</v>
      </c>
      <c r="K1969" s="2">
        <v>0</v>
      </c>
      <c r="L1969" s="2">
        <v>0</v>
      </c>
      <c r="M1969" s="2">
        <v>0</v>
      </c>
      <c r="N1969">
        <v>5</v>
      </c>
      <c r="O1969">
        <v>292.8</v>
      </c>
      <c r="P1969">
        <v>20.8</v>
      </c>
      <c r="Q1969">
        <v>26.4</v>
      </c>
      <c r="R1969" s="5">
        <v>1.3611111111111101</v>
      </c>
    </row>
    <row r="1970" spans="2:18">
      <c r="B1970" s="2">
        <v>20.7</v>
      </c>
      <c r="C1970" s="2">
        <v>47</v>
      </c>
      <c r="D1970" s="2">
        <v>9</v>
      </c>
      <c r="E1970" s="2">
        <v>20.7</v>
      </c>
      <c r="F1970" s="2">
        <v>4.7</v>
      </c>
      <c r="G1970" s="2">
        <v>6.8</v>
      </c>
      <c r="H1970" s="2">
        <v>1007.4</v>
      </c>
      <c r="I1970" s="2">
        <v>10130</v>
      </c>
      <c r="J1970" s="2">
        <v>0</v>
      </c>
      <c r="K1970" s="2">
        <v>0</v>
      </c>
      <c r="L1970" s="2">
        <v>0</v>
      </c>
      <c r="M1970" s="2">
        <v>0</v>
      </c>
      <c r="N1970">
        <v>5</v>
      </c>
      <c r="O1970">
        <v>292.8</v>
      </c>
      <c r="P1970">
        <v>20.8</v>
      </c>
      <c r="Q1970">
        <v>26.4</v>
      </c>
      <c r="R1970" s="5">
        <v>1.3618055555555599</v>
      </c>
    </row>
    <row r="1971" spans="2:18">
      <c r="B1971" s="2">
        <v>20.7</v>
      </c>
      <c r="C1971" s="2">
        <v>47</v>
      </c>
      <c r="D1971" s="2">
        <v>9</v>
      </c>
      <c r="E1971" s="2">
        <v>20.7</v>
      </c>
      <c r="F1971" s="2">
        <v>5.8</v>
      </c>
      <c r="G1971" s="2">
        <v>5.8</v>
      </c>
      <c r="H1971" s="2">
        <v>1007.6</v>
      </c>
      <c r="I1971" s="2">
        <v>10220</v>
      </c>
      <c r="J1971" s="2">
        <v>0</v>
      </c>
      <c r="K1971" s="2">
        <v>0</v>
      </c>
      <c r="L1971" s="2">
        <v>0</v>
      </c>
      <c r="M1971" s="2">
        <v>0</v>
      </c>
      <c r="N1971">
        <v>5</v>
      </c>
      <c r="O1971">
        <v>292.8</v>
      </c>
      <c r="P1971">
        <v>20.9</v>
      </c>
      <c r="Q1971">
        <v>26.5</v>
      </c>
      <c r="R1971" s="5">
        <v>1.3625</v>
      </c>
    </row>
    <row r="1972" spans="2:18">
      <c r="B1972" s="2">
        <v>20.8</v>
      </c>
      <c r="C1972" s="2">
        <v>47</v>
      </c>
      <c r="D1972" s="2">
        <v>9.1</v>
      </c>
      <c r="E1972" s="2">
        <v>20.8</v>
      </c>
      <c r="F1972" s="2">
        <v>3.6</v>
      </c>
      <c r="G1972" s="2">
        <v>10.4</v>
      </c>
      <c r="H1972" s="2">
        <v>1007.3</v>
      </c>
      <c r="I1972" s="2">
        <v>10320</v>
      </c>
      <c r="J1972" s="2">
        <v>0</v>
      </c>
      <c r="K1972" s="2">
        <v>0</v>
      </c>
      <c r="L1972" s="2">
        <v>0</v>
      </c>
      <c r="M1972" s="2">
        <v>0</v>
      </c>
      <c r="N1972">
        <v>5</v>
      </c>
      <c r="O1972">
        <v>292.8</v>
      </c>
      <c r="P1972">
        <v>20.9</v>
      </c>
      <c r="Q1972">
        <v>26.6</v>
      </c>
      <c r="R1972" s="5">
        <v>1.3631944444444399</v>
      </c>
    </row>
    <row r="1973" spans="2:18">
      <c r="B1973" s="2">
        <v>20.8</v>
      </c>
      <c r="C1973" s="2">
        <v>47</v>
      </c>
      <c r="D1973" s="2">
        <v>9.1</v>
      </c>
      <c r="E1973" s="2">
        <v>20.8</v>
      </c>
      <c r="F1973" s="2">
        <v>7.6</v>
      </c>
      <c r="G1973" s="2">
        <v>8.6</v>
      </c>
      <c r="H1973" s="2">
        <v>1007.6</v>
      </c>
      <c r="I1973" s="2">
        <v>10400</v>
      </c>
      <c r="J1973" s="2">
        <v>0</v>
      </c>
      <c r="K1973" s="2">
        <v>0</v>
      </c>
      <c r="L1973" s="2">
        <v>0</v>
      </c>
      <c r="M1973" s="2">
        <v>0</v>
      </c>
      <c r="N1973">
        <v>5</v>
      </c>
      <c r="O1973">
        <v>292.8</v>
      </c>
      <c r="P1973">
        <v>21</v>
      </c>
      <c r="Q1973">
        <v>26.7</v>
      </c>
      <c r="R1973" s="5">
        <v>1.36388888888889</v>
      </c>
    </row>
    <row r="1974" spans="2:18">
      <c r="B1974" s="2">
        <v>20.9</v>
      </c>
      <c r="C1974" s="2">
        <v>47</v>
      </c>
      <c r="D1974" s="2">
        <v>9.1999999999999993</v>
      </c>
      <c r="E1974" s="2">
        <v>20.9</v>
      </c>
      <c r="F1974" s="2">
        <v>5</v>
      </c>
      <c r="G1974" s="2">
        <v>6.5</v>
      </c>
      <c r="H1974" s="2">
        <v>1007.5</v>
      </c>
      <c r="I1974" s="2">
        <v>10470</v>
      </c>
      <c r="J1974" s="2">
        <v>0</v>
      </c>
      <c r="K1974" s="2">
        <v>0</v>
      </c>
      <c r="L1974" s="2">
        <v>0</v>
      </c>
      <c r="M1974" s="2">
        <v>0</v>
      </c>
      <c r="N1974">
        <v>5</v>
      </c>
      <c r="O1974">
        <v>292.8</v>
      </c>
      <c r="P1974">
        <v>21.1</v>
      </c>
      <c r="Q1974">
        <v>26.8</v>
      </c>
      <c r="R1974" s="5">
        <v>1.3645833333333299</v>
      </c>
    </row>
    <row r="1975" spans="2:18">
      <c r="B1975" s="2">
        <v>20.9</v>
      </c>
      <c r="C1975" s="2">
        <v>47</v>
      </c>
      <c r="D1975" s="2">
        <v>9.1999999999999993</v>
      </c>
      <c r="E1975" s="2">
        <v>20.9</v>
      </c>
      <c r="F1975" s="2">
        <v>6.5</v>
      </c>
      <c r="G1975" s="2">
        <v>10.1</v>
      </c>
      <c r="H1975" s="2">
        <v>1007.5</v>
      </c>
      <c r="I1975" s="2">
        <v>10550</v>
      </c>
      <c r="J1975" s="2">
        <v>0</v>
      </c>
      <c r="K1975" s="2">
        <v>0</v>
      </c>
      <c r="L1975" s="2">
        <v>0</v>
      </c>
      <c r="M1975" s="2">
        <v>0</v>
      </c>
      <c r="N1975">
        <v>5</v>
      </c>
      <c r="O1975">
        <v>292.8</v>
      </c>
      <c r="P1975">
        <v>21.1</v>
      </c>
      <c r="Q1975">
        <v>26.9</v>
      </c>
      <c r="R1975" s="5">
        <v>1.36527777777778</v>
      </c>
    </row>
    <row r="1976" spans="2:18">
      <c r="B1976" s="2">
        <v>20.9</v>
      </c>
      <c r="C1976" s="2">
        <v>47</v>
      </c>
      <c r="D1976" s="2">
        <v>9.1999999999999993</v>
      </c>
      <c r="E1976" s="2">
        <v>20.9</v>
      </c>
      <c r="F1976" s="2">
        <v>4</v>
      </c>
      <c r="G1976" s="2">
        <v>4.7</v>
      </c>
      <c r="H1976" s="2">
        <v>1007.5</v>
      </c>
      <c r="I1976" s="2">
        <v>10600</v>
      </c>
      <c r="J1976" s="2">
        <v>0</v>
      </c>
      <c r="K1976" s="2">
        <v>0</v>
      </c>
      <c r="L1976" s="2">
        <v>0</v>
      </c>
      <c r="M1976" s="2">
        <v>0</v>
      </c>
      <c r="N1976">
        <v>5</v>
      </c>
      <c r="O1976">
        <v>292.8</v>
      </c>
      <c r="P1976">
        <v>21.2</v>
      </c>
      <c r="Q1976">
        <v>27.1</v>
      </c>
      <c r="R1976" s="5">
        <v>1.3659722222222199</v>
      </c>
    </row>
    <row r="1977" spans="2:18">
      <c r="B1977" s="2">
        <v>21</v>
      </c>
      <c r="C1977" s="2">
        <v>47</v>
      </c>
      <c r="D1977" s="2">
        <v>9.3000000000000007</v>
      </c>
      <c r="E1977" s="2">
        <v>21</v>
      </c>
      <c r="F1977" s="2">
        <v>4.7</v>
      </c>
      <c r="G1977" s="2">
        <v>4.7</v>
      </c>
      <c r="H1977" s="2">
        <v>1007.6</v>
      </c>
      <c r="I1977" s="2">
        <v>10660</v>
      </c>
      <c r="J1977" s="2">
        <v>0</v>
      </c>
      <c r="K1977" s="2">
        <v>0</v>
      </c>
      <c r="L1977" s="2">
        <v>0</v>
      </c>
      <c r="M1977" s="2">
        <v>0</v>
      </c>
      <c r="N1977">
        <v>5</v>
      </c>
      <c r="O1977">
        <v>292.8</v>
      </c>
      <c r="P1977">
        <v>21.3</v>
      </c>
      <c r="Q1977">
        <v>27.2</v>
      </c>
      <c r="R1977" s="5">
        <v>1.36666666666667</v>
      </c>
    </row>
    <row r="1978" spans="2:18">
      <c r="B1978" s="2">
        <v>21</v>
      </c>
      <c r="C1978" s="2">
        <v>46</v>
      </c>
      <c r="D1978" s="2">
        <v>9</v>
      </c>
      <c r="E1978" s="2">
        <v>21</v>
      </c>
      <c r="F1978" s="2">
        <v>8.6</v>
      </c>
      <c r="G1978" s="2">
        <v>10.4</v>
      </c>
      <c r="H1978" s="2">
        <v>1007.5</v>
      </c>
      <c r="I1978" s="2">
        <v>10730</v>
      </c>
      <c r="J1978" s="2">
        <v>0</v>
      </c>
      <c r="K1978" s="2">
        <v>0</v>
      </c>
      <c r="L1978" s="2">
        <v>0</v>
      </c>
      <c r="M1978" s="2">
        <v>0</v>
      </c>
      <c r="N1978">
        <v>5</v>
      </c>
      <c r="O1978">
        <v>292.8</v>
      </c>
      <c r="P1978">
        <v>21.3</v>
      </c>
      <c r="Q1978">
        <v>27.4</v>
      </c>
      <c r="R1978" s="5">
        <v>1.3673611111111099</v>
      </c>
    </row>
    <row r="1979" spans="2:18">
      <c r="B1979" s="2">
        <v>21</v>
      </c>
      <c r="C1979" s="2">
        <v>46</v>
      </c>
      <c r="D1979" s="2">
        <v>9</v>
      </c>
      <c r="E1979" s="2">
        <v>21</v>
      </c>
      <c r="F1979" s="2">
        <v>6.5</v>
      </c>
      <c r="G1979" s="2">
        <v>6.5</v>
      </c>
      <c r="H1979" s="2">
        <v>1007.6</v>
      </c>
      <c r="I1979" s="2">
        <v>10800</v>
      </c>
      <c r="J1979" s="2">
        <v>0</v>
      </c>
      <c r="K1979" s="2">
        <v>0</v>
      </c>
      <c r="L1979" s="2">
        <v>0</v>
      </c>
      <c r="M1979" s="2">
        <v>0</v>
      </c>
      <c r="N1979">
        <v>5</v>
      </c>
      <c r="O1979">
        <v>292.8</v>
      </c>
      <c r="P1979">
        <v>21.4</v>
      </c>
      <c r="Q1979">
        <v>27.5</v>
      </c>
      <c r="R1979" s="5">
        <v>1.36805555555556</v>
      </c>
    </row>
    <row r="1980" spans="2:18">
      <c r="B1980" s="2">
        <v>21.1</v>
      </c>
      <c r="C1980" s="2">
        <v>46</v>
      </c>
      <c r="D1980" s="2">
        <v>9</v>
      </c>
      <c r="E1980" s="2">
        <v>21.1</v>
      </c>
      <c r="F1980" s="2">
        <v>5</v>
      </c>
      <c r="G1980" s="2">
        <v>7.6</v>
      </c>
      <c r="H1980" s="2">
        <v>1007.4</v>
      </c>
      <c r="I1980" s="2">
        <v>10910</v>
      </c>
      <c r="J1980" s="2">
        <v>0</v>
      </c>
      <c r="K1980" s="2">
        <v>0</v>
      </c>
      <c r="L1980" s="2">
        <v>0</v>
      </c>
      <c r="M1980" s="2">
        <v>0</v>
      </c>
      <c r="N1980">
        <v>5</v>
      </c>
      <c r="O1980">
        <v>292.8</v>
      </c>
      <c r="P1980">
        <v>21.4</v>
      </c>
      <c r="Q1980">
        <v>27.7</v>
      </c>
      <c r="R1980" s="5">
        <v>1.3687499999999999</v>
      </c>
    </row>
    <row r="1981" spans="2:18">
      <c r="B1981" s="2">
        <v>21.1</v>
      </c>
      <c r="C1981" s="2">
        <v>46</v>
      </c>
      <c r="D1981" s="2">
        <v>9</v>
      </c>
      <c r="E1981" s="2">
        <v>21.1</v>
      </c>
      <c r="F1981" s="2">
        <v>6.5</v>
      </c>
      <c r="G1981" s="2">
        <v>9.4</v>
      </c>
      <c r="H1981" s="2">
        <v>1007.7</v>
      </c>
      <c r="I1981" s="2">
        <v>11050</v>
      </c>
      <c r="J1981" s="2">
        <v>0</v>
      </c>
      <c r="K1981" s="2">
        <v>0</v>
      </c>
      <c r="L1981" s="2">
        <v>0</v>
      </c>
      <c r="M1981" s="2">
        <v>0</v>
      </c>
      <c r="N1981">
        <v>5</v>
      </c>
      <c r="O1981">
        <v>292.8</v>
      </c>
      <c r="P1981">
        <v>21.5</v>
      </c>
      <c r="Q1981">
        <v>27.8</v>
      </c>
      <c r="R1981" s="5">
        <v>1.36944444444444</v>
      </c>
    </row>
    <row r="1982" spans="2:18">
      <c r="B1982" s="2">
        <v>21.1</v>
      </c>
      <c r="C1982" s="2">
        <v>46</v>
      </c>
      <c r="D1982" s="2">
        <v>9</v>
      </c>
      <c r="E1982" s="2">
        <v>21.1</v>
      </c>
      <c r="F1982" s="2">
        <v>4</v>
      </c>
      <c r="G1982" s="2">
        <v>6.8</v>
      </c>
      <c r="H1982" s="2">
        <v>1007.5</v>
      </c>
      <c r="I1982" s="2">
        <v>11190</v>
      </c>
      <c r="J1982" s="2">
        <v>0</v>
      </c>
      <c r="K1982" s="2">
        <v>0</v>
      </c>
      <c r="L1982" s="2">
        <v>0</v>
      </c>
      <c r="M1982" s="2">
        <v>0</v>
      </c>
      <c r="N1982">
        <v>5</v>
      </c>
      <c r="O1982">
        <v>292.8</v>
      </c>
      <c r="P1982">
        <v>21.5</v>
      </c>
      <c r="Q1982">
        <v>27.9</v>
      </c>
      <c r="R1982" s="5">
        <v>1.3701388888888899</v>
      </c>
    </row>
    <row r="1983" spans="2:18">
      <c r="B1983" s="2">
        <v>21.2</v>
      </c>
      <c r="C1983" s="2">
        <v>46</v>
      </c>
      <c r="D1983" s="2">
        <v>9.1</v>
      </c>
      <c r="E1983" s="2">
        <v>21.2</v>
      </c>
      <c r="F1983" s="2">
        <v>2.2000000000000002</v>
      </c>
      <c r="G1983" s="2">
        <v>6.5</v>
      </c>
      <c r="H1983" s="2">
        <v>1007.5</v>
      </c>
      <c r="I1983" s="2">
        <v>11320</v>
      </c>
      <c r="J1983" s="2">
        <v>0</v>
      </c>
      <c r="K1983" s="2">
        <v>0</v>
      </c>
      <c r="L1983" s="2">
        <v>0</v>
      </c>
      <c r="M1983" s="2">
        <v>0</v>
      </c>
      <c r="N1983">
        <v>5</v>
      </c>
      <c r="O1983">
        <v>292.8</v>
      </c>
      <c r="P1983">
        <v>21.6</v>
      </c>
      <c r="Q1983">
        <v>27.9</v>
      </c>
      <c r="R1983" s="5">
        <v>1.37083333333333</v>
      </c>
    </row>
    <row r="1984" spans="2:18">
      <c r="B1984" s="2">
        <v>21.2</v>
      </c>
      <c r="C1984" s="2">
        <v>46</v>
      </c>
      <c r="D1984" s="2">
        <v>9.1</v>
      </c>
      <c r="E1984" s="2">
        <v>21.2</v>
      </c>
      <c r="F1984" s="2">
        <v>6.5</v>
      </c>
      <c r="G1984" s="2">
        <v>6.8</v>
      </c>
      <c r="H1984" s="2">
        <v>1007.5</v>
      </c>
      <c r="I1984" s="2">
        <v>11460</v>
      </c>
      <c r="J1984" s="2">
        <v>0</v>
      </c>
      <c r="K1984" s="2">
        <v>0</v>
      </c>
      <c r="L1984" s="2">
        <v>0</v>
      </c>
      <c r="M1984" s="2">
        <v>0</v>
      </c>
      <c r="N1984">
        <v>5</v>
      </c>
      <c r="O1984">
        <v>292.8</v>
      </c>
      <c r="P1984">
        <v>21.6</v>
      </c>
      <c r="Q1984">
        <v>28</v>
      </c>
      <c r="R1984" s="5">
        <v>1.3715277777777799</v>
      </c>
    </row>
    <row r="1985" spans="2:18">
      <c r="B1985" s="2">
        <v>21.3</v>
      </c>
      <c r="C1985" s="2">
        <v>45</v>
      </c>
      <c r="D1985" s="2">
        <v>8.9</v>
      </c>
      <c r="E1985" s="2">
        <v>21.3</v>
      </c>
      <c r="F1985" s="2">
        <v>5.4</v>
      </c>
      <c r="G1985" s="2">
        <v>8.6</v>
      </c>
      <c r="H1985" s="2">
        <v>1007.5</v>
      </c>
      <c r="I1985" s="2">
        <v>11590</v>
      </c>
      <c r="J1985" s="2">
        <v>0</v>
      </c>
      <c r="K1985" s="2">
        <v>0</v>
      </c>
      <c r="L1985" s="2">
        <v>0</v>
      </c>
      <c r="M1985" s="2">
        <v>0</v>
      </c>
      <c r="N1985">
        <v>5</v>
      </c>
      <c r="O1985">
        <v>292.8</v>
      </c>
      <c r="P1985">
        <v>21.7</v>
      </c>
      <c r="Q1985">
        <v>28</v>
      </c>
      <c r="R1985" s="5">
        <v>1.37222222222222</v>
      </c>
    </row>
    <row r="1986" spans="2:18">
      <c r="B1986" s="2">
        <v>21.3</v>
      </c>
      <c r="C1986" s="2">
        <v>45</v>
      </c>
      <c r="D1986" s="2">
        <v>8.9</v>
      </c>
      <c r="E1986" s="2">
        <v>21.3</v>
      </c>
      <c r="F1986" s="2">
        <v>10.4</v>
      </c>
      <c r="G1986" s="2">
        <v>10.8</v>
      </c>
      <c r="H1986" s="2">
        <v>1007.5</v>
      </c>
      <c r="I1986" s="2">
        <v>11730</v>
      </c>
      <c r="J1986" s="2">
        <v>0</v>
      </c>
      <c r="K1986" s="2">
        <v>0</v>
      </c>
      <c r="L1986" s="2">
        <v>0</v>
      </c>
      <c r="M1986" s="2">
        <v>0</v>
      </c>
      <c r="N1986">
        <v>5</v>
      </c>
      <c r="O1986">
        <v>292.8</v>
      </c>
      <c r="P1986">
        <v>21.7</v>
      </c>
      <c r="Q1986">
        <v>28.1</v>
      </c>
      <c r="R1986" s="5">
        <v>1.3729166666666699</v>
      </c>
    </row>
    <row r="1987" spans="2:18">
      <c r="B1987" s="2">
        <v>21.4</v>
      </c>
      <c r="C1987" s="2">
        <v>45</v>
      </c>
      <c r="D1987" s="2">
        <v>9</v>
      </c>
      <c r="E1987" s="2">
        <v>21.4</v>
      </c>
      <c r="F1987" s="2">
        <v>5</v>
      </c>
      <c r="G1987" s="2">
        <v>6.5</v>
      </c>
      <c r="H1987" s="2">
        <v>1007.5</v>
      </c>
      <c r="I1987" s="2">
        <v>11850</v>
      </c>
      <c r="J1987" s="2">
        <v>0</v>
      </c>
      <c r="K1987" s="2">
        <v>0</v>
      </c>
      <c r="L1987" s="2">
        <v>0</v>
      </c>
      <c r="M1987" s="2">
        <v>0</v>
      </c>
      <c r="N1987">
        <v>5</v>
      </c>
      <c r="O1987">
        <v>292.8</v>
      </c>
      <c r="P1987">
        <v>21.8</v>
      </c>
      <c r="Q1987">
        <v>28.1</v>
      </c>
      <c r="R1987" s="5">
        <v>1.37361111111111</v>
      </c>
    </row>
    <row r="1988" spans="2:18">
      <c r="B1988" s="2">
        <v>21.4</v>
      </c>
      <c r="C1988" s="2">
        <v>45</v>
      </c>
      <c r="D1988" s="2">
        <v>9</v>
      </c>
      <c r="E1988" s="2">
        <v>21.4</v>
      </c>
      <c r="F1988" s="2">
        <v>3.6</v>
      </c>
      <c r="G1988" s="2">
        <v>3.6</v>
      </c>
      <c r="H1988" s="2">
        <v>1007.6</v>
      </c>
      <c r="I1988" s="2">
        <v>11940</v>
      </c>
      <c r="J1988" s="2">
        <v>0</v>
      </c>
      <c r="K1988" s="2">
        <v>0</v>
      </c>
      <c r="L1988" s="2">
        <v>0</v>
      </c>
      <c r="M1988" s="2">
        <v>0</v>
      </c>
      <c r="N1988">
        <v>5</v>
      </c>
      <c r="O1988">
        <v>292.8</v>
      </c>
      <c r="P1988">
        <v>21.8</v>
      </c>
      <c r="Q1988">
        <v>28.1</v>
      </c>
      <c r="R1988" s="5">
        <v>1.3743055555555601</v>
      </c>
    </row>
    <row r="1989" spans="2:18">
      <c r="B1989" s="2">
        <v>21.5</v>
      </c>
      <c r="C1989" s="2">
        <v>45</v>
      </c>
      <c r="D1989" s="2">
        <v>9.1</v>
      </c>
      <c r="E1989" s="2">
        <v>21.5</v>
      </c>
      <c r="F1989" s="2">
        <v>6.5</v>
      </c>
      <c r="G1989" s="2">
        <v>7.9</v>
      </c>
      <c r="H1989" s="2">
        <v>1007.6</v>
      </c>
      <c r="I1989" s="2">
        <v>12040</v>
      </c>
      <c r="J1989" s="2">
        <v>0</v>
      </c>
      <c r="K1989" s="2">
        <v>0</v>
      </c>
      <c r="L1989" s="2">
        <v>0</v>
      </c>
      <c r="M1989" s="2">
        <v>0</v>
      </c>
      <c r="N1989">
        <v>5</v>
      </c>
      <c r="O1989">
        <v>292.8</v>
      </c>
      <c r="P1989">
        <v>21.9</v>
      </c>
      <c r="Q1989">
        <v>28.2</v>
      </c>
      <c r="R1989" s="5">
        <v>1.375</v>
      </c>
    </row>
    <row r="1990" spans="2:18">
      <c r="B1990" s="2">
        <v>21.5</v>
      </c>
      <c r="C1990" s="2">
        <v>45</v>
      </c>
      <c r="D1990" s="2">
        <v>9.1</v>
      </c>
      <c r="E1990" s="2">
        <v>21.5</v>
      </c>
      <c r="F1990" s="2">
        <v>2.9</v>
      </c>
      <c r="G1990" s="2">
        <v>6.5</v>
      </c>
      <c r="H1990" s="2">
        <v>1007.5</v>
      </c>
      <c r="I1990" s="2">
        <v>12150</v>
      </c>
      <c r="J1990" s="2">
        <v>0</v>
      </c>
      <c r="K1990" s="2">
        <v>0</v>
      </c>
      <c r="L1990" s="2">
        <v>0</v>
      </c>
      <c r="M1990" s="2">
        <v>0</v>
      </c>
      <c r="N1990">
        <v>5</v>
      </c>
      <c r="O1990">
        <v>292.8</v>
      </c>
      <c r="P1990">
        <v>22</v>
      </c>
      <c r="Q1990">
        <v>28.3</v>
      </c>
      <c r="R1990" s="5">
        <v>1.3756944444444399</v>
      </c>
    </row>
    <row r="1991" spans="2:18">
      <c r="B1991" s="2">
        <v>21.5</v>
      </c>
      <c r="C1991" s="2">
        <v>45</v>
      </c>
      <c r="D1991" s="2">
        <v>9.1</v>
      </c>
      <c r="E1991" s="2">
        <v>21.5</v>
      </c>
      <c r="F1991" s="2">
        <v>9.4</v>
      </c>
      <c r="G1991" s="2">
        <v>9.6999999999999993</v>
      </c>
      <c r="H1991" s="2">
        <v>1007.7</v>
      </c>
      <c r="I1991" s="2">
        <v>12260</v>
      </c>
      <c r="J1991" s="2">
        <v>0</v>
      </c>
      <c r="K1991" s="2">
        <v>0</v>
      </c>
      <c r="L1991" s="2">
        <v>0</v>
      </c>
      <c r="M1991" s="2">
        <v>0</v>
      </c>
      <c r="N1991">
        <v>5</v>
      </c>
      <c r="O1991">
        <v>292.8</v>
      </c>
      <c r="P1991">
        <v>22.1</v>
      </c>
      <c r="Q1991">
        <v>28.4</v>
      </c>
      <c r="R1991" s="5">
        <v>1.37638888888889</v>
      </c>
    </row>
    <row r="1992" spans="2:18">
      <c r="B1992" s="2">
        <v>21.6</v>
      </c>
      <c r="C1992" s="2">
        <v>44</v>
      </c>
      <c r="D1992" s="2">
        <v>8.9</v>
      </c>
      <c r="E1992" s="2">
        <v>21.6</v>
      </c>
      <c r="F1992" s="2">
        <v>10.1</v>
      </c>
      <c r="G1992" s="2">
        <v>10.1</v>
      </c>
      <c r="H1992" s="2">
        <v>1007.5</v>
      </c>
      <c r="I1992" s="2">
        <v>12390</v>
      </c>
      <c r="J1992" s="2">
        <v>0</v>
      </c>
      <c r="K1992" s="2">
        <v>0</v>
      </c>
      <c r="L1992" s="2">
        <v>0</v>
      </c>
      <c r="M1992" s="2">
        <v>0</v>
      </c>
      <c r="N1992">
        <v>5</v>
      </c>
      <c r="O1992">
        <v>292.8</v>
      </c>
      <c r="P1992">
        <v>22.1</v>
      </c>
      <c r="Q1992">
        <v>28.5</v>
      </c>
      <c r="R1992" s="5">
        <v>1.3770833333333301</v>
      </c>
    </row>
    <row r="1993" spans="2:18">
      <c r="B1993" s="2">
        <v>21.6</v>
      </c>
      <c r="C1993" s="2">
        <v>44</v>
      </c>
      <c r="D1993" s="2">
        <v>8.9</v>
      </c>
      <c r="E1993" s="2">
        <v>21.6</v>
      </c>
      <c r="F1993" s="2">
        <v>9</v>
      </c>
      <c r="G1993" s="2">
        <v>10.8</v>
      </c>
      <c r="H1993" s="2">
        <v>1007.7</v>
      </c>
      <c r="I1993" s="2">
        <v>12540</v>
      </c>
      <c r="J1993" s="2">
        <v>0</v>
      </c>
      <c r="K1993" s="2">
        <v>0</v>
      </c>
      <c r="L1993" s="2">
        <v>0</v>
      </c>
      <c r="M1993" s="2">
        <v>0</v>
      </c>
      <c r="N1993">
        <v>5</v>
      </c>
      <c r="O1993">
        <v>292.8</v>
      </c>
      <c r="P1993">
        <v>22.1</v>
      </c>
      <c r="Q1993">
        <v>28.5</v>
      </c>
      <c r="R1993" s="5">
        <v>1.37777777777778</v>
      </c>
    </row>
    <row r="1994" spans="2:18">
      <c r="B1994" s="2">
        <v>21.6</v>
      </c>
      <c r="C1994" s="2">
        <v>44</v>
      </c>
      <c r="D1994" s="2">
        <v>8.9</v>
      </c>
      <c r="E1994" s="2">
        <v>21.6</v>
      </c>
      <c r="F1994" s="2">
        <v>5.4</v>
      </c>
      <c r="G1994" s="2">
        <v>8.6</v>
      </c>
      <c r="H1994" s="2">
        <v>1007.6</v>
      </c>
      <c r="I1994" s="2">
        <v>12700</v>
      </c>
      <c r="J1994" s="2">
        <v>0</v>
      </c>
      <c r="K1994" s="2">
        <v>0</v>
      </c>
      <c r="L1994" s="2">
        <v>0</v>
      </c>
      <c r="M1994" s="2">
        <v>0</v>
      </c>
      <c r="N1994">
        <v>5</v>
      </c>
      <c r="O1994">
        <v>292.8</v>
      </c>
      <c r="P1994">
        <v>22.2</v>
      </c>
      <c r="Q1994">
        <v>28.6</v>
      </c>
      <c r="R1994" s="5">
        <v>1.3784722222222201</v>
      </c>
    </row>
    <row r="1995" spans="2:18">
      <c r="B1995" s="2">
        <v>21.6</v>
      </c>
      <c r="C1995" s="2">
        <v>44</v>
      </c>
      <c r="D1995" s="2">
        <v>8.9</v>
      </c>
      <c r="E1995" s="2">
        <v>21.6</v>
      </c>
      <c r="F1995" s="2">
        <v>7.6</v>
      </c>
      <c r="G1995" s="2">
        <v>7.6</v>
      </c>
      <c r="H1995" s="2">
        <v>1007.6</v>
      </c>
      <c r="I1995" s="2">
        <v>12880</v>
      </c>
      <c r="J1995" s="2">
        <v>0</v>
      </c>
      <c r="K1995" s="2">
        <v>0</v>
      </c>
      <c r="L1995" s="2">
        <v>0</v>
      </c>
      <c r="M1995" s="2">
        <v>0</v>
      </c>
      <c r="N1995">
        <v>5</v>
      </c>
      <c r="O1995">
        <v>292.8</v>
      </c>
      <c r="P1995">
        <v>22.3</v>
      </c>
      <c r="Q1995">
        <v>28.6</v>
      </c>
      <c r="R1995" s="5">
        <v>1.37916666666667</v>
      </c>
    </row>
    <row r="1996" spans="2:18">
      <c r="B1996" s="2">
        <v>21.7</v>
      </c>
      <c r="C1996" s="2">
        <v>44</v>
      </c>
      <c r="D1996" s="2">
        <v>8.9</v>
      </c>
      <c r="E1996" s="2">
        <v>21.7</v>
      </c>
      <c r="F1996" s="2">
        <v>7.6</v>
      </c>
      <c r="G1996" s="2">
        <v>9.4</v>
      </c>
      <c r="H1996" s="2">
        <v>1007.6</v>
      </c>
      <c r="I1996" s="2">
        <v>13070</v>
      </c>
      <c r="J1996" s="2">
        <v>0</v>
      </c>
      <c r="K1996" s="2">
        <v>0</v>
      </c>
      <c r="L1996" s="2">
        <v>0</v>
      </c>
      <c r="M1996" s="2">
        <v>0</v>
      </c>
      <c r="N1996">
        <v>5</v>
      </c>
      <c r="O1996">
        <v>292.8</v>
      </c>
      <c r="P1996">
        <v>22.3</v>
      </c>
      <c r="Q1996">
        <v>28.6</v>
      </c>
      <c r="R1996" s="5">
        <v>1.3798611111111101</v>
      </c>
    </row>
    <row r="1997" spans="2:18">
      <c r="B1997" s="2">
        <v>21.7</v>
      </c>
      <c r="C1997" s="2">
        <v>44</v>
      </c>
      <c r="D1997" s="2">
        <v>8.9</v>
      </c>
      <c r="E1997" s="2">
        <v>21.7</v>
      </c>
      <c r="F1997" s="2">
        <v>7.9</v>
      </c>
      <c r="G1997" s="2">
        <v>7.9</v>
      </c>
      <c r="H1997" s="2">
        <v>1007.8</v>
      </c>
      <c r="I1997" s="2">
        <v>13300</v>
      </c>
      <c r="J1997" s="2">
        <v>0</v>
      </c>
      <c r="K1997" s="2">
        <v>0</v>
      </c>
      <c r="L1997" s="2">
        <v>0</v>
      </c>
      <c r="M1997" s="2">
        <v>0</v>
      </c>
      <c r="N1997">
        <v>5</v>
      </c>
      <c r="O1997">
        <v>292.8</v>
      </c>
      <c r="P1997">
        <v>22.4</v>
      </c>
      <c r="Q1997">
        <v>28.6</v>
      </c>
      <c r="R1997" s="5">
        <v>1.38055555555556</v>
      </c>
    </row>
    <row r="1998" spans="2:18">
      <c r="B1998" s="2">
        <v>21.7</v>
      </c>
      <c r="C1998" s="2">
        <v>44</v>
      </c>
      <c r="D1998" s="2">
        <v>8.9</v>
      </c>
      <c r="E1998" s="2">
        <v>21.7</v>
      </c>
      <c r="F1998" s="2">
        <v>4.7</v>
      </c>
      <c r="G1998" s="2">
        <v>4.7</v>
      </c>
      <c r="H1998" s="2">
        <v>1007.6</v>
      </c>
      <c r="I1998" s="2">
        <v>13520</v>
      </c>
      <c r="J1998" s="2">
        <v>0</v>
      </c>
      <c r="K1998" s="2">
        <v>0</v>
      </c>
      <c r="L1998" s="2">
        <v>0</v>
      </c>
      <c r="M1998" s="2">
        <v>0</v>
      </c>
      <c r="N1998">
        <v>5</v>
      </c>
      <c r="O1998">
        <v>292.8</v>
      </c>
      <c r="P1998">
        <v>22.4</v>
      </c>
      <c r="Q1998">
        <v>28.5</v>
      </c>
      <c r="R1998" s="5">
        <v>1.3812500000000001</v>
      </c>
    </row>
    <row r="1999" spans="2:18">
      <c r="B1999" s="2">
        <v>21.8</v>
      </c>
      <c r="C1999" s="2">
        <v>44</v>
      </c>
      <c r="D1999" s="2">
        <v>9</v>
      </c>
      <c r="E1999" s="2">
        <v>21.8</v>
      </c>
      <c r="F1999" s="2">
        <v>6.8</v>
      </c>
      <c r="G1999" s="2">
        <v>8.3000000000000007</v>
      </c>
      <c r="H1999" s="2">
        <v>1007.6</v>
      </c>
      <c r="I1999" s="2">
        <v>13720</v>
      </c>
      <c r="J1999" s="2">
        <v>1</v>
      </c>
      <c r="K1999" s="2">
        <v>0</v>
      </c>
      <c r="L1999" s="2">
        <v>0</v>
      </c>
      <c r="M1999" s="2">
        <v>0</v>
      </c>
      <c r="N1999">
        <v>5</v>
      </c>
      <c r="O1999">
        <v>292.8</v>
      </c>
      <c r="P1999">
        <v>22.4</v>
      </c>
      <c r="Q1999">
        <v>28.6</v>
      </c>
      <c r="R1999" s="5">
        <v>1.38194444444444</v>
      </c>
    </row>
    <row r="2000" spans="2:18">
      <c r="B2000" s="2">
        <v>21.8</v>
      </c>
      <c r="C2000" s="2">
        <v>44</v>
      </c>
      <c r="D2000" s="2">
        <v>9</v>
      </c>
      <c r="E2000" s="2">
        <v>21.8</v>
      </c>
      <c r="F2000" s="2">
        <v>5.4</v>
      </c>
      <c r="G2000" s="2">
        <v>9.4</v>
      </c>
      <c r="H2000" s="2">
        <v>1007.6</v>
      </c>
      <c r="I2000" s="2">
        <v>13920</v>
      </c>
      <c r="J2000" s="2">
        <v>1</v>
      </c>
      <c r="K2000" s="2">
        <v>0</v>
      </c>
      <c r="L2000" s="2">
        <v>0</v>
      </c>
      <c r="M2000" s="2">
        <v>0</v>
      </c>
      <c r="N2000">
        <v>5</v>
      </c>
      <c r="O2000">
        <v>292.8</v>
      </c>
      <c r="P2000">
        <v>22.5</v>
      </c>
      <c r="Q2000">
        <v>28.6</v>
      </c>
      <c r="R2000" s="5">
        <v>1.3826388888888901</v>
      </c>
    </row>
    <row r="2001" spans="2:18">
      <c r="B2001" s="2">
        <v>21.9</v>
      </c>
      <c r="C2001" s="2">
        <v>44</v>
      </c>
      <c r="D2001" s="2">
        <v>9.1</v>
      </c>
      <c r="E2001" s="2">
        <v>21.9</v>
      </c>
      <c r="F2001" s="2">
        <v>5.8</v>
      </c>
      <c r="G2001" s="2">
        <v>5.8</v>
      </c>
      <c r="H2001" s="2">
        <v>1007.5</v>
      </c>
      <c r="I2001" s="2">
        <v>14110</v>
      </c>
      <c r="J2001" s="2">
        <v>1</v>
      </c>
      <c r="K2001" s="2">
        <v>0</v>
      </c>
      <c r="L2001" s="2">
        <v>0</v>
      </c>
      <c r="M2001" s="2">
        <v>0</v>
      </c>
      <c r="N2001">
        <v>5</v>
      </c>
      <c r="O2001">
        <v>292.8</v>
      </c>
      <c r="P2001">
        <v>22.5</v>
      </c>
      <c r="Q2001">
        <v>28.6</v>
      </c>
      <c r="R2001" s="5">
        <v>1.38333333333333</v>
      </c>
    </row>
    <row r="2002" spans="2:18">
      <c r="B2002" s="2">
        <v>21.9</v>
      </c>
      <c r="C2002" s="2">
        <v>44</v>
      </c>
      <c r="D2002" s="2">
        <v>9.1</v>
      </c>
      <c r="E2002" s="2">
        <v>21.9</v>
      </c>
      <c r="F2002" s="2">
        <v>7.6</v>
      </c>
      <c r="G2002" s="2">
        <v>10.4</v>
      </c>
      <c r="H2002" s="2">
        <v>1007.7</v>
      </c>
      <c r="I2002" s="2">
        <v>14280</v>
      </c>
      <c r="J2002" s="2">
        <v>1</v>
      </c>
      <c r="K2002" s="2">
        <v>0</v>
      </c>
      <c r="L2002" s="2">
        <v>0</v>
      </c>
      <c r="M2002" s="2">
        <v>0</v>
      </c>
      <c r="N2002">
        <v>5</v>
      </c>
      <c r="O2002">
        <v>292.8</v>
      </c>
      <c r="P2002">
        <v>22.6</v>
      </c>
      <c r="Q2002">
        <v>28.7</v>
      </c>
      <c r="R2002" s="5">
        <v>1.3840277777777801</v>
      </c>
    </row>
    <row r="2003" spans="2:18">
      <c r="B2003" s="2">
        <v>21.9</v>
      </c>
      <c r="C2003" s="2">
        <v>44</v>
      </c>
      <c r="D2003" s="2">
        <v>9.1</v>
      </c>
      <c r="E2003" s="2">
        <v>21.9</v>
      </c>
      <c r="F2003" s="2">
        <v>4</v>
      </c>
      <c r="G2003" s="2">
        <v>9</v>
      </c>
      <c r="H2003" s="2">
        <v>1007.5</v>
      </c>
      <c r="I2003" s="2">
        <v>14460</v>
      </c>
      <c r="J2003" s="2">
        <v>1</v>
      </c>
      <c r="K2003" s="2">
        <v>0</v>
      </c>
      <c r="L2003" s="2">
        <v>0</v>
      </c>
      <c r="M2003" s="2">
        <v>0</v>
      </c>
      <c r="N2003">
        <v>5</v>
      </c>
      <c r="O2003">
        <v>292.8</v>
      </c>
      <c r="P2003">
        <v>22.7</v>
      </c>
      <c r="Q2003">
        <v>28.8</v>
      </c>
      <c r="R2003" s="5">
        <v>1.38472222222222</v>
      </c>
    </row>
    <row r="2004" spans="2:18">
      <c r="B2004" s="2">
        <v>21.9</v>
      </c>
      <c r="C2004" s="2">
        <v>44</v>
      </c>
      <c r="D2004" s="2">
        <v>9.1</v>
      </c>
      <c r="E2004" s="2">
        <v>21.9</v>
      </c>
      <c r="F2004" s="2">
        <v>2.9</v>
      </c>
      <c r="G2004" s="2">
        <v>6.5</v>
      </c>
      <c r="H2004" s="2">
        <v>1007.6</v>
      </c>
      <c r="I2004" s="2">
        <v>14590</v>
      </c>
      <c r="J2004" s="2">
        <v>1</v>
      </c>
      <c r="K2004" s="2">
        <v>0</v>
      </c>
      <c r="L2004" s="2">
        <v>0</v>
      </c>
      <c r="M2004" s="2">
        <v>0</v>
      </c>
      <c r="N2004">
        <v>5</v>
      </c>
      <c r="O2004">
        <v>292.8</v>
      </c>
      <c r="P2004">
        <v>22.7</v>
      </c>
      <c r="Q2004">
        <v>28.8</v>
      </c>
      <c r="R2004" s="5">
        <v>1.3854166666666701</v>
      </c>
    </row>
    <row r="2005" spans="2:18">
      <c r="B2005" s="2">
        <v>21.9</v>
      </c>
      <c r="C2005" s="2">
        <v>43</v>
      </c>
      <c r="D2005" s="2">
        <v>8.8000000000000007</v>
      </c>
      <c r="E2005" s="2">
        <v>21.9</v>
      </c>
      <c r="F2005" s="2">
        <v>11.2</v>
      </c>
      <c r="G2005" s="2">
        <v>15.5</v>
      </c>
      <c r="H2005" s="2">
        <v>1007.5</v>
      </c>
      <c r="I2005" s="2">
        <v>14700</v>
      </c>
      <c r="J2005" s="2">
        <v>1</v>
      </c>
      <c r="K2005" s="2">
        <v>0</v>
      </c>
      <c r="L2005" s="2">
        <v>0</v>
      </c>
      <c r="M2005" s="2">
        <v>0</v>
      </c>
      <c r="N2005">
        <v>5</v>
      </c>
      <c r="O2005">
        <v>292.8</v>
      </c>
      <c r="P2005">
        <v>22.8</v>
      </c>
      <c r="Q2005">
        <v>28.9</v>
      </c>
      <c r="R2005" s="5">
        <v>1.38611111111111</v>
      </c>
    </row>
    <row r="2006" spans="2:18">
      <c r="B2006" s="2">
        <v>21.9</v>
      </c>
      <c r="C2006" s="2">
        <v>43</v>
      </c>
      <c r="D2006" s="2">
        <v>8.8000000000000007</v>
      </c>
      <c r="E2006" s="2">
        <v>21.9</v>
      </c>
      <c r="F2006" s="2">
        <v>8.3000000000000007</v>
      </c>
      <c r="G2006" s="2">
        <v>10.1</v>
      </c>
      <c r="H2006" s="2">
        <v>1007.7</v>
      </c>
      <c r="I2006" s="2">
        <v>14790</v>
      </c>
      <c r="J2006" s="2">
        <v>1</v>
      </c>
      <c r="K2006" s="2">
        <v>0</v>
      </c>
      <c r="L2006" s="2">
        <v>0</v>
      </c>
      <c r="M2006" s="2">
        <v>0</v>
      </c>
      <c r="N2006">
        <v>5</v>
      </c>
      <c r="O2006">
        <v>292.8</v>
      </c>
      <c r="P2006">
        <v>22.8</v>
      </c>
      <c r="Q2006">
        <v>29</v>
      </c>
      <c r="R2006" s="5">
        <v>1.3868055555555601</v>
      </c>
    </row>
    <row r="2007" spans="2:18">
      <c r="B2007" s="2">
        <v>21.9</v>
      </c>
      <c r="C2007" s="2">
        <v>43</v>
      </c>
      <c r="D2007" s="2">
        <v>8.8000000000000007</v>
      </c>
      <c r="E2007" s="2">
        <v>21.9</v>
      </c>
      <c r="F2007" s="2">
        <v>9.4</v>
      </c>
      <c r="G2007" s="2">
        <v>9.4</v>
      </c>
      <c r="H2007" s="2">
        <v>1007.6</v>
      </c>
      <c r="I2007" s="2">
        <v>14870</v>
      </c>
      <c r="J2007" s="2">
        <v>1</v>
      </c>
      <c r="K2007" s="2">
        <v>0</v>
      </c>
      <c r="L2007" s="2">
        <v>0</v>
      </c>
      <c r="M2007" s="2">
        <v>0</v>
      </c>
      <c r="N2007">
        <v>5</v>
      </c>
      <c r="O2007">
        <v>292.8</v>
      </c>
      <c r="P2007">
        <v>22.9</v>
      </c>
      <c r="Q2007">
        <v>29</v>
      </c>
      <c r="R2007" s="5">
        <v>1.3875</v>
      </c>
    </row>
    <row r="2008" spans="2:18">
      <c r="B2008" s="2">
        <v>21.9</v>
      </c>
      <c r="C2008" s="2">
        <v>43</v>
      </c>
      <c r="D2008" s="2">
        <v>8.8000000000000007</v>
      </c>
      <c r="E2008" s="2">
        <v>21.9</v>
      </c>
      <c r="F2008" s="2">
        <v>6.1</v>
      </c>
      <c r="G2008" s="2">
        <v>6.5</v>
      </c>
      <c r="H2008" s="2">
        <v>1007.7</v>
      </c>
      <c r="I2008" s="2">
        <v>14940</v>
      </c>
      <c r="J2008" s="2">
        <v>1</v>
      </c>
      <c r="K2008" s="2">
        <v>0</v>
      </c>
      <c r="L2008" s="2">
        <v>0</v>
      </c>
      <c r="M2008" s="2">
        <v>0</v>
      </c>
      <c r="N2008">
        <v>5</v>
      </c>
      <c r="O2008">
        <v>292.8</v>
      </c>
      <c r="P2008">
        <v>23</v>
      </c>
      <c r="Q2008">
        <v>29</v>
      </c>
      <c r="R2008" s="5">
        <v>1.3881944444444401</v>
      </c>
    </row>
    <row r="2009" spans="2:18">
      <c r="B2009" s="2">
        <v>22</v>
      </c>
      <c r="C2009" s="2">
        <v>43</v>
      </c>
      <c r="D2009" s="2">
        <v>8.9</v>
      </c>
      <c r="E2009" s="2">
        <v>22</v>
      </c>
      <c r="F2009" s="2">
        <v>4.3</v>
      </c>
      <c r="G2009" s="2">
        <v>6.1</v>
      </c>
      <c r="H2009" s="2">
        <v>1007.7</v>
      </c>
      <c r="I2009" s="2">
        <v>15030</v>
      </c>
      <c r="J2009" s="2">
        <v>1</v>
      </c>
      <c r="K2009" s="2">
        <v>0</v>
      </c>
      <c r="L2009" s="2">
        <v>0</v>
      </c>
      <c r="M2009" s="2">
        <v>0</v>
      </c>
      <c r="N2009">
        <v>5</v>
      </c>
      <c r="O2009">
        <v>292.8</v>
      </c>
      <c r="P2009">
        <v>23</v>
      </c>
      <c r="Q2009">
        <v>29.1</v>
      </c>
      <c r="R2009" s="5">
        <v>1.3888888888888899</v>
      </c>
    </row>
    <row r="2010" spans="2:18">
      <c r="B2010" s="2">
        <v>22</v>
      </c>
      <c r="C2010" s="2">
        <v>43</v>
      </c>
      <c r="D2010" s="2">
        <v>8.9</v>
      </c>
      <c r="E2010" s="2">
        <v>22</v>
      </c>
      <c r="F2010" s="2">
        <v>5.4</v>
      </c>
      <c r="G2010" s="2">
        <v>8.3000000000000007</v>
      </c>
      <c r="H2010" s="2">
        <v>1007.9</v>
      </c>
      <c r="I2010" s="2">
        <v>15160</v>
      </c>
      <c r="J2010" s="2">
        <v>1</v>
      </c>
      <c r="K2010" s="2">
        <v>0</v>
      </c>
      <c r="L2010" s="2">
        <v>0</v>
      </c>
      <c r="M2010" s="2">
        <v>0</v>
      </c>
      <c r="N2010">
        <v>5</v>
      </c>
      <c r="O2010">
        <v>292.8</v>
      </c>
      <c r="P2010">
        <v>23</v>
      </c>
      <c r="Q2010">
        <v>29.1</v>
      </c>
      <c r="R2010" s="5">
        <v>1.3895833333333301</v>
      </c>
    </row>
    <row r="2011" spans="2:18">
      <c r="B2011" s="2">
        <v>22</v>
      </c>
      <c r="C2011" s="2">
        <v>43</v>
      </c>
      <c r="D2011" s="2">
        <v>8.9</v>
      </c>
      <c r="E2011" s="2">
        <v>22</v>
      </c>
      <c r="F2011" s="2">
        <v>7.9</v>
      </c>
      <c r="G2011" s="2">
        <v>9</v>
      </c>
      <c r="H2011" s="2">
        <v>1007.8</v>
      </c>
      <c r="I2011" s="2">
        <v>15250</v>
      </c>
      <c r="J2011" s="2">
        <v>1</v>
      </c>
      <c r="K2011" s="2">
        <v>0</v>
      </c>
      <c r="L2011" s="2">
        <v>0</v>
      </c>
      <c r="M2011" s="2">
        <v>0</v>
      </c>
      <c r="N2011">
        <v>5</v>
      </c>
      <c r="O2011">
        <v>292.8</v>
      </c>
      <c r="P2011">
        <v>23.1</v>
      </c>
      <c r="Q2011">
        <v>29.2</v>
      </c>
      <c r="R2011" s="5">
        <v>1.3902777777777799</v>
      </c>
    </row>
    <row r="2012" spans="2:18">
      <c r="B2012" s="2">
        <v>22.1</v>
      </c>
      <c r="C2012" s="2">
        <v>43</v>
      </c>
      <c r="D2012" s="2">
        <v>9</v>
      </c>
      <c r="E2012" s="2">
        <v>22.1</v>
      </c>
      <c r="F2012" s="2">
        <v>4.3</v>
      </c>
      <c r="G2012" s="2">
        <v>6.8</v>
      </c>
      <c r="H2012" s="2">
        <v>1007.8</v>
      </c>
      <c r="I2012" s="2">
        <v>15360</v>
      </c>
      <c r="J2012" s="2">
        <v>1</v>
      </c>
      <c r="K2012" s="2">
        <v>0</v>
      </c>
      <c r="L2012" s="2">
        <v>0</v>
      </c>
      <c r="M2012" s="2">
        <v>0</v>
      </c>
      <c r="N2012">
        <v>5</v>
      </c>
      <c r="O2012">
        <v>292.8</v>
      </c>
      <c r="P2012">
        <v>23.2</v>
      </c>
      <c r="Q2012">
        <v>29.3</v>
      </c>
      <c r="R2012" s="5">
        <v>1.3909722222222201</v>
      </c>
    </row>
    <row r="2013" spans="2:18">
      <c r="B2013" s="2">
        <v>22.1</v>
      </c>
      <c r="C2013" s="2">
        <v>43</v>
      </c>
      <c r="D2013" s="2">
        <v>9</v>
      </c>
      <c r="E2013" s="2">
        <v>22.1</v>
      </c>
      <c r="F2013" s="2">
        <v>8.3000000000000007</v>
      </c>
      <c r="G2013" s="2">
        <v>9.4</v>
      </c>
      <c r="H2013" s="2">
        <v>1007.9</v>
      </c>
      <c r="I2013" s="2">
        <v>15500</v>
      </c>
      <c r="J2013" s="2">
        <v>1</v>
      </c>
      <c r="K2013" s="2">
        <v>0</v>
      </c>
      <c r="L2013" s="2">
        <v>0</v>
      </c>
      <c r="M2013" s="2">
        <v>0</v>
      </c>
      <c r="N2013">
        <v>5</v>
      </c>
      <c r="O2013">
        <v>292.8</v>
      </c>
      <c r="P2013">
        <v>23.2</v>
      </c>
      <c r="Q2013">
        <v>29.4</v>
      </c>
      <c r="R2013" s="5">
        <v>1.3916666666666699</v>
      </c>
    </row>
    <row r="2014" spans="2:18">
      <c r="B2014" s="2">
        <v>22.1</v>
      </c>
      <c r="C2014" s="2">
        <v>43</v>
      </c>
      <c r="D2014" s="2">
        <v>9</v>
      </c>
      <c r="E2014" s="2">
        <v>22.1</v>
      </c>
      <c r="F2014" s="2">
        <v>7.6</v>
      </c>
      <c r="G2014" s="2">
        <v>9.6999999999999993</v>
      </c>
      <c r="H2014" s="2">
        <v>1007.8</v>
      </c>
      <c r="I2014" s="2">
        <v>15630</v>
      </c>
      <c r="J2014" s="2">
        <v>1</v>
      </c>
      <c r="K2014" s="2">
        <v>0</v>
      </c>
      <c r="L2014" s="2">
        <v>0</v>
      </c>
      <c r="M2014" s="2">
        <v>0</v>
      </c>
      <c r="N2014">
        <v>5</v>
      </c>
      <c r="O2014">
        <v>292.8</v>
      </c>
      <c r="P2014">
        <v>23.3</v>
      </c>
      <c r="Q2014">
        <v>29.5</v>
      </c>
      <c r="R2014" s="5">
        <v>1.3923611111111101</v>
      </c>
    </row>
    <row r="2015" spans="2:18">
      <c r="B2015" s="2">
        <v>22.1</v>
      </c>
      <c r="C2015" s="2">
        <v>43</v>
      </c>
      <c r="D2015" s="2">
        <v>9</v>
      </c>
      <c r="E2015" s="2">
        <v>22.1</v>
      </c>
      <c r="F2015" s="2">
        <v>6.1</v>
      </c>
      <c r="G2015" s="2">
        <v>7.6</v>
      </c>
      <c r="H2015" s="2">
        <v>1007.7</v>
      </c>
      <c r="I2015" s="2">
        <v>15720</v>
      </c>
      <c r="J2015" s="2">
        <v>1</v>
      </c>
      <c r="K2015" s="2">
        <v>0</v>
      </c>
      <c r="L2015" s="2">
        <v>0</v>
      </c>
      <c r="M2015" s="2">
        <v>0</v>
      </c>
      <c r="N2015">
        <v>5</v>
      </c>
      <c r="O2015">
        <v>292.8</v>
      </c>
      <c r="P2015">
        <v>23.3</v>
      </c>
      <c r="Q2015">
        <v>29.5</v>
      </c>
      <c r="R2015" s="5">
        <v>1.3930555555555599</v>
      </c>
    </row>
    <row r="2016" spans="2:18">
      <c r="B2016" s="2">
        <v>22.2</v>
      </c>
      <c r="C2016" s="2">
        <v>43</v>
      </c>
      <c r="D2016" s="2">
        <v>9.1</v>
      </c>
      <c r="E2016" s="2">
        <v>22.2</v>
      </c>
      <c r="F2016" s="2">
        <v>3.6</v>
      </c>
      <c r="G2016" s="2">
        <v>9.4</v>
      </c>
      <c r="H2016" s="2">
        <v>1007.9</v>
      </c>
      <c r="I2016" s="2">
        <v>15790</v>
      </c>
      <c r="J2016" s="2">
        <v>1</v>
      </c>
      <c r="K2016" s="2">
        <v>0</v>
      </c>
      <c r="L2016" s="2">
        <v>0</v>
      </c>
      <c r="M2016" s="2">
        <v>0</v>
      </c>
      <c r="N2016">
        <v>5</v>
      </c>
      <c r="O2016">
        <v>292.8</v>
      </c>
      <c r="P2016">
        <v>23.3</v>
      </c>
      <c r="Q2016">
        <v>29.5</v>
      </c>
      <c r="R2016" s="5">
        <v>1.39375</v>
      </c>
    </row>
    <row r="2017" spans="2:18">
      <c r="B2017" s="2">
        <v>22.2</v>
      </c>
      <c r="C2017" s="2">
        <v>43</v>
      </c>
      <c r="D2017" s="2">
        <v>9.1</v>
      </c>
      <c r="E2017" s="2">
        <v>22.2</v>
      </c>
      <c r="F2017" s="2">
        <v>8.3000000000000007</v>
      </c>
      <c r="G2017" s="2">
        <v>9</v>
      </c>
      <c r="H2017" s="2">
        <v>1008</v>
      </c>
      <c r="I2017" s="2">
        <v>15850</v>
      </c>
      <c r="J2017" s="2">
        <v>1</v>
      </c>
      <c r="K2017" s="2">
        <v>0</v>
      </c>
      <c r="L2017" s="2">
        <v>0</v>
      </c>
      <c r="M2017" s="2">
        <v>0</v>
      </c>
      <c r="N2017">
        <v>5</v>
      </c>
      <c r="O2017">
        <v>292.8</v>
      </c>
      <c r="P2017">
        <v>23.4</v>
      </c>
      <c r="Q2017">
        <v>29.6</v>
      </c>
      <c r="R2017" s="5">
        <v>1.3944444444444399</v>
      </c>
    </row>
    <row r="2018" spans="2:18">
      <c r="B2018" s="2">
        <v>22.2</v>
      </c>
      <c r="C2018" s="2">
        <v>43</v>
      </c>
      <c r="D2018" s="2">
        <v>9.1</v>
      </c>
      <c r="E2018" s="2">
        <v>22.2</v>
      </c>
      <c r="F2018" s="2">
        <v>3.6</v>
      </c>
      <c r="G2018" s="2">
        <v>4</v>
      </c>
      <c r="H2018" s="2">
        <v>1007.8</v>
      </c>
      <c r="I2018" s="2">
        <v>15910</v>
      </c>
      <c r="J2018" s="2">
        <v>1</v>
      </c>
      <c r="K2018" s="2">
        <v>0</v>
      </c>
      <c r="L2018" s="2">
        <v>0</v>
      </c>
      <c r="M2018" s="2">
        <v>0</v>
      </c>
      <c r="N2018">
        <v>5</v>
      </c>
      <c r="O2018">
        <v>292.8</v>
      </c>
      <c r="P2018">
        <v>23.5</v>
      </c>
      <c r="Q2018">
        <v>29.7</v>
      </c>
      <c r="R2018" s="5">
        <v>1.39513888888889</v>
      </c>
    </row>
    <row r="2019" spans="2:18">
      <c r="B2019" s="2">
        <v>22.3</v>
      </c>
      <c r="C2019" s="2">
        <v>43</v>
      </c>
      <c r="D2019" s="2">
        <v>9.1</v>
      </c>
      <c r="E2019" s="2">
        <v>22.3</v>
      </c>
      <c r="F2019" s="2">
        <v>11.5</v>
      </c>
      <c r="G2019" s="2">
        <v>16.899999999999999</v>
      </c>
      <c r="H2019" s="2">
        <v>1007.9</v>
      </c>
      <c r="I2019" s="2">
        <v>15960</v>
      </c>
      <c r="J2019" s="2">
        <v>1</v>
      </c>
      <c r="K2019" s="2">
        <v>0</v>
      </c>
      <c r="L2019" s="2">
        <v>0</v>
      </c>
      <c r="M2019" s="2">
        <v>0</v>
      </c>
      <c r="N2019">
        <v>5</v>
      </c>
      <c r="O2019">
        <v>292.8</v>
      </c>
      <c r="P2019">
        <v>23.5</v>
      </c>
      <c r="Q2019">
        <v>29.8</v>
      </c>
      <c r="R2019" s="5">
        <v>1.3958333333333299</v>
      </c>
    </row>
    <row r="2020" spans="2:18">
      <c r="B2020" s="2">
        <v>22.2</v>
      </c>
      <c r="C2020" s="2">
        <v>43</v>
      </c>
      <c r="D2020" s="2">
        <v>9.1</v>
      </c>
      <c r="E2020" s="2">
        <v>22.2</v>
      </c>
      <c r="F2020" s="2">
        <v>0</v>
      </c>
      <c r="G2020" s="2">
        <v>4.7</v>
      </c>
      <c r="H2020" s="2">
        <v>1008</v>
      </c>
      <c r="I2020" s="2">
        <v>15970</v>
      </c>
      <c r="J2020" s="2">
        <v>1</v>
      </c>
      <c r="K2020" s="2">
        <v>0</v>
      </c>
      <c r="L2020" s="2">
        <v>0</v>
      </c>
      <c r="M2020" s="2">
        <v>0</v>
      </c>
      <c r="N2020">
        <v>5</v>
      </c>
      <c r="O2020">
        <v>292.8</v>
      </c>
      <c r="P2020">
        <v>23.6</v>
      </c>
      <c r="Q2020">
        <v>29.9</v>
      </c>
      <c r="R2020" s="5">
        <v>1.39652777777778</v>
      </c>
    </row>
    <row r="2021" spans="2:18">
      <c r="B2021" s="2">
        <v>22.3</v>
      </c>
      <c r="C2021" s="2">
        <v>43</v>
      </c>
      <c r="D2021" s="2">
        <v>9.1</v>
      </c>
      <c r="E2021" s="2">
        <v>22.3</v>
      </c>
      <c r="F2021" s="2">
        <v>2.5</v>
      </c>
      <c r="G2021" s="2">
        <v>9</v>
      </c>
      <c r="H2021" s="2">
        <v>1007.8</v>
      </c>
      <c r="I2021" s="2">
        <v>15950</v>
      </c>
      <c r="J2021" s="2">
        <v>1</v>
      </c>
      <c r="K2021" s="2">
        <v>0</v>
      </c>
      <c r="L2021" s="2">
        <v>0</v>
      </c>
      <c r="M2021" s="2">
        <v>0</v>
      </c>
      <c r="N2021">
        <v>5</v>
      </c>
      <c r="O2021">
        <v>292.8</v>
      </c>
      <c r="P2021">
        <v>23.6</v>
      </c>
      <c r="Q2021">
        <v>30</v>
      </c>
      <c r="R2021" s="5">
        <v>1.3972222222222199</v>
      </c>
    </row>
    <row r="2022" spans="2:18">
      <c r="B2022" s="2">
        <v>22.3</v>
      </c>
      <c r="C2022" s="2">
        <v>43</v>
      </c>
      <c r="D2022" s="2">
        <v>9.1</v>
      </c>
      <c r="E2022" s="2">
        <v>22.3</v>
      </c>
      <c r="F2022" s="2">
        <v>8.6</v>
      </c>
      <c r="G2022" s="2">
        <v>9.6999999999999993</v>
      </c>
      <c r="H2022" s="2">
        <v>1008</v>
      </c>
      <c r="I2022" s="2">
        <v>15950</v>
      </c>
      <c r="J2022" s="2">
        <v>1</v>
      </c>
      <c r="K2022" s="2">
        <v>0</v>
      </c>
      <c r="L2022" s="2">
        <v>0</v>
      </c>
      <c r="M2022" s="2">
        <v>0</v>
      </c>
      <c r="N2022">
        <v>5</v>
      </c>
      <c r="O2022">
        <v>292.8</v>
      </c>
      <c r="P2022">
        <v>23.7</v>
      </c>
      <c r="Q2022">
        <v>30.1</v>
      </c>
      <c r="R2022" s="5">
        <v>1.39791666666667</v>
      </c>
    </row>
    <row r="2023" spans="2:18">
      <c r="B2023" s="2">
        <v>22.3</v>
      </c>
      <c r="C2023" s="2">
        <v>43</v>
      </c>
      <c r="D2023" s="2">
        <v>9.1</v>
      </c>
      <c r="E2023" s="2">
        <v>22.3</v>
      </c>
      <c r="F2023" s="2">
        <v>2.9</v>
      </c>
      <c r="G2023" s="2">
        <v>3.2</v>
      </c>
      <c r="H2023" s="2">
        <v>1007.9</v>
      </c>
      <c r="I2023" s="2">
        <v>16040</v>
      </c>
      <c r="J2023" s="2">
        <v>1</v>
      </c>
      <c r="K2023" s="2">
        <v>0</v>
      </c>
      <c r="L2023" s="2">
        <v>0</v>
      </c>
      <c r="M2023" s="2">
        <v>0</v>
      </c>
      <c r="N2023">
        <v>5</v>
      </c>
      <c r="O2023">
        <v>292.8</v>
      </c>
      <c r="P2023">
        <v>23.7</v>
      </c>
      <c r="Q2023">
        <v>30.2</v>
      </c>
      <c r="R2023" s="5">
        <v>1.3986111111111099</v>
      </c>
    </row>
    <row r="2024" spans="2:18">
      <c r="B2024" s="2">
        <v>22.3</v>
      </c>
      <c r="C2024" s="2">
        <v>43</v>
      </c>
      <c r="D2024" s="2">
        <v>9.1</v>
      </c>
      <c r="E2024" s="2">
        <v>22.3</v>
      </c>
      <c r="F2024" s="2">
        <v>4.3</v>
      </c>
      <c r="G2024" s="2">
        <v>5.8</v>
      </c>
      <c r="H2024" s="2">
        <v>1007.9</v>
      </c>
      <c r="I2024" s="2">
        <v>16230</v>
      </c>
      <c r="J2024" s="2">
        <v>1</v>
      </c>
      <c r="K2024" s="2">
        <v>0</v>
      </c>
      <c r="L2024" s="2">
        <v>0</v>
      </c>
      <c r="M2024" s="2">
        <v>0</v>
      </c>
      <c r="N2024">
        <v>5</v>
      </c>
      <c r="O2024">
        <v>292.8</v>
      </c>
      <c r="P2024">
        <v>23.8</v>
      </c>
      <c r="Q2024">
        <v>30.3</v>
      </c>
      <c r="R2024" s="5">
        <v>1.39930555555556</v>
      </c>
    </row>
    <row r="2025" spans="2:18">
      <c r="B2025" s="2">
        <v>22.3</v>
      </c>
      <c r="C2025" s="2">
        <v>43</v>
      </c>
      <c r="D2025" s="2">
        <v>9.1</v>
      </c>
      <c r="E2025" s="2">
        <v>22.3</v>
      </c>
      <c r="F2025" s="2">
        <v>7.6</v>
      </c>
      <c r="G2025" s="2">
        <v>11.9</v>
      </c>
      <c r="H2025" s="2">
        <v>1008.1</v>
      </c>
      <c r="I2025" s="2">
        <v>16440</v>
      </c>
      <c r="J2025" s="2">
        <v>1</v>
      </c>
      <c r="K2025" s="2">
        <v>0</v>
      </c>
      <c r="L2025" s="2">
        <v>0</v>
      </c>
      <c r="M2025" s="2">
        <v>0</v>
      </c>
      <c r="N2025">
        <v>5</v>
      </c>
      <c r="O2025">
        <v>292.8</v>
      </c>
      <c r="P2025">
        <v>23.8</v>
      </c>
      <c r="Q2025">
        <v>30.4</v>
      </c>
      <c r="R2025" s="5">
        <v>1.4</v>
      </c>
    </row>
    <row r="2026" spans="2:18">
      <c r="B2026" s="2">
        <v>22.3</v>
      </c>
      <c r="C2026" s="2">
        <v>42</v>
      </c>
      <c r="D2026" s="2">
        <v>8.8000000000000007</v>
      </c>
      <c r="E2026" s="2">
        <v>22.3</v>
      </c>
      <c r="F2026" s="2">
        <v>7.2</v>
      </c>
      <c r="G2026" s="2">
        <v>7.6</v>
      </c>
      <c r="H2026" s="2">
        <v>1007.9</v>
      </c>
      <c r="I2026" s="2">
        <v>16600</v>
      </c>
      <c r="J2026" s="2">
        <v>1</v>
      </c>
      <c r="K2026" s="2">
        <v>0</v>
      </c>
      <c r="L2026" s="2">
        <v>0</v>
      </c>
      <c r="M2026" s="2">
        <v>0</v>
      </c>
      <c r="N2026">
        <v>5</v>
      </c>
      <c r="O2026">
        <v>292.8</v>
      </c>
      <c r="P2026">
        <v>23.9</v>
      </c>
      <c r="Q2026">
        <v>30.5</v>
      </c>
      <c r="R2026" s="5">
        <v>1.40069444444444</v>
      </c>
    </row>
    <row r="2027" spans="2:18">
      <c r="B2027" s="2">
        <v>22.3</v>
      </c>
      <c r="C2027" s="2">
        <v>43</v>
      </c>
      <c r="D2027" s="2">
        <v>9.1</v>
      </c>
      <c r="E2027" s="2">
        <v>22.3</v>
      </c>
      <c r="F2027" s="2">
        <v>6.5</v>
      </c>
      <c r="G2027" s="2">
        <v>11.2</v>
      </c>
      <c r="H2027" s="2">
        <v>1007.9</v>
      </c>
      <c r="I2027" s="2">
        <v>16820</v>
      </c>
      <c r="J2027" s="2">
        <v>1</v>
      </c>
      <c r="K2027" s="2">
        <v>0</v>
      </c>
      <c r="L2027" s="2">
        <v>0</v>
      </c>
      <c r="M2027" s="2">
        <v>0</v>
      </c>
      <c r="N2027">
        <v>5</v>
      </c>
      <c r="O2027">
        <v>292.8</v>
      </c>
      <c r="P2027">
        <v>23.9</v>
      </c>
      <c r="Q2027">
        <v>30.6</v>
      </c>
      <c r="R2027" s="5">
        <v>1.4013888888888899</v>
      </c>
    </row>
    <row r="2028" spans="2:18">
      <c r="B2028" s="2">
        <v>22.3</v>
      </c>
      <c r="C2028" s="2">
        <v>42</v>
      </c>
      <c r="D2028" s="2">
        <v>8.8000000000000007</v>
      </c>
      <c r="E2028" s="2">
        <v>22.3</v>
      </c>
      <c r="F2028" s="2">
        <v>3.6</v>
      </c>
      <c r="G2028" s="2">
        <v>6.5</v>
      </c>
      <c r="H2028" s="2">
        <v>1008</v>
      </c>
      <c r="I2028" s="2">
        <v>17020</v>
      </c>
      <c r="J2028" s="2">
        <v>1</v>
      </c>
      <c r="K2028" s="2">
        <v>0</v>
      </c>
      <c r="L2028" s="2">
        <v>0</v>
      </c>
      <c r="M2028" s="2">
        <v>0</v>
      </c>
      <c r="N2028">
        <v>5</v>
      </c>
      <c r="O2028">
        <v>292.8</v>
      </c>
      <c r="P2028">
        <v>24</v>
      </c>
      <c r="Q2028">
        <v>30.6</v>
      </c>
      <c r="R2028" s="5">
        <v>1.40208333333333</v>
      </c>
    </row>
    <row r="2029" spans="2:18">
      <c r="B2029" s="2">
        <v>22.3</v>
      </c>
      <c r="C2029" s="2">
        <v>43</v>
      </c>
      <c r="D2029" s="2">
        <v>9.1</v>
      </c>
      <c r="E2029" s="2">
        <v>22.3</v>
      </c>
      <c r="F2029" s="2">
        <v>5.8</v>
      </c>
      <c r="G2029" s="2">
        <v>6.8</v>
      </c>
      <c r="H2029" s="2">
        <v>1008</v>
      </c>
      <c r="I2029" s="2">
        <v>17220</v>
      </c>
      <c r="J2029" s="2">
        <v>1</v>
      </c>
      <c r="K2029" s="2">
        <v>0</v>
      </c>
      <c r="L2029" s="2">
        <v>0</v>
      </c>
      <c r="M2029" s="2">
        <v>0</v>
      </c>
      <c r="N2029">
        <v>5</v>
      </c>
      <c r="O2029">
        <v>292.8</v>
      </c>
      <c r="P2029">
        <v>24</v>
      </c>
      <c r="Q2029">
        <v>30.6</v>
      </c>
      <c r="R2029" s="5">
        <v>1.4027777777777799</v>
      </c>
    </row>
    <row r="2030" spans="2:18">
      <c r="B2030" s="2">
        <v>22.4</v>
      </c>
      <c r="C2030" s="2">
        <v>43</v>
      </c>
      <c r="D2030" s="2">
        <v>9.1999999999999993</v>
      </c>
      <c r="E2030" s="2">
        <v>22.4</v>
      </c>
      <c r="F2030" s="2">
        <v>6.5</v>
      </c>
      <c r="G2030" s="2">
        <v>6.5</v>
      </c>
      <c r="H2030" s="2">
        <v>1008</v>
      </c>
      <c r="I2030" s="2">
        <v>17390</v>
      </c>
      <c r="J2030" s="2">
        <v>1</v>
      </c>
      <c r="K2030" s="2">
        <v>0</v>
      </c>
      <c r="L2030" s="2">
        <v>0</v>
      </c>
      <c r="M2030" s="2">
        <v>0</v>
      </c>
      <c r="N2030">
        <v>5</v>
      </c>
      <c r="O2030">
        <v>292.8</v>
      </c>
      <c r="P2030">
        <v>24</v>
      </c>
      <c r="Q2030">
        <v>30.6</v>
      </c>
      <c r="R2030" s="5">
        <v>1.40347222222222</v>
      </c>
    </row>
    <row r="2031" spans="2:18">
      <c r="B2031" s="2">
        <v>22.4</v>
      </c>
      <c r="C2031" s="2">
        <v>43</v>
      </c>
      <c r="D2031" s="2">
        <v>9.1999999999999993</v>
      </c>
      <c r="E2031" s="2">
        <v>22.4</v>
      </c>
      <c r="F2031" s="2">
        <v>7.2</v>
      </c>
      <c r="G2031" s="2">
        <v>7.2</v>
      </c>
      <c r="H2031" s="2">
        <v>1008.1</v>
      </c>
      <c r="I2031" s="2">
        <v>17550</v>
      </c>
      <c r="J2031" s="2">
        <v>1</v>
      </c>
      <c r="K2031" s="2">
        <v>0</v>
      </c>
      <c r="L2031" s="2">
        <v>0</v>
      </c>
      <c r="M2031" s="2">
        <v>0</v>
      </c>
      <c r="N2031">
        <v>5</v>
      </c>
      <c r="O2031">
        <v>292.8</v>
      </c>
      <c r="P2031">
        <v>24.1</v>
      </c>
      <c r="Q2031">
        <v>30.6</v>
      </c>
      <c r="R2031" s="5">
        <v>1.4041666666666699</v>
      </c>
    </row>
    <row r="2032" spans="2:18">
      <c r="B2032" s="2">
        <v>22.4</v>
      </c>
      <c r="C2032" s="2">
        <v>42</v>
      </c>
      <c r="D2032" s="2">
        <v>8.9</v>
      </c>
      <c r="E2032" s="2">
        <v>22.4</v>
      </c>
      <c r="F2032" s="2">
        <v>6.8</v>
      </c>
      <c r="G2032" s="2">
        <v>10.1</v>
      </c>
      <c r="H2032" s="2">
        <v>1008.1</v>
      </c>
      <c r="I2032" s="2">
        <v>17740</v>
      </c>
      <c r="J2032" s="2">
        <v>1</v>
      </c>
      <c r="K2032" s="2">
        <v>0</v>
      </c>
      <c r="L2032" s="2">
        <v>0</v>
      </c>
      <c r="M2032" s="2">
        <v>0</v>
      </c>
      <c r="N2032">
        <v>5</v>
      </c>
      <c r="O2032">
        <v>292.8</v>
      </c>
      <c r="P2032">
        <v>24.1</v>
      </c>
      <c r="Q2032">
        <v>30.6</v>
      </c>
      <c r="R2032" s="5">
        <v>1.40486111111111</v>
      </c>
    </row>
    <row r="2033" spans="2:18">
      <c r="B2033" s="2">
        <v>22.4</v>
      </c>
      <c r="C2033" s="2">
        <v>43</v>
      </c>
      <c r="D2033" s="2">
        <v>9.1999999999999993</v>
      </c>
      <c r="E2033" s="2">
        <v>22.4</v>
      </c>
      <c r="F2033" s="2">
        <v>3.2</v>
      </c>
      <c r="G2033" s="2">
        <v>4.3</v>
      </c>
      <c r="H2033" s="2">
        <v>1008</v>
      </c>
      <c r="I2033" s="2">
        <v>17960</v>
      </c>
      <c r="J2033" s="2">
        <v>1</v>
      </c>
      <c r="K2033" s="2">
        <v>0</v>
      </c>
      <c r="L2033" s="2">
        <v>0</v>
      </c>
      <c r="M2033" s="2">
        <v>0</v>
      </c>
      <c r="N2033">
        <v>5</v>
      </c>
      <c r="O2033">
        <v>292.8</v>
      </c>
      <c r="P2033">
        <v>24.2</v>
      </c>
      <c r="Q2033">
        <v>30.7</v>
      </c>
      <c r="R2033" s="5">
        <v>1.4055555555555601</v>
      </c>
    </row>
    <row r="2034" spans="2:18">
      <c r="B2034" s="2">
        <v>22.5</v>
      </c>
      <c r="C2034" s="2">
        <v>42</v>
      </c>
      <c r="D2034" s="2">
        <v>9</v>
      </c>
      <c r="E2034" s="2">
        <v>22.5</v>
      </c>
      <c r="F2034" s="2">
        <v>7.2</v>
      </c>
      <c r="G2034" s="2">
        <v>10.1</v>
      </c>
      <c r="H2034" s="2">
        <v>1008</v>
      </c>
      <c r="I2034" s="2">
        <v>18150</v>
      </c>
      <c r="J2034" s="2">
        <v>1</v>
      </c>
      <c r="K2034" s="2">
        <v>0</v>
      </c>
      <c r="L2034" s="2">
        <v>0</v>
      </c>
      <c r="M2034" s="2">
        <v>0</v>
      </c>
      <c r="N2034">
        <v>5</v>
      </c>
      <c r="O2034">
        <v>292.8</v>
      </c>
      <c r="P2034">
        <v>24.3</v>
      </c>
      <c r="Q2034">
        <v>30.7</v>
      </c>
      <c r="R2034" s="5">
        <v>1.40625</v>
      </c>
    </row>
    <row r="2035" spans="2:18">
      <c r="B2035" s="2">
        <v>22.5</v>
      </c>
      <c r="C2035" s="2">
        <v>42</v>
      </c>
      <c r="D2035" s="2">
        <v>9</v>
      </c>
      <c r="E2035" s="2">
        <v>22.5</v>
      </c>
      <c r="F2035" s="2">
        <v>4.7</v>
      </c>
      <c r="G2035" s="2">
        <v>7.2</v>
      </c>
      <c r="H2035" s="2">
        <v>1008.2</v>
      </c>
      <c r="I2035" s="2">
        <v>18350</v>
      </c>
      <c r="J2035" s="2">
        <v>1</v>
      </c>
      <c r="K2035" s="2">
        <v>0</v>
      </c>
      <c r="L2035" s="2">
        <v>0</v>
      </c>
      <c r="M2035" s="2">
        <v>0</v>
      </c>
      <c r="N2035">
        <v>5</v>
      </c>
      <c r="O2035">
        <v>292.8</v>
      </c>
      <c r="P2035">
        <v>24.3</v>
      </c>
      <c r="Q2035">
        <v>30.7</v>
      </c>
      <c r="R2035" s="5">
        <v>1.4069444444444399</v>
      </c>
    </row>
    <row r="2036" spans="2:18">
      <c r="B2036" s="2">
        <v>22.5</v>
      </c>
      <c r="C2036" s="2">
        <v>42</v>
      </c>
      <c r="D2036" s="2">
        <v>9</v>
      </c>
      <c r="E2036" s="2">
        <v>22.5</v>
      </c>
      <c r="F2036" s="2">
        <v>7.9</v>
      </c>
      <c r="G2036" s="2">
        <v>7.9</v>
      </c>
      <c r="H2036" s="2">
        <v>1008</v>
      </c>
      <c r="I2036" s="2">
        <v>18530</v>
      </c>
      <c r="J2036" s="2">
        <v>1</v>
      </c>
      <c r="K2036" s="2">
        <v>0</v>
      </c>
      <c r="L2036" s="2">
        <v>0</v>
      </c>
      <c r="M2036" s="2">
        <v>0</v>
      </c>
      <c r="N2036">
        <v>5</v>
      </c>
      <c r="O2036">
        <v>292.8</v>
      </c>
      <c r="P2036">
        <v>24.4</v>
      </c>
      <c r="Q2036">
        <v>30.8</v>
      </c>
      <c r="R2036" s="5">
        <v>1.40763888888889</v>
      </c>
    </row>
    <row r="2037" spans="2:18">
      <c r="B2037" s="2">
        <v>22.6</v>
      </c>
      <c r="C2037" s="2">
        <v>43</v>
      </c>
      <c r="D2037" s="2">
        <v>9.4</v>
      </c>
      <c r="E2037" s="2">
        <v>22.6</v>
      </c>
      <c r="F2037" s="2">
        <v>4</v>
      </c>
      <c r="G2037" s="2">
        <v>4</v>
      </c>
      <c r="H2037" s="2">
        <v>1008</v>
      </c>
      <c r="I2037" s="2">
        <v>18670</v>
      </c>
      <c r="J2037" s="2">
        <v>1</v>
      </c>
      <c r="K2037" s="2">
        <v>0</v>
      </c>
      <c r="L2037" s="2">
        <v>0</v>
      </c>
      <c r="M2037" s="2">
        <v>0</v>
      </c>
      <c r="N2037">
        <v>5</v>
      </c>
      <c r="O2037">
        <v>292.8</v>
      </c>
      <c r="P2037">
        <v>24.4</v>
      </c>
      <c r="Q2037">
        <v>30.8</v>
      </c>
      <c r="R2037" s="5">
        <v>1.4083333333333301</v>
      </c>
    </row>
    <row r="2038" spans="2:18">
      <c r="B2038" s="2">
        <v>22.7</v>
      </c>
      <c r="C2038" s="2">
        <v>42</v>
      </c>
      <c r="D2038" s="2">
        <v>9.1999999999999993</v>
      </c>
      <c r="E2038" s="2">
        <v>22.7</v>
      </c>
      <c r="F2038" s="2">
        <v>2.2000000000000002</v>
      </c>
      <c r="G2038" s="2">
        <v>5.8</v>
      </c>
      <c r="H2038" s="2">
        <v>1008</v>
      </c>
      <c r="I2038" s="2">
        <v>18820</v>
      </c>
      <c r="J2038" s="2">
        <v>1</v>
      </c>
      <c r="K2038" s="2">
        <v>0</v>
      </c>
      <c r="L2038" s="2">
        <v>0</v>
      </c>
      <c r="M2038" s="2">
        <v>0</v>
      </c>
      <c r="N2038">
        <v>5</v>
      </c>
      <c r="O2038">
        <v>292.8</v>
      </c>
      <c r="P2038">
        <v>24.5</v>
      </c>
      <c r="Q2038">
        <v>30.9</v>
      </c>
      <c r="R2038" s="5">
        <v>1.40902777777778</v>
      </c>
    </row>
    <row r="2039" spans="2:18">
      <c r="B2039" s="2">
        <v>22.7</v>
      </c>
      <c r="C2039" s="2">
        <v>43</v>
      </c>
      <c r="D2039" s="2">
        <v>9.5</v>
      </c>
      <c r="E2039" s="2">
        <v>22.7</v>
      </c>
      <c r="F2039" s="2">
        <v>4</v>
      </c>
      <c r="G2039" s="2">
        <v>4</v>
      </c>
      <c r="H2039" s="2">
        <v>1008.1</v>
      </c>
      <c r="I2039" s="2">
        <v>18960</v>
      </c>
      <c r="J2039" s="2">
        <v>1</v>
      </c>
      <c r="K2039" s="2">
        <v>0</v>
      </c>
      <c r="L2039" s="2">
        <v>0</v>
      </c>
      <c r="M2039" s="2">
        <v>0</v>
      </c>
      <c r="N2039">
        <v>5</v>
      </c>
      <c r="O2039">
        <v>292.8</v>
      </c>
      <c r="P2039">
        <v>24.6</v>
      </c>
      <c r="Q2039">
        <v>31</v>
      </c>
      <c r="R2039" s="5">
        <v>1.4097222222222201</v>
      </c>
    </row>
    <row r="2040" spans="2:18">
      <c r="B2040" s="2">
        <v>22.8</v>
      </c>
      <c r="C2040" s="2">
        <v>42</v>
      </c>
      <c r="D2040" s="2">
        <v>9.3000000000000007</v>
      </c>
      <c r="E2040" s="2">
        <v>22.8</v>
      </c>
      <c r="F2040" s="2">
        <v>9</v>
      </c>
      <c r="G2040" s="2">
        <v>9</v>
      </c>
      <c r="H2040" s="2">
        <v>1008.1</v>
      </c>
      <c r="I2040" s="2">
        <v>19160</v>
      </c>
      <c r="J2040" s="2">
        <v>1</v>
      </c>
      <c r="K2040" s="2">
        <v>0</v>
      </c>
      <c r="L2040" s="2">
        <v>0</v>
      </c>
      <c r="M2040" s="2">
        <v>0</v>
      </c>
      <c r="N2040">
        <v>5</v>
      </c>
      <c r="O2040">
        <v>292.8</v>
      </c>
      <c r="P2040">
        <v>24.6</v>
      </c>
      <c r="Q2040">
        <v>31.1</v>
      </c>
      <c r="R2040" s="5">
        <v>1.41041666666667</v>
      </c>
    </row>
    <row r="2041" spans="2:18">
      <c r="B2041" s="2">
        <v>22.8</v>
      </c>
      <c r="C2041" s="2">
        <v>42</v>
      </c>
      <c r="D2041" s="2">
        <v>9.3000000000000007</v>
      </c>
      <c r="E2041" s="2">
        <v>22.8</v>
      </c>
      <c r="F2041" s="2">
        <v>2.9</v>
      </c>
      <c r="G2041" s="2">
        <v>5</v>
      </c>
      <c r="H2041" s="2">
        <v>1008.2</v>
      </c>
      <c r="I2041" s="2">
        <v>19360</v>
      </c>
      <c r="J2041" s="2">
        <v>1</v>
      </c>
      <c r="K2041" s="2">
        <v>0</v>
      </c>
      <c r="L2041" s="2">
        <v>0</v>
      </c>
      <c r="M2041" s="2">
        <v>0</v>
      </c>
      <c r="N2041">
        <v>5</v>
      </c>
      <c r="O2041">
        <v>292.8</v>
      </c>
      <c r="P2041">
        <v>24.7</v>
      </c>
      <c r="Q2041">
        <v>31.3</v>
      </c>
      <c r="R2041" s="5">
        <v>1.4111111111111101</v>
      </c>
    </row>
    <row r="2042" spans="2:18">
      <c r="B2042" s="2">
        <v>22.8</v>
      </c>
      <c r="C2042" s="2">
        <v>42</v>
      </c>
      <c r="D2042" s="2">
        <v>9.3000000000000007</v>
      </c>
      <c r="E2042" s="2">
        <v>22.8</v>
      </c>
      <c r="F2042" s="2">
        <v>5.4</v>
      </c>
      <c r="G2042" s="2">
        <v>9.4</v>
      </c>
      <c r="H2042" s="2">
        <v>1008.1</v>
      </c>
      <c r="I2042" s="2">
        <v>19540</v>
      </c>
      <c r="J2042" s="2">
        <v>1</v>
      </c>
      <c r="K2042" s="2">
        <v>0</v>
      </c>
      <c r="L2042" s="2">
        <v>0</v>
      </c>
      <c r="M2042" s="2">
        <v>0</v>
      </c>
      <c r="N2042">
        <v>5</v>
      </c>
      <c r="O2042">
        <v>292.8</v>
      </c>
      <c r="P2042">
        <v>24.8</v>
      </c>
      <c r="Q2042">
        <v>31.5</v>
      </c>
      <c r="R2042" s="5">
        <v>1.41180555555556</v>
      </c>
    </row>
    <row r="2043" spans="2:18">
      <c r="B2043" s="2">
        <v>22.8</v>
      </c>
      <c r="C2043" s="2">
        <v>42</v>
      </c>
      <c r="D2043" s="2">
        <v>9.3000000000000007</v>
      </c>
      <c r="E2043" s="2">
        <v>22.8</v>
      </c>
      <c r="F2043" s="2">
        <v>5.8</v>
      </c>
      <c r="G2043" s="2">
        <v>5.8</v>
      </c>
      <c r="H2043" s="2">
        <v>1008.1</v>
      </c>
      <c r="I2043" s="2">
        <v>19700</v>
      </c>
      <c r="J2043" s="2">
        <v>1</v>
      </c>
      <c r="K2043" s="2">
        <v>0</v>
      </c>
      <c r="L2043" s="2">
        <v>0</v>
      </c>
      <c r="M2043" s="2">
        <v>0</v>
      </c>
      <c r="N2043">
        <v>5</v>
      </c>
      <c r="O2043">
        <v>292.8</v>
      </c>
      <c r="P2043">
        <v>24.9</v>
      </c>
      <c r="Q2043">
        <v>31.6</v>
      </c>
      <c r="R2043" s="5">
        <v>1.4125000000000001</v>
      </c>
    </row>
    <row r="2044" spans="2:18">
      <c r="B2044" s="2">
        <v>22.7</v>
      </c>
      <c r="C2044" s="2">
        <v>42</v>
      </c>
      <c r="D2044" s="2">
        <v>9.1999999999999993</v>
      </c>
      <c r="E2044" s="2">
        <v>22.7</v>
      </c>
      <c r="F2044" s="2">
        <v>8.3000000000000007</v>
      </c>
      <c r="G2044" s="2">
        <v>9.6999999999999993</v>
      </c>
      <c r="H2044" s="2">
        <v>1008</v>
      </c>
      <c r="I2044" s="2">
        <v>19820</v>
      </c>
      <c r="J2044" s="2">
        <v>1</v>
      </c>
      <c r="K2044" s="2">
        <v>0</v>
      </c>
      <c r="L2044" s="2">
        <v>0</v>
      </c>
      <c r="M2044" s="2">
        <v>0</v>
      </c>
      <c r="N2044">
        <v>5</v>
      </c>
      <c r="O2044">
        <v>292.8</v>
      </c>
      <c r="P2044">
        <v>24.9</v>
      </c>
      <c r="Q2044">
        <v>31.7</v>
      </c>
      <c r="R2044" s="5">
        <v>1.41319444444444</v>
      </c>
    </row>
    <row r="2045" spans="2:18">
      <c r="B2045" s="2">
        <v>22.7</v>
      </c>
      <c r="C2045" s="2">
        <v>42</v>
      </c>
      <c r="D2045" s="2">
        <v>9.1999999999999993</v>
      </c>
      <c r="E2045" s="2">
        <v>22.7</v>
      </c>
      <c r="F2045" s="2">
        <v>4</v>
      </c>
      <c r="G2045" s="2">
        <v>4.3</v>
      </c>
      <c r="H2045" s="2">
        <v>1008</v>
      </c>
      <c r="I2045" s="2">
        <v>19940</v>
      </c>
      <c r="J2045" s="2">
        <v>1</v>
      </c>
      <c r="K2045" s="2">
        <v>0</v>
      </c>
      <c r="L2045" s="2">
        <v>0</v>
      </c>
      <c r="M2045" s="2">
        <v>0</v>
      </c>
      <c r="N2045">
        <v>5</v>
      </c>
      <c r="O2045">
        <v>292.8</v>
      </c>
      <c r="P2045">
        <v>25</v>
      </c>
      <c r="Q2045">
        <v>31.8</v>
      </c>
      <c r="R2045" s="5">
        <v>1.4138888888888901</v>
      </c>
    </row>
    <row r="2046" spans="2:18">
      <c r="B2046" s="2">
        <v>22.8</v>
      </c>
      <c r="C2046" s="2">
        <v>42</v>
      </c>
      <c r="D2046" s="2">
        <v>9.3000000000000007</v>
      </c>
      <c r="E2046" s="2">
        <v>22.8</v>
      </c>
      <c r="F2046" s="2">
        <v>5</v>
      </c>
      <c r="G2046" s="2">
        <v>9.6999999999999993</v>
      </c>
      <c r="H2046" s="2">
        <v>1007.9</v>
      </c>
      <c r="I2046" s="2">
        <v>20120</v>
      </c>
      <c r="J2046" s="2">
        <v>1</v>
      </c>
      <c r="K2046" s="2">
        <v>0</v>
      </c>
      <c r="L2046" s="2">
        <v>0</v>
      </c>
      <c r="M2046" s="2">
        <v>0</v>
      </c>
      <c r="N2046">
        <v>5</v>
      </c>
      <c r="O2046">
        <v>292.8</v>
      </c>
      <c r="P2046">
        <v>25</v>
      </c>
      <c r="Q2046">
        <v>31.9</v>
      </c>
      <c r="R2046" s="5">
        <v>1.41458333333333</v>
      </c>
    </row>
    <row r="2047" spans="2:18">
      <c r="B2047" s="2">
        <v>22.9</v>
      </c>
      <c r="C2047" s="2">
        <v>42</v>
      </c>
      <c r="D2047" s="2">
        <v>9.3000000000000007</v>
      </c>
      <c r="E2047" s="2">
        <v>22.9</v>
      </c>
      <c r="F2047" s="2">
        <v>9.4</v>
      </c>
      <c r="G2047" s="2">
        <v>9.4</v>
      </c>
      <c r="H2047" s="2">
        <v>1008</v>
      </c>
      <c r="I2047" s="2">
        <v>20180</v>
      </c>
      <c r="J2047" s="2">
        <v>1</v>
      </c>
      <c r="K2047" s="2">
        <v>0</v>
      </c>
      <c r="L2047" s="2">
        <v>0</v>
      </c>
      <c r="M2047" s="2">
        <v>0</v>
      </c>
      <c r="N2047">
        <v>5</v>
      </c>
      <c r="O2047">
        <v>292.8</v>
      </c>
      <c r="P2047">
        <v>25.1</v>
      </c>
      <c r="Q2047">
        <v>32</v>
      </c>
      <c r="R2047" s="5">
        <v>1.4152777777777801</v>
      </c>
    </row>
    <row r="2048" spans="2:18">
      <c r="B2048" s="2">
        <v>22.9</v>
      </c>
      <c r="C2048" s="2">
        <v>41</v>
      </c>
      <c r="D2048" s="2">
        <v>9</v>
      </c>
      <c r="E2048" s="2">
        <v>22.9</v>
      </c>
      <c r="F2048" s="2">
        <v>6.1</v>
      </c>
      <c r="G2048" s="2">
        <v>13.3</v>
      </c>
      <c r="H2048" s="2">
        <v>1008.1</v>
      </c>
      <c r="I2048" s="2">
        <v>20220</v>
      </c>
      <c r="J2048" s="2">
        <v>1</v>
      </c>
      <c r="K2048" s="2">
        <v>0</v>
      </c>
      <c r="L2048" s="2">
        <v>0</v>
      </c>
      <c r="M2048" s="2">
        <v>0</v>
      </c>
      <c r="N2048">
        <v>5</v>
      </c>
      <c r="O2048">
        <v>292.8</v>
      </c>
      <c r="P2048">
        <v>25.2</v>
      </c>
      <c r="Q2048">
        <v>32.1</v>
      </c>
      <c r="R2048" s="5">
        <v>1.41597222222222</v>
      </c>
    </row>
    <row r="2049" spans="2:18">
      <c r="B2049" s="2">
        <v>22.8</v>
      </c>
      <c r="C2049" s="2">
        <v>42</v>
      </c>
      <c r="D2049" s="2">
        <v>9.3000000000000007</v>
      </c>
      <c r="E2049" s="2">
        <v>22.8</v>
      </c>
      <c r="F2049" s="2">
        <v>10.1</v>
      </c>
      <c r="G2049" s="2">
        <v>10.1</v>
      </c>
      <c r="H2049" s="2">
        <v>1008</v>
      </c>
      <c r="I2049" s="2">
        <v>20310</v>
      </c>
      <c r="J2049" s="2">
        <v>1</v>
      </c>
      <c r="K2049" s="2">
        <v>0</v>
      </c>
      <c r="L2049" s="2">
        <v>0</v>
      </c>
      <c r="M2049" s="2">
        <v>0</v>
      </c>
      <c r="N2049">
        <v>5</v>
      </c>
      <c r="O2049">
        <v>292.8</v>
      </c>
      <c r="P2049">
        <v>25.2</v>
      </c>
      <c r="Q2049">
        <v>32.200000000000003</v>
      </c>
      <c r="R2049" s="5">
        <v>1.4166666666666701</v>
      </c>
    </row>
    <row r="2050" spans="2:18">
      <c r="B2050" s="2">
        <v>22.9</v>
      </c>
      <c r="C2050" s="2">
        <v>42</v>
      </c>
      <c r="D2050" s="2">
        <v>9.3000000000000007</v>
      </c>
      <c r="E2050" s="2">
        <v>22.9</v>
      </c>
      <c r="F2050" s="2">
        <v>6.1</v>
      </c>
      <c r="G2050" s="2">
        <v>9.4</v>
      </c>
      <c r="H2050" s="2">
        <v>1008.2</v>
      </c>
      <c r="I2050" s="2">
        <v>20310</v>
      </c>
      <c r="J2050" s="2">
        <v>1</v>
      </c>
      <c r="K2050" s="2">
        <v>0</v>
      </c>
      <c r="L2050" s="2">
        <v>0</v>
      </c>
      <c r="M2050" s="2">
        <v>0</v>
      </c>
      <c r="N2050">
        <v>5</v>
      </c>
      <c r="O2050">
        <v>292.8</v>
      </c>
      <c r="P2050">
        <v>25.3</v>
      </c>
      <c r="Q2050">
        <v>32.299999999999997</v>
      </c>
      <c r="R2050" s="5">
        <v>1.41736111111111</v>
      </c>
    </row>
    <row r="2051" spans="2:18">
      <c r="B2051" s="2">
        <v>22.9</v>
      </c>
      <c r="C2051" s="2">
        <v>42</v>
      </c>
      <c r="D2051" s="2">
        <v>9.3000000000000007</v>
      </c>
      <c r="E2051" s="2">
        <v>22.9</v>
      </c>
      <c r="F2051" s="2">
        <v>11.5</v>
      </c>
      <c r="G2051" s="2">
        <v>18</v>
      </c>
      <c r="H2051" s="2">
        <v>1008.2</v>
      </c>
      <c r="I2051" s="2">
        <v>20350</v>
      </c>
      <c r="J2051" s="2">
        <v>1</v>
      </c>
      <c r="K2051" s="2">
        <v>0</v>
      </c>
      <c r="L2051" s="2">
        <v>0</v>
      </c>
      <c r="M2051" s="2">
        <v>0</v>
      </c>
      <c r="N2051">
        <v>5</v>
      </c>
      <c r="O2051">
        <v>292.8</v>
      </c>
      <c r="P2051">
        <v>25.3</v>
      </c>
      <c r="Q2051">
        <v>32.299999999999997</v>
      </c>
      <c r="R2051" s="5">
        <v>1.4180555555555601</v>
      </c>
    </row>
    <row r="2052" spans="2:18">
      <c r="B2052" s="2">
        <v>22.9</v>
      </c>
      <c r="C2052" s="2">
        <v>42</v>
      </c>
      <c r="D2052" s="2">
        <v>9.3000000000000007</v>
      </c>
      <c r="E2052" s="2">
        <v>22.9</v>
      </c>
      <c r="F2052" s="2">
        <v>7.6</v>
      </c>
      <c r="G2052" s="2">
        <v>8.3000000000000007</v>
      </c>
      <c r="H2052" s="2">
        <v>1008.2</v>
      </c>
      <c r="I2052" s="2">
        <v>20380</v>
      </c>
      <c r="J2052" s="2">
        <v>1</v>
      </c>
      <c r="K2052" s="2">
        <v>0</v>
      </c>
      <c r="L2052" s="2">
        <v>0</v>
      </c>
      <c r="M2052" s="2">
        <v>0</v>
      </c>
      <c r="N2052">
        <v>5</v>
      </c>
      <c r="O2052">
        <v>292.8</v>
      </c>
      <c r="P2052">
        <v>25.3</v>
      </c>
      <c r="Q2052">
        <v>32.299999999999997</v>
      </c>
      <c r="R2052" s="5">
        <v>1.41875</v>
      </c>
    </row>
    <row r="2053" spans="2:18">
      <c r="B2053" s="2">
        <v>22.9</v>
      </c>
      <c r="C2053" s="2">
        <v>42</v>
      </c>
      <c r="D2053" s="2">
        <v>9.3000000000000007</v>
      </c>
      <c r="E2053" s="2">
        <v>22.9</v>
      </c>
      <c r="F2053" s="2">
        <v>4</v>
      </c>
      <c r="G2053" s="2">
        <v>10.4</v>
      </c>
      <c r="H2053" s="2">
        <v>1008.1</v>
      </c>
      <c r="I2053" s="2">
        <v>20500</v>
      </c>
      <c r="J2053" s="2">
        <v>1</v>
      </c>
      <c r="K2053" s="2">
        <v>0</v>
      </c>
      <c r="L2053" s="2">
        <v>0</v>
      </c>
      <c r="M2053" s="2">
        <v>0</v>
      </c>
      <c r="N2053">
        <v>5</v>
      </c>
      <c r="O2053">
        <v>292.8</v>
      </c>
      <c r="P2053">
        <v>25.4</v>
      </c>
      <c r="Q2053">
        <v>32.299999999999997</v>
      </c>
      <c r="R2053" s="5">
        <v>1.4194444444444401</v>
      </c>
    </row>
    <row r="2054" spans="2:18">
      <c r="B2054" s="2">
        <v>22.9</v>
      </c>
      <c r="C2054" s="2">
        <v>42</v>
      </c>
      <c r="D2054" s="2">
        <v>9.3000000000000007</v>
      </c>
      <c r="E2054" s="2">
        <v>22.9</v>
      </c>
      <c r="F2054" s="2">
        <v>6.8</v>
      </c>
      <c r="G2054" s="2">
        <v>8.3000000000000007</v>
      </c>
      <c r="H2054" s="2">
        <v>1008</v>
      </c>
      <c r="I2054" s="2">
        <v>20720</v>
      </c>
      <c r="J2054" s="2">
        <v>1</v>
      </c>
      <c r="K2054" s="2">
        <v>0</v>
      </c>
      <c r="L2054" s="2">
        <v>0</v>
      </c>
      <c r="M2054" s="2">
        <v>0</v>
      </c>
      <c r="N2054">
        <v>5</v>
      </c>
      <c r="O2054">
        <v>292.8</v>
      </c>
      <c r="P2054">
        <v>25.4</v>
      </c>
      <c r="Q2054">
        <v>32.299999999999997</v>
      </c>
      <c r="R2054" s="5">
        <v>1.4201388888888899</v>
      </c>
    </row>
    <row r="2055" spans="2:18">
      <c r="B2055" s="2">
        <v>22.9</v>
      </c>
      <c r="C2055" s="2">
        <v>41</v>
      </c>
      <c r="D2055" s="2">
        <v>9</v>
      </c>
      <c r="E2055" s="2">
        <v>22.9</v>
      </c>
      <c r="F2055" s="2">
        <v>4.3</v>
      </c>
      <c r="G2055" s="2">
        <v>10.8</v>
      </c>
      <c r="H2055" s="2">
        <v>1008.1</v>
      </c>
      <c r="I2055" s="2">
        <v>21080</v>
      </c>
      <c r="J2055" s="2">
        <v>1</v>
      </c>
      <c r="K2055" s="2">
        <v>0</v>
      </c>
      <c r="L2055" s="2">
        <v>0</v>
      </c>
      <c r="M2055" s="2">
        <v>0</v>
      </c>
      <c r="N2055">
        <v>5</v>
      </c>
      <c r="O2055">
        <v>292.8</v>
      </c>
      <c r="P2055">
        <v>25.5</v>
      </c>
      <c r="Q2055">
        <v>32.299999999999997</v>
      </c>
      <c r="R2055" s="5">
        <v>1.4208333333333301</v>
      </c>
    </row>
    <row r="2056" spans="2:18">
      <c r="B2056" s="2">
        <v>22.8</v>
      </c>
      <c r="C2056" s="2">
        <v>41</v>
      </c>
      <c r="D2056" s="2">
        <v>8.9</v>
      </c>
      <c r="E2056" s="2">
        <v>22.8</v>
      </c>
      <c r="F2056" s="2">
        <v>7.6</v>
      </c>
      <c r="G2056" s="2">
        <v>11.5</v>
      </c>
      <c r="H2056" s="2">
        <v>1007.9</v>
      </c>
      <c r="I2056" s="2">
        <v>21690</v>
      </c>
      <c r="J2056" s="2">
        <v>1</v>
      </c>
      <c r="K2056" s="2">
        <v>0</v>
      </c>
      <c r="L2056" s="2">
        <v>0</v>
      </c>
      <c r="M2056" s="2">
        <v>0</v>
      </c>
      <c r="N2056">
        <v>5</v>
      </c>
      <c r="O2056">
        <v>292.8</v>
      </c>
      <c r="P2056">
        <v>25.5</v>
      </c>
      <c r="Q2056">
        <v>32.1</v>
      </c>
      <c r="R2056" s="5">
        <v>1.4215277777777799</v>
      </c>
    </row>
    <row r="2057" spans="2:18">
      <c r="B2057" s="2">
        <v>22.9</v>
      </c>
      <c r="C2057" s="2">
        <v>42</v>
      </c>
      <c r="D2057" s="2">
        <v>9.3000000000000007</v>
      </c>
      <c r="E2057" s="2">
        <v>22.9</v>
      </c>
      <c r="F2057" s="2">
        <v>8.3000000000000007</v>
      </c>
      <c r="G2057" s="2">
        <v>8.3000000000000007</v>
      </c>
      <c r="H2057" s="2">
        <v>1008</v>
      </c>
      <c r="I2057" s="2">
        <v>22480</v>
      </c>
      <c r="J2057" s="2">
        <v>1</v>
      </c>
      <c r="K2057" s="2">
        <v>0</v>
      </c>
      <c r="L2057" s="2">
        <v>0</v>
      </c>
      <c r="M2057" s="2">
        <v>0</v>
      </c>
      <c r="N2057">
        <v>5</v>
      </c>
      <c r="O2057">
        <v>292.8</v>
      </c>
      <c r="P2057">
        <v>25.6</v>
      </c>
      <c r="Q2057">
        <v>32</v>
      </c>
      <c r="R2057" s="5">
        <v>1.4222222222222201</v>
      </c>
    </row>
    <row r="2058" spans="2:18">
      <c r="B2058" s="2">
        <v>23</v>
      </c>
      <c r="C2058" s="2">
        <v>41</v>
      </c>
      <c r="D2058" s="2">
        <v>9.1</v>
      </c>
      <c r="E2058" s="2">
        <v>23</v>
      </c>
      <c r="F2058" s="2">
        <v>8.3000000000000007</v>
      </c>
      <c r="G2058" s="2">
        <v>11.9</v>
      </c>
      <c r="H2058" s="2">
        <v>1007.9</v>
      </c>
      <c r="I2058" s="2">
        <v>23370</v>
      </c>
      <c r="J2058" s="2">
        <v>1</v>
      </c>
      <c r="K2058" s="2">
        <v>0</v>
      </c>
      <c r="L2058" s="2">
        <v>0</v>
      </c>
      <c r="M2058" s="2">
        <v>0</v>
      </c>
      <c r="N2058">
        <v>5</v>
      </c>
      <c r="O2058">
        <v>292.8</v>
      </c>
      <c r="P2058">
        <v>25.7</v>
      </c>
      <c r="Q2058">
        <v>31.9</v>
      </c>
      <c r="R2058" s="5">
        <v>1.4229166666666699</v>
      </c>
    </row>
    <row r="2059" spans="2:18">
      <c r="B2059" s="2">
        <v>22.9</v>
      </c>
      <c r="C2059" s="2">
        <v>42</v>
      </c>
      <c r="D2059" s="2">
        <v>9.3000000000000007</v>
      </c>
      <c r="E2059" s="2">
        <v>22.9</v>
      </c>
      <c r="F2059" s="2">
        <v>11.5</v>
      </c>
      <c r="G2059" s="2">
        <v>13.3</v>
      </c>
      <c r="H2059" s="2">
        <v>1008.1</v>
      </c>
      <c r="I2059" s="2">
        <v>24300</v>
      </c>
      <c r="J2059" s="2">
        <v>1</v>
      </c>
      <c r="K2059" s="2">
        <v>0</v>
      </c>
      <c r="L2059" s="2">
        <v>0</v>
      </c>
      <c r="M2059" s="2">
        <v>0</v>
      </c>
      <c r="N2059">
        <v>5</v>
      </c>
      <c r="O2059">
        <v>292.8</v>
      </c>
      <c r="P2059">
        <v>25.7</v>
      </c>
      <c r="Q2059">
        <v>31.9</v>
      </c>
      <c r="R2059" s="5">
        <v>1.4236111111111101</v>
      </c>
    </row>
    <row r="2060" spans="2:18">
      <c r="B2060" s="2">
        <v>23</v>
      </c>
      <c r="C2060" s="2">
        <v>42</v>
      </c>
      <c r="D2060" s="2">
        <v>9.4</v>
      </c>
      <c r="E2060" s="2">
        <v>23</v>
      </c>
      <c r="F2060" s="2">
        <v>7.9</v>
      </c>
      <c r="G2060" s="2">
        <v>9.4</v>
      </c>
      <c r="H2060" s="2">
        <v>1008</v>
      </c>
      <c r="I2060" s="2">
        <v>25120</v>
      </c>
      <c r="J2060" s="2">
        <v>1</v>
      </c>
      <c r="K2060" s="2">
        <v>0</v>
      </c>
      <c r="L2060" s="2">
        <v>0</v>
      </c>
      <c r="M2060" s="2">
        <v>0</v>
      </c>
      <c r="N2060">
        <v>5</v>
      </c>
      <c r="O2060">
        <v>292.8</v>
      </c>
      <c r="P2060">
        <v>25.8</v>
      </c>
      <c r="Q2060">
        <v>31.8</v>
      </c>
      <c r="R2060" s="5">
        <v>1.4243055555555599</v>
      </c>
    </row>
    <row r="2061" spans="2:18">
      <c r="B2061" s="2">
        <v>23.1</v>
      </c>
      <c r="C2061" s="2">
        <v>42</v>
      </c>
      <c r="D2061" s="2">
        <v>9.5</v>
      </c>
      <c r="E2061" s="2">
        <v>23.1</v>
      </c>
      <c r="F2061" s="2">
        <v>3.2</v>
      </c>
      <c r="G2061" s="2">
        <v>4.7</v>
      </c>
      <c r="H2061" s="2">
        <v>1007.9</v>
      </c>
      <c r="I2061" s="2">
        <v>25710</v>
      </c>
      <c r="J2061" s="2">
        <v>1</v>
      </c>
      <c r="K2061" s="2">
        <v>0</v>
      </c>
      <c r="L2061" s="2">
        <v>0</v>
      </c>
      <c r="M2061" s="2">
        <v>0</v>
      </c>
      <c r="N2061">
        <v>5</v>
      </c>
      <c r="O2061">
        <v>292.8</v>
      </c>
      <c r="P2061">
        <v>25.8</v>
      </c>
      <c r="Q2061">
        <v>31.8</v>
      </c>
      <c r="R2061" s="5">
        <v>1.425</v>
      </c>
    </row>
    <row r="2062" spans="2:18">
      <c r="B2062" s="2">
        <v>23.2</v>
      </c>
      <c r="C2062" s="2">
        <v>42</v>
      </c>
      <c r="D2062" s="2">
        <v>9.6</v>
      </c>
      <c r="E2062" s="2">
        <v>23.2</v>
      </c>
      <c r="F2062" s="2">
        <v>2.5</v>
      </c>
      <c r="G2062" s="2">
        <v>4.7</v>
      </c>
      <c r="H2062" s="2">
        <v>1008.1</v>
      </c>
      <c r="I2062" s="2">
        <v>26180</v>
      </c>
      <c r="J2062" s="2">
        <v>1</v>
      </c>
      <c r="K2062" s="2">
        <v>0</v>
      </c>
      <c r="L2062" s="2">
        <v>0</v>
      </c>
      <c r="M2062" s="2">
        <v>0</v>
      </c>
      <c r="N2062">
        <v>5</v>
      </c>
      <c r="O2062">
        <v>292.8</v>
      </c>
      <c r="P2062">
        <v>25.9</v>
      </c>
      <c r="Q2062">
        <v>31.8</v>
      </c>
      <c r="R2062" s="5">
        <v>1.4256944444444399</v>
      </c>
    </row>
    <row r="2063" spans="2:18">
      <c r="B2063" s="2">
        <v>23.3</v>
      </c>
      <c r="C2063" s="2">
        <v>41</v>
      </c>
      <c r="D2063" s="2">
        <v>9.3000000000000007</v>
      </c>
      <c r="E2063" s="2">
        <v>23.3</v>
      </c>
      <c r="F2063" s="2">
        <v>5.8</v>
      </c>
      <c r="G2063" s="2">
        <v>8.6</v>
      </c>
      <c r="H2063" s="2">
        <v>1008.1</v>
      </c>
      <c r="I2063" s="2">
        <v>26380</v>
      </c>
      <c r="J2063" s="2">
        <v>1</v>
      </c>
      <c r="K2063" s="2">
        <v>0</v>
      </c>
      <c r="L2063" s="2">
        <v>0</v>
      </c>
      <c r="M2063" s="2">
        <v>0</v>
      </c>
      <c r="N2063">
        <v>5</v>
      </c>
      <c r="O2063">
        <v>292.8</v>
      </c>
      <c r="P2063">
        <v>26</v>
      </c>
      <c r="Q2063">
        <v>31.9</v>
      </c>
      <c r="R2063" s="5">
        <v>1.42638888888889</v>
      </c>
    </row>
    <row r="2064" spans="2:18">
      <c r="B2064" s="2">
        <v>23.3</v>
      </c>
      <c r="C2064" s="2">
        <v>41</v>
      </c>
      <c r="D2064" s="2">
        <v>9.3000000000000007</v>
      </c>
      <c r="E2064" s="2">
        <v>23.3</v>
      </c>
      <c r="F2064" s="2">
        <v>5</v>
      </c>
      <c r="G2064" s="2">
        <v>7.9</v>
      </c>
      <c r="H2064" s="2">
        <v>1007.9</v>
      </c>
      <c r="I2064" s="2">
        <v>26270</v>
      </c>
      <c r="J2064" s="2">
        <v>1</v>
      </c>
      <c r="K2064" s="2">
        <v>0</v>
      </c>
      <c r="L2064" s="2">
        <v>0</v>
      </c>
      <c r="M2064" s="2">
        <v>0</v>
      </c>
      <c r="N2064">
        <v>5</v>
      </c>
      <c r="O2064">
        <v>292.8</v>
      </c>
      <c r="P2064">
        <v>26.2</v>
      </c>
      <c r="Q2064">
        <v>31.9</v>
      </c>
      <c r="R2064" s="5">
        <v>1.4270833333333299</v>
      </c>
    </row>
    <row r="2065" spans="2:18">
      <c r="B2065" s="2">
        <v>23.3</v>
      </c>
      <c r="C2065" s="2">
        <v>41</v>
      </c>
      <c r="D2065" s="2">
        <v>9.3000000000000007</v>
      </c>
      <c r="E2065" s="2">
        <v>23.3</v>
      </c>
      <c r="F2065" s="2">
        <v>5</v>
      </c>
      <c r="G2065" s="2">
        <v>7.6</v>
      </c>
      <c r="H2065" s="2">
        <v>1008.1</v>
      </c>
      <c r="I2065" s="2">
        <v>26250</v>
      </c>
      <c r="J2065" s="2">
        <v>1</v>
      </c>
      <c r="K2065" s="2">
        <v>0</v>
      </c>
      <c r="L2065" s="2">
        <v>0</v>
      </c>
      <c r="M2065" s="2">
        <v>0</v>
      </c>
      <c r="N2065">
        <v>5</v>
      </c>
      <c r="O2065">
        <v>292.8</v>
      </c>
      <c r="P2065">
        <v>26.4</v>
      </c>
      <c r="Q2065">
        <v>32</v>
      </c>
      <c r="R2065" s="5">
        <v>1.42777777777778</v>
      </c>
    </row>
    <row r="2066" spans="2:18">
      <c r="B2066" s="2">
        <v>23.3</v>
      </c>
      <c r="C2066" s="2">
        <v>41</v>
      </c>
      <c r="D2066" s="2">
        <v>9.3000000000000007</v>
      </c>
      <c r="E2066" s="2">
        <v>23.3</v>
      </c>
      <c r="F2066" s="2">
        <v>5.4</v>
      </c>
      <c r="G2066" s="2">
        <v>6.5</v>
      </c>
      <c r="H2066" s="2">
        <v>1007.9</v>
      </c>
      <c r="I2066" s="2">
        <v>26510</v>
      </c>
      <c r="J2066" s="2">
        <v>1</v>
      </c>
      <c r="K2066" s="2">
        <v>0</v>
      </c>
      <c r="L2066" s="2">
        <v>0</v>
      </c>
      <c r="M2066" s="2">
        <v>0</v>
      </c>
      <c r="N2066">
        <v>5</v>
      </c>
      <c r="O2066">
        <v>292.8</v>
      </c>
      <c r="P2066">
        <v>26.6</v>
      </c>
      <c r="Q2066">
        <v>32.1</v>
      </c>
      <c r="R2066" s="5">
        <v>1.4284722222222199</v>
      </c>
    </row>
    <row r="2067" spans="2:18">
      <c r="B2067" s="2">
        <v>23.4</v>
      </c>
      <c r="C2067" s="2">
        <v>41</v>
      </c>
      <c r="D2067" s="2">
        <v>9.4</v>
      </c>
      <c r="E2067" s="2">
        <v>23.4</v>
      </c>
      <c r="F2067" s="2">
        <v>2.5</v>
      </c>
      <c r="G2067" s="2">
        <v>4</v>
      </c>
      <c r="H2067" s="2">
        <v>1008.2</v>
      </c>
      <c r="I2067" s="2">
        <v>27260</v>
      </c>
      <c r="J2067" s="2">
        <v>2</v>
      </c>
      <c r="K2067" s="2">
        <v>0</v>
      </c>
      <c r="L2067" s="2">
        <v>0</v>
      </c>
      <c r="M2067" s="2">
        <v>0</v>
      </c>
      <c r="N2067">
        <v>5</v>
      </c>
      <c r="O2067">
        <v>292.8</v>
      </c>
      <c r="P2067">
        <v>26.7</v>
      </c>
      <c r="Q2067">
        <v>32.200000000000003</v>
      </c>
      <c r="R2067" s="5">
        <v>1.42916666666667</v>
      </c>
    </row>
    <row r="2068" spans="2:18">
      <c r="B2068" s="2">
        <v>23.6</v>
      </c>
      <c r="C2068" s="2">
        <v>41</v>
      </c>
      <c r="D2068" s="2">
        <v>9.6</v>
      </c>
      <c r="E2068" s="2">
        <v>23.6</v>
      </c>
      <c r="F2068" s="2">
        <v>0</v>
      </c>
      <c r="G2068" s="2">
        <v>2.5</v>
      </c>
      <c r="H2068" s="2">
        <v>1008.1</v>
      </c>
      <c r="I2068" s="2">
        <v>27620</v>
      </c>
      <c r="J2068" s="2">
        <v>2</v>
      </c>
      <c r="K2068" s="2">
        <v>0</v>
      </c>
      <c r="L2068" s="2">
        <v>0</v>
      </c>
      <c r="M2068" s="2">
        <v>0</v>
      </c>
      <c r="N2068">
        <v>5</v>
      </c>
      <c r="O2068">
        <v>292.8</v>
      </c>
      <c r="P2068">
        <v>26.9</v>
      </c>
      <c r="Q2068">
        <v>32.299999999999997</v>
      </c>
      <c r="R2068" s="5">
        <v>1.4298611111111099</v>
      </c>
    </row>
    <row r="2069" spans="2:18">
      <c r="B2069" s="2">
        <v>23.7</v>
      </c>
      <c r="C2069" s="2">
        <v>41</v>
      </c>
      <c r="D2069" s="2">
        <v>9.6999999999999993</v>
      </c>
      <c r="E2069" s="2">
        <v>23.7</v>
      </c>
      <c r="F2069" s="2">
        <v>7.2</v>
      </c>
      <c r="G2069" s="2">
        <v>10.4</v>
      </c>
      <c r="H2069" s="2">
        <v>1008.1</v>
      </c>
      <c r="I2069" s="2">
        <v>27690</v>
      </c>
      <c r="J2069" s="2">
        <v>2</v>
      </c>
      <c r="K2069" s="2">
        <v>0</v>
      </c>
      <c r="L2069" s="2">
        <v>0</v>
      </c>
      <c r="M2069" s="2">
        <v>0</v>
      </c>
      <c r="N2069">
        <v>5</v>
      </c>
      <c r="O2069">
        <v>292.8</v>
      </c>
      <c r="P2069">
        <v>27.1</v>
      </c>
      <c r="Q2069">
        <v>32.4</v>
      </c>
      <c r="R2069" s="5">
        <v>1.43055555555556</v>
      </c>
    </row>
    <row r="2070" spans="2:18">
      <c r="B2070" s="2">
        <v>23.7</v>
      </c>
      <c r="C2070" s="2">
        <v>41</v>
      </c>
      <c r="D2070" s="2">
        <v>9.6999999999999993</v>
      </c>
      <c r="E2070" s="2">
        <v>23.7</v>
      </c>
      <c r="F2070" s="2">
        <v>1.8</v>
      </c>
      <c r="G2070" s="2">
        <v>5.8</v>
      </c>
      <c r="H2070" s="2">
        <v>1008.2</v>
      </c>
      <c r="I2070" s="2">
        <v>27560</v>
      </c>
      <c r="J2070" s="2">
        <v>2</v>
      </c>
      <c r="K2070" s="2">
        <v>0</v>
      </c>
      <c r="L2070" s="2">
        <v>0</v>
      </c>
      <c r="M2070" s="2">
        <v>0</v>
      </c>
      <c r="N2070">
        <v>5</v>
      </c>
      <c r="O2070">
        <v>292.8</v>
      </c>
      <c r="P2070">
        <v>27.3</v>
      </c>
      <c r="Q2070">
        <v>32.6</v>
      </c>
      <c r="R2070" s="5">
        <v>1.4312499999999999</v>
      </c>
    </row>
    <row r="2071" spans="2:18">
      <c r="B2071" s="2">
        <v>23.7</v>
      </c>
      <c r="C2071" s="2">
        <v>41</v>
      </c>
      <c r="D2071" s="2">
        <v>9.6999999999999993</v>
      </c>
      <c r="E2071" s="2">
        <v>23.7</v>
      </c>
      <c r="F2071" s="2">
        <v>5.4</v>
      </c>
      <c r="G2071" s="2">
        <v>5.8</v>
      </c>
      <c r="H2071" s="2">
        <v>1008.1</v>
      </c>
      <c r="I2071" s="2">
        <v>26680</v>
      </c>
      <c r="J2071" s="2">
        <v>1</v>
      </c>
      <c r="K2071" s="2">
        <v>0</v>
      </c>
      <c r="L2071" s="2">
        <v>0</v>
      </c>
      <c r="M2071" s="2">
        <v>0</v>
      </c>
      <c r="N2071">
        <v>5</v>
      </c>
      <c r="O2071">
        <v>292.8</v>
      </c>
      <c r="P2071">
        <v>27.5</v>
      </c>
      <c r="Q2071">
        <v>32.799999999999997</v>
      </c>
      <c r="R2071" s="5">
        <v>1.43194444444444</v>
      </c>
    </row>
    <row r="2072" spans="2:18">
      <c r="B2072" s="2">
        <v>23.7</v>
      </c>
      <c r="C2072" s="2">
        <v>40</v>
      </c>
      <c r="D2072" s="2">
        <v>9.3000000000000007</v>
      </c>
      <c r="E2072" s="2">
        <v>23.7</v>
      </c>
      <c r="F2072" s="2">
        <v>9.6999999999999993</v>
      </c>
      <c r="G2072" s="2">
        <v>9.6999999999999993</v>
      </c>
      <c r="H2072" s="2">
        <v>1008</v>
      </c>
      <c r="I2072" s="2">
        <v>25580</v>
      </c>
      <c r="J2072" s="2">
        <v>1</v>
      </c>
      <c r="K2072" s="2">
        <v>0</v>
      </c>
      <c r="L2072" s="2">
        <v>0</v>
      </c>
      <c r="M2072" s="2">
        <v>0</v>
      </c>
      <c r="N2072">
        <v>5</v>
      </c>
      <c r="O2072">
        <v>292.8</v>
      </c>
      <c r="P2072">
        <v>27.7</v>
      </c>
      <c r="Q2072">
        <v>33</v>
      </c>
      <c r="R2072" s="5">
        <v>1.4326388888888899</v>
      </c>
    </row>
    <row r="2073" spans="2:18">
      <c r="B2073" s="2">
        <v>23.7</v>
      </c>
      <c r="C2073" s="2">
        <v>41</v>
      </c>
      <c r="D2073" s="2">
        <v>9.6999999999999993</v>
      </c>
      <c r="E2073" s="2">
        <v>23.7</v>
      </c>
      <c r="F2073" s="2">
        <v>9.4</v>
      </c>
      <c r="G2073" s="2">
        <v>9.4</v>
      </c>
      <c r="H2073" s="2">
        <v>1008.1</v>
      </c>
      <c r="I2073" s="2">
        <v>25060</v>
      </c>
      <c r="J2073" s="2">
        <v>1</v>
      </c>
      <c r="K2073" s="2">
        <v>0</v>
      </c>
      <c r="L2073" s="2">
        <v>0</v>
      </c>
      <c r="M2073" s="2">
        <v>0</v>
      </c>
      <c r="N2073">
        <v>5</v>
      </c>
      <c r="O2073">
        <v>292.8</v>
      </c>
      <c r="P2073">
        <v>27.9</v>
      </c>
      <c r="Q2073">
        <v>33.299999999999997</v>
      </c>
      <c r="R2073" s="5">
        <v>1.43333333333333</v>
      </c>
    </row>
    <row r="2074" spans="2:18">
      <c r="B2074" s="2">
        <v>23.7</v>
      </c>
      <c r="C2074" s="2">
        <v>41</v>
      </c>
      <c r="D2074" s="2">
        <v>9.6999999999999993</v>
      </c>
      <c r="E2074" s="2">
        <v>23.7</v>
      </c>
      <c r="F2074" s="2">
        <v>2.2000000000000002</v>
      </c>
      <c r="G2074" s="2">
        <v>5.8</v>
      </c>
      <c r="H2074" s="2">
        <v>1008.1</v>
      </c>
      <c r="I2074" s="2">
        <v>25140</v>
      </c>
      <c r="J2074" s="2">
        <v>1</v>
      </c>
      <c r="K2074" s="2">
        <v>0</v>
      </c>
      <c r="L2074" s="2">
        <v>0</v>
      </c>
      <c r="M2074" s="2">
        <v>0</v>
      </c>
      <c r="N2074">
        <v>5</v>
      </c>
      <c r="O2074">
        <v>292.8</v>
      </c>
      <c r="P2074">
        <v>28</v>
      </c>
      <c r="Q2074">
        <v>33.4</v>
      </c>
      <c r="R2074" s="5">
        <v>1.4340277777777799</v>
      </c>
    </row>
    <row r="2075" spans="2:18">
      <c r="B2075" s="2">
        <v>23.7</v>
      </c>
      <c r="C2075" s="2">
        <v>40</v>
      </c>
      <c r="D2075" s="2">
        <v>9.3000000000000007</v>
      </c>
      <c r="E2075" s="2">
        <v>23.7</v>
      </c>
      <c r="F2075" s="2">
        <v>8.3000000000000007</v>
      </c>
      <c r="G2075" s="2">
        <v>13.7</v>
      </c>
      <c r="H2075" s="2">
        <v>1008</v>
      </c>
      <c r="I2075" s="2">
        <v>25770</v>
      </c>
      <c r="J2075" s="2">
        <v>1</v>
      </c>
      <c r="K2075" s="2">
        <v>0</v>
      </c>
      <c r="L2075" s="2">
        <v>0</v>
      </c>
      <c r="M2075" s="2">
        <v>0</v>
      </c>
      <c r="N2075">
        <v>5</v>
      </c>
      <c r="O2075">
        <v>292.8</v>
      </c>
      <c r="P2075">
        <v>28.1</v>
      </c>
      <c r="Q2075">
        <v>33.299999999999997</v>
      </c>
      <c r="R2075" s="5">
        <v>1.43472222222222</v>
      </c>
    </row>
    <row r="2076" spans="2:18">
      <c r="B2076" s="2">
        <v>23.5</v>
      </c>
      <c r="C2076" s="2">
        <v>40</v>
      </c>
      <c r="D2076" s="2">
        <v>9.1999999999999993</v>
      </c>
      <c r="E2076" s="2">
        <v>23.5</v>
      </c>
      <c r="F2076" s="2">
        <v>3.6</v>
      </c>
      <c r="G2076" s="2">
        <v>6.5</v>
      </c>
      <c r="H2076" s="2">
        <v>1008.1</v>
      </c>
      <c r="I2076" s="2">
        <v>25580</v>
      </c>
      <c r="J2076" s="2">
        <v>1</v>
      </c>
      <c r="K2076" s="2">
        <v>0</v>
      </c>
      <c r="L2076" s="2">
        <v>0</v>
      </c>
      <c r="M2076" s="2">
        <v>0</v>
      </c>
      <c r="N2076">
        <v>5</v>
      </c>
      <c r="O2076">
        <v>292.8</v>
      </c>
      <c r="P2076">
        <v>28.1</v>
      </c>
      <c r="Q2076">
        <v>33.200000000000003</v>
      </c>
      <c r="R2076" s="5">
        <v>1.4354166666666699</v>
      </c>
    </row>
    <row r="2077" spans="2:18">
      <c r="B2077" s="2">
        <v>23.5</v>
      </c>
      <c r="C2077" s="2">
        <v>41</v>
      </c>
      <c r="D2077" s="2">
        <v>9.5</v>
      </c>
      <c r="E2077" s="2">
        <v>23.5</v>
      </c>
      <c r="F2077" s="2">
        <v>4.3</v>
      </c>
      <c r="G2077" s="2">
        <v>4.3</v>
      </c>
      <c r="H2077" s="2">
        <v>1008.2</v>
      </c>
      <c r="I2077" s="2">
        <v>25410</v>
      </c>
      <c r="J2077" s="2">
        <v>1</v>
      </c>
      <c r="K2077" s="2">
        <v>0</v>
      </c>
      <c r="L2077" s="2">
        <v>0</v>
      </c>
      <c r="M2077" s="2">
        <v>0</v>
      </c>
      <c r="N2077">
        <v>5</v>
      </c>
      <c r="O2077">
        <v>292.8</v>
      </c>
      <c r="P2077">
        <v>28.1</v>
      </c>
      <c r="Q2077">
        <v>33</v>
      </c>
      <c r="R2077" s="5">
        <v>1.43611111111111</v>
      </c>
    </row>
    <row r="2078" spans="2:18">
      <c r="B2078" s="2">
        <v>23.5</v>
      </c>
      <c r="C2078" s="2">
        <v>41</v>
      </c>
      <c r="D2078" s="2">
        <v>9.5</v>
      </c>
      <c r="E2078" s="2">
        <v>23.5</v>
      </c>
      <c r="F2078" s="2">
        <v>6.1</v>
      </c>
      <c r="G2078" s="2">
        <v>7.2</v>
      </c>
      <c r="H2078" s="2">
        <v>1008.1</v>
      </c>
      <c r="I2078" s="2">
        <v>25570</v>
      </c>
      <c r="J2078" s="2">
        <v>1</v>
      </c>
      <c r="K2078" s="2">
        <v>0</v>
      </c>
      <c r="L2078" s="2">
        <v>0</v>
      </c>
      <c r="M2078" s="2">
        <v>0</v>
      </c>
      <c r="N2078">
        <v>5</v>
      </c>
      <c r="O2078">
        <v>292.8</v>
      </c>
      <c r="P2078">
        <v>28.2</v>
      </c>
      <c r="Q2078">
        <v>32.799999999999997</v>
      </c>
      <c r="R2078" s="5">
        <v>1.4368055555555601</v>
      </c>
    </row>
    <row r="2079" spans="2:18">
      <c r="B2079" s="2">
        <v>23.6</v>
      </c>
      <c r="C2079" s="2">
        <v>41</v>
      </c>
      <c r="D2079" s="2">
        <v>9.6</v>
      </c>
      <c r="E2079" s="2">
        <v>23.6</v>
      </c>
      <c r="F2079" s="2">
        <v>5.4</v>
      </c>
      <c r="G2079" s="2">
        <v>5.4</v>
      </c>
      <c r="H2079" s="2">
        <v>1008</v>
      </c>
      <c r="I2079" s="2">
        <v>25710</v>
      </c>
      <c r="J2079" s="2">
        <v>1</v>
      </c>
      <c r="K2079" s="2">
        <v>0</v>
      </c>
      <c r="L2079" s="2">
        <v>0</v>
      </c>
      <c r="M2079" s="2">
        <v>0</v>
      </c>
      <c r="N2079">
        <v>5</v>
      </c>
      <c r="O2079">
        <v>292.8</v>
      </c>
      <c r="P2079">
        <v>28.2</v>
      </c>
      <c r="Q2079">
        <v>32.5</v>
      </c>
      <c r="R2079" s="5">
        <v>1.4375</v>
      </c>
    </row>
    <row r="2080" spans="2:18">
      <c r="B2080" s="2">
        <v>23.7</v>
      </c>
      <c r="C2080" s="2">
        <v>41</v>
      </c>
      <c r="D2080" s="2">
        <v>9.6999999999999993</v>
      </c>
      <c r="E2080" s="2">
        <v>23.7</v>
      </c>
      <c r="F2080" s="2">
        <v>4.3</v>
      </c>
      <c r="G2080" s="2">
        <v>5.4</v>
      </c>
      <c r="H2080" s="2">
        <v>1008.2</v>
      </c>
      <c r="I2080" s="2">
        <v>26330</v>
      </c>
      <c r="J2080" s="2">
        <v>1</v>
      </c>
      <c r="K2080" s="2">
        <v>0</v>
      </c>
      <c r="L2080" s="2">
        <v>0</v>
      </c>
      <c r="M2080" s="2">
        <v>0</v>
      </c>
      <c r="N2080">
        <v>5</v>
      </c>
      <c r="O2080">
        <v>292.8</v>
      </c>
      <c r="P2080">
        <v>28.2</v>
      </c>
      <c r="Q2080">
        <v>32.299999999999997</v>
      </c>
      <c r="R2080" s="5">
        <v>1.4381944444444399</v>
      </c>
    </row>
    <row r="2081" spans="2:18">
      <c r="B2081" s="2">
        <v>23.7</v>
      </c>
      <c r="C2081" s="2">
        <v>41</v>
      </c>
      <c r="D2081" s="2">
        <v>9.6999999999999993</v>
      </c>
      <c r="E2081" s="2">
        <v>23.7</v>
      </c>
      <c r="F2081" s="2">
        <v>4.7</v>
      </c>
      <c r="G2081" s="2">
        <v>4.7</v>
      </c>
      <c r="H2081" s="2">
        <v>1008.1</v>
      </c>
      <c r="I2081" s="2">
        <v>27490</v>
      </c>
      <c r="J2081" s="2">
        <v>2</v>
      </c>
      <c r="K2081" s="2">
        <v>0</v>
      </c>
      <c r="L2081" s="2">
        <v>0</v>
      </c>
      <c r="M2081" s="2">
        <v>0</v>
      </c>
      <c r="N2081">
        <v>5</v>
      </c>
      <c r="O2081">
        <v>292.8</v>
      </c>
      <c r="P2081">
        <v>28.3</v>
      </c>
      <c r="Q2081">
        <v>32.1</v>
      </c>
      <c r="R2081" s="5">
        <v>1.43888888888889</v>
      </c>
    </row>
    <row r="2082" spans="2:18">
      <c r="B2082" s="2">
        <v>23.7</v>
      </c>
      <c r="C2082" s="2">
        <v>41</v>
      </c>
      <c r="D2082" s="2">
        <v>9.6999999999999993</v>
      </c>
      <c r="E2082" s="2">
        <v>23.7</v>
      </c>
      <c r="F2082" s="2">
        <v>3.2</v>
      </c>
      <c r="G2082" s="2">
        <v>8.3000000000000007</v>
      </c>
      <c r="H2082" s="2">
        <v>1008.1</v>
      </c>
      <c r="I2082" s="2">
        <v>31550</v>
      </c>
      <c r="J2082" s="2">
        <v>2</v>
      </c>
      <c r="K2082" s="2">
        <v>0</v>
      </c>
      <c r="L2082" s="2">
        <v>0</v>
      </c>
      <c r="M2082" s="2">
        <v>0</v>
      </c>
      <c r="N2082">
        <v>5</v>
      </c>
      <c r="O2082">
        <v>292.8</v>
      </c>
      <c r="P2082">
        <v>28.3</v>
      </c>
      <c r="Q2082">
        <v>31.9</v>
      </c>
      <c r="R2082" s="5">
        <v>1.4395833333333301</v>
      </c>
    </row>
    <row r="2083" spans="2:18">
      <c r="B2083" s="2">
        <v>23.7</v>
      </c>
      <c r="C2083" s="2">
        <v>41</v>
      </c>
      <c r="D2083" s="2">
        <v>9.6999999999999993</v>
      </c>
      <c r="E2083" s="2">
        <v>23.7</v>
      </c>
      <c r="F2083" s="2">
        <v>0</v>
      </c>
      <c r="G2083" s="2">
        <v>4</v>
      </c>
      <c r="H2083" s="2">
        <v>1008.1</v>
      </c>
      <c r="I2083" s="2">
        <v>32710</v>
      </c>
      <c r="J2083" s="2">
        <v>2</v>
      </c>
      <c r="K2083" s="2">
        <v>0</v>
      </c>
      <c r="L2083" s="2">
        <v>0</v>
      </c>
      <c r="M2083" s="2">
        <v>0</v>
      </c>
      <c r="N2083">
        <v>5</v>
      </c>
      <c r="O2083">
        <v>292.8</v>
      </c>
      <c r="P2083">
        <v>28.4</v>
      </c>
      <c r="Q2083">
        <v>31.7</v>
      </c>
      <c r="R2083" s="5">
        <v>1.44027777777778</v>
      </c>
    </row>
    <row r="2084" spans="2:18">
      <c r="B2084" s="2">
        <v>23.8</v>
      </c>
      <c r="C2084" s="2">
        <v>40</v>
      </c>
      <c r="D2084" s="2">
        <v>9.4</v>
      </c>
      <c r="E2084" s="2">
        <v>23.8</v>
      </c>
      <c r="F2084" s="2">
        <v>2.9</v>
      </c>
      <c r="G2084" s="2">
        <v>6.5</v>
      </c>
      <c r="H2084" s="2">
        <v>1008.3</v>
      </c>
      <c r="I2084" s="2">
        <v>35780</v>
      </c>
      <c r="J2084" s="2">
        <v>2</v>
      </c>
      <c r="K2084" s="2">
        <v>0</v>
      </c>
      <c r="L2084" s="2">
        <v>0</v>
      </c>
      <c r="M2084" s="2">
        <v>0</v>
      </c>
      <c r="N2084">
        <v>5</v>
      </c>
      <c r="O2084">
        <v>292.8</v>
      </c>
      <c r="P2084">
        <v>28.5</v>
      </c>
      <c r="Q2084">
        <v>31.6</v>
      </c>
      <c r="R2084" s="5">
        <v>1.4409722222222201</v>
      </c>
    </row>
    <row r="2085" spans="2:18">
      <c r="B2085" s="2">
        <v>23.9</v>
      </c>
      <c r="C2085" s="2">
        <v>40</v>
      </c>
      <c r="D2085" s="2">
        <v>9.5</v>
      </c>
      <c r="E2085" s="2">
        <v>23.9</v>
      </c>
      <c r="F2085" s="2">
        <v>4.7</v>
      </c>
      <c r="G2085" s="2">
        <v>7.2</v>
      </c>
      <c r="H2085" s="2">
        <v>1008.3</v>
      </c>
      <c r="I2085" s="2">
        <v>36110</v>
      </c>
      <c r="J2085" s="2">
        <v>2</v>
      </c>
      <c r="K2085" s="2">
        <v>0</v>
      </c>
      <c r="L2085" s="2">
        <v>0</v>
      </c>
      <c r="M2085" s="2">
        <v>0</v>
      </c>
      <c r="N2085">
        <v>5</v>
      </c>
      <c r="O2085">
        <v>292.8</v>
      </c>
      <c r="P2085">
        <v>28.7</v>
      </c>
      <c r="Q2085">
        <v>31.7</v>
      </c>
      <c r="R2085" s="5">
        <v>1.44166666666667</v>
      </c>
    </row>
    <row r="2086" spans="2:18">
      <c r="B2086" s="2">
        <v>24</v>
      </c>
      <c r="C2086" s="2">
        <v>40</v>
      </c>
      <c r="D2086" s="2">
        <v>9.6</v>
      </c>
      <c r="E2086" s="2">
        <v>24</v>
      </c>
      <c r="F2086" s="2">
        <v>8.3000000000000007</v>
      </c>
      <c r="G2086" s="2">
        <v>9.4</v>
      </c>
      <c r="H2086" s="2">
        <v>1008.2</v>
      </c>
      <c r="I2086" s="2">
        <v>47170</v>
      </c>
      <c r="J2086" s="2">
        <v>3</v>
      </c>
      <c r="K2086" s="2">
        <v>0</v>
      </c>
      <c r="L2086" s="2">
        <v>0</v>
      </c>
      <c r="M2086" s="2">
        <v>0</v>
      </c>
      <c r="N2086">
        <v>5</v>
      </c>
      <c r="O2086">
        <v>292.8</v>
      </c>
      <c r="P2086">
        <v>28.9</v>
      </c>
      <c r="Q2086">
        <v>31.8</v>
      </c>
      <c r="R2086" s="5">
        <v>1.4423611111111101</v>
      </c>
    </row>
    <row r="2087" spans="2:18">
      <c r="B2087" s="2">
        <v>24.1</v>
      </c>
      <c r="C2087" s="2">
        <v>39</v>
      </c>
      <c r="D2087" s="2">
        <v>9.3000000000000007</v>
      </c>
      <c r="E2087" s="2">
        <v>24.1</v>
      </c>
      <c r="F2087" s="2">
        <v>3.2</v>
      </c>
      <c r="G2087" s="2">
        <v>9.6999999999999993</v>
      </c>
      <c r="H2087" s="2">
        <v>1007.9</v>
      </c>
      <c r="I2087" s="2">
        <v>53120</v>
      </c>
      <c r="J2087" s="2">
        <v>3</v>
      </c>
      <c r="K2087" s="2">
        <v>0</v>
      </c>
      <c r="L2087" s="2">
        <v>0</v>
      </c>
      <c r="M2087" s="2">
        <v>0</v>
      </c>
      <c r="N2087">
        <v>5</v>
      </c>
      <c r="O2087">
        <v>292.8</v>
      </c>
      <c r="P2087">
        <v>29.3</v>
      </c>
      <c r="Q2087">
        <v>32.1</v>
      </c>
      <c r="R2087" s="5">
        <v>1.44305555555556</v>
      </c>
    </row>
    <row r="2088" spans="2:18">
      <c r="B2088" s="2">
        <v>24.1</v>
      </c>
      <c r="C2088" s="2">
        <v>40</v>
      </c>
      <c r="D2088" s="2">
        <v>9.6999999999999993</v>
      </c>
      <c r="E2088" s="2">
        <v>24.1</v>
      </c>
      <c r="F2088" s="2">
        <v>5.4</v>
      </c>
      <c r="G2088" s="2">
        <v>8.6</v>
      </c>
      <c r="H2088" s="2">
        <v>1007.9</v>
      </c>
      <c r="I2088" s="2">
        <v>54460</v>
      </c>
      <c r="J2088" s="2">
        <v>3</v>
      </c>
      <c r="K2088" s="2">
        <v>0</v>
      </c>
      <c r="L2088" s="2">
        <v>0</v>
      </c>
      <c r="M2088" s="2">
        <v>0</v>
      </c>
      <c r="N2088">
        <v>5</v>
      </c>
      <c r="O2088">
        <v>292.8</v>
      </c>
      <c r="P2088">
        <v>29.7</v>
      </c>
      <c r="Q2088">
        <v>32.5</v>
      </c>
      <c r="R2088" s="5">
        <v>1.4437500000000001</v>
      </c>
    </row>
    <row r="2089" spans="2:18">
      <c r="B2089" s="2">
        <v>24.3</v>
      </c>
      <c r="C2089" s="2">
        <v>39</v>
      </c>
      <c r="D2089" s="2">
        <v>9.5</v>
      </c>
      <c r="E2089" s="2">
        <v>24.3</v>
      </c>
      <c r="F2089" s="2">
        <v>2.5</v>
      </c>
      <c r="G2089" s="2">
        <v>5.4</v>
      </c>
      <c r="H2089" s="2">
        <v>1008.2</v>
      </c>
      <c r="I2089" s="2">
        <v>51960</v>
      </c>
      <c r="J2089" s="2">
        <v>3</v>
      </c>
      <c r="K2089" s="2">
        <v>0</v>
      </c>
      <c r="L2089" s="2">
        <v>0</v>
      </c>
      <c r="M2089" s="2">
        <v>0</v>
      </c>
      <c r="N2089">
        <v>5</v>
      </c>
      <c r="O2089">
        <v>292.8</v>
      </c>
      <c r="P2089">
        <v>30.1</v>
      </c>
      <c r="Q2089">
        <v>33.1</v>
      </c>
      <c r="R2089" s="5">
        <v>1.44444444444444</v>
      </c>
    </row>
    <row r="2090" spans="2:18">
      <c r="B2090" s="2">
        <v>24.6</v>
      </c>
      <c r="C2090" s="2">
        <v>39</v>
      </c>
      <c r="D2090" s="2">
        <v>9.8000000000000007</v>
      </c>
      <c r="E2090" s="2">
        <v>24.6</v>
      </c>
      <c r="F2090" s="2">
        <v>4.7</v>
      </c>
      <c r="G2090" s="2">
        <v>4.7</v>
      </c>
      <c r="H2090" s="2">
        <v>1008.2</v>
      </c>
      <c r="I2090" s="2">
        <v>54700</v>
      </c>
      <c r="J2090" s="2">
        <v>4</v>
      </c>
      <c r="K2090" s="2">
        <v>0</v>
      </c>
      <c r="L2090" s="2">
        <v>0</v>
      </c>
      <c r="M2090" s="2">
        <v>0</v>
      </c>
      <c r="N2090">
        <v>5</v>
      </c>
      <c r="O2090">
        <v>292.8</v>
      </c>
      <c r="P2090">
        <v>30.7</v>
      </c>
      <c r="Q2090">
        <v>33.799999999999997</v>
      </c>
      <c r="R2090" s="5">
        <v>1.4451388888888901</v>
      </c>
    </row>
    <row r="2091" spans="2:18">
      <c r="B2091" s="2">
        <v>24.8</v>
      </c>
      <c r="C2091" s="2">
        <v>39</v>
      </c>
      <c r="D2091" s="2">
        <v>9.9</v>
      </c>
      <c r="E2091" s="2">
        <v>24.8</v>
      </c>
      <c r="F2091" s="2">
        <v>5.8</v>
      </c>
      <c r="G2091" s="2">
        <v>14</v>
      </c>
      <c r="H2091" s="2">
        <v>1007.9</v>
      </c>
      <c r="I2091" s="2">
        <v>55360</v>
      </c>
      <c r="J2091" s="2">
        <v>4</v>
      </c>
      <c r="K2091" s="2">
        <v>0</v>
      </c>
      <c r="L2091" s="2">
        <v>0</v>
      </c>
      <c r="M2091" s="2">
        <v>0</v>
      </c>
      <c r="N2091">
        <v>5</v>
      </c>
      <c r="O2091">
        <v>292.8</v>
      </c>
      <c r="P2091">
        <v>31.4</v>
      </c>
      <c r="Q2091">
        <v>34.6</v>
      </c>
      <c r="R2091" s="5">
        <v>1.44583333333333</v>
      </c>
    </row>
    <row r="2092" spans="2:18">
      <c r="B2092" s="2">
        <v>24.8</v>
      </c>
      <c r="C2092" s="2">
        <v>39</v>
      </c>
      <c r="D2092" s="2">
        <v>9.9</v>
      </c>
      <c r="E2092" s="2">
        <v>24.8</v>
      </c>
      <c r="F2092" s="2">
        <v>3.6</v>
      </c>
      <c r="G2092" s="2">
        <v>6.5</v>
      </c>
      <c r="H2092" s="2">
        <v>1008.2</v>
      </c>
      <c r="I2092" s="2">
        <v>58300</v>
      </c>
      <c r="J2092" s="2">
        <v>4</v>
      </c>
      <c r="K2092" s="2">
        <v>0</v>
      </c>
      <c r="L2092" s="2">
        <v>0</v>
      </c>
      <c r="M2092" s="2">
        <v>0</v>
      </c>
      <c r="N2092">
        <v>5</v>
      </c>
      <c r="O2092">
        <v>292.8</v>
      </c>
      <c r="P2092">
        <v>32</v>
      </c>
      <c r="Q2092">
        <v>35.4</v>
      </c>
      <c r="R2092" s="5">
        <v>1.4465277777777801</v>
      </c>
    </row>
    <row r="2093" spans="2:18">
      <c r="B2093" s="2">
        <v>25.1</v>
      </c>
      <c r="C2093" s="2">
        <v>39</v>
      </c>
      <c r="D2093" s="2">
        <v>10.199999999999999</v>
      </c>
      <c r="E2093" s="2">
        <v>25.1</v>
      </c>
      <c r="F2093" s="2">
        <v>6.5</v>
      </c>
      <c r="G2093" s="2">
        <v>6.5</v>
      </c>
      <c r="H2093" s="2">
        <v>1008.2</v>
      </c>
      <c r="I2093" s="2">
        <v>56760</v>
      </c>
      <c r="J2093" s="2">
        <v>4</v>
      </c>
      <c r="K2093" s="2">
        <v>0</v>
      </c>
      <c r="L2093" s="2">
        <v>0</v>
      </c>
      <c r="M2093" s="2">
        <v>0</v>
      </c>
      <c r="N2093">
        <v>5</v>
      </c>
      <c r="O2093">
        <v>292.8</v>
      </c>
      <c r="P2093">
        <v>32.5</v>
      </c>
      <c r="Q2093">
        <v>36</v>
      </c>
      <c r="R2093" s="5">
        <v>1.44722222222222</v>
      </c>
    </row>
    <row r="2094" spans="2:18">
      <c r="B2094" s="2">
        <v>25.2</v>
      </c>
      <c r="C2094" s="2">
        <v>38</v>
      </c>
      <c r="D2094" s="2">
        <v>9.9</v>
      </c>
      <c r="E2094" s="2">
        <v>25.2</v>
      </c>
      <c r="F2094" s="2">
        <v>5.8</v>
      </c>
      <c r="G2094" s="2">
        <v>6.1</v>
      </c>
      <c r="H2094" s="2">
        <v>1008.2</v>
      </c>
      <c r="I2094" s="2">
        <v>56460</v>
      </c>
      <c r="J2094" s="2">
        <v>4</v>
      </c>
      <c r="K2094" s="2">
        <v>0</v>
      </c>
      <c r="L2094" s="2">
        <v>0</v>
      </c>
      <c r="M2094" s="2">
        <v>0</v>
      </c>
      <c r="N2094">
        <v>5</v>
      </c>
      <c r="O2094">
        <v>292.8</v>
      </c>
      <c r="P2094">
        <v>33.1</v>
      </c>
      <c r="Q2094">
        <v>36</v>
      </c>
      <c r="R2094" s="5">
        <v>1.4479166666666701</v>
      </c>
    </row>
    <row r="2095" spans="2:18">
      <c r="B2095" s="2">
        <v>25.2</v>
      </c>
      <c r="C2095" s="2">
        <v>38</v>
      </c>
      <c r="D2095" s="2">
        <v>9.9</v>
      </c>
      <c r="E2095" s="2">
        <v>25.2</v>
      </c>
      <c r="F2095" s="2">
        <v>4.3</v>
      </c>
      <c r="G2095" s="2">
        <v>6.1</v>
      </c>
      <c r="H2095" s="2">
        <v>1008.2</v>
      </c>
      <c r="I2095" s="2">
        <v>56160</v>
      </c>
      <c r="J2095" s="2">
        <v>4</v>
      </c>
      <c r="K2095" s="2">
        <v>0</v>
      </c>
      <c r="L2095" s="2">
        <v>0</v>
      </c>
      <c r="M2095" s="2">
        <v>0</v>
      </c>
      <c r="N2095">
        <v>5</v>
      </c>
      <c r="O2095">
        <v>292.8</v>
      </c>
      <c r="P2095">
        <v>33.700000000000003</v>
      </c>
      <c r="Q2095">
        <v>36.6</v>
      </c>
      <c r="R2095" s="5">
        <v>1.44861111111111</v>
      </c>
    </row>
    <row r="2096" spans="2:18">
      <c r="B2096" s="2">
        <v>25.3</v>
      </c>
      <c r="C2096" s="2">
        <v>38</v>
      </c>
      <c r="D2096" s="2">
        <v>10</v>
      </c>
      <c r="E2096" s="2">
        <v>25.3</v>
      </c>
      <c r="F2096" s="2">
        <v>4.7</v>
      </c>
      <c r="G2096" s="2">
        <v>5</v>
      </c>
      <c r="H2096" s="2">
        <v>1008.2</v>
      </c>
      <c r="I2096" s="2">
        <v>57790</v>
      </c>
      <c r="J2096" s="2">
        <v>4</v>
      </c>
      <c r="K2096" s="2">
        <v>0</v>
      </c>
      <c r="L2096" s="2">
        <v>0</v>
      </c>
      <c r="M2096" s="2">
        <v>0</v>
      </c>
      <c r="N2096">
        <v>5</v>
      </c>
      <c r="O2096">
        <v>292.8</v>
      </c>
      <c r="P2096">
        <v>34.200000000000003</v>
      </c>
      <c r="Q2096">
        <v>37.299999999999997</v>
      </c>
      <c r="R2096" s="5">
        <v>1.4493055555555601</v>
      </c>
    </row>
    <row r="2097" spans="2:18">
      <c r="B2097" s="2">
        <v>25.3</v>
      </c>
      <c r="C2097" s="2">
        <v>38</v>
      </c>
      <c r="D2097" s="2">
        <v>10</v>
      </c>
      <c r="E2097" s="2">
        <v>25.3</v>
      </c>
      <c r="F2097" s="2">
        <v>8.3000000000000007</v>
      </c>
      <c r="G2097" s="2">
        <v>12.6</v>
      </c>
      <c r="H2097" s="2">
        <v>1008.2</v>
      </c>
      <c r="I2097" s="2">
        <v>58270</v>
      </c>
      <c r="J2097" s="2">
        <v>4</v>
      </c>
      <c r="K2097" s="2">
        <v>0</v>
      </c>
      <c r="L2097" s="2">
        <v>0</v>
      </c>
      <c r="M2097" s="2">
        <v>0</v>
      </c>
      <c r="N2097">
        <v>5</v>
      </c>
      <c r="O2097">
        <v>292.8</v>
      </c>
      <c r="P2097">
        <v>34.700000000000003</v>
      </c>
      <c r="Q2097">
        <v>37.9</v>
      </c>
      <c r="R2097" s="5">
        <v>1.45</v>
      </c>
    </row>
    <row r="2098" spans="2:18">
      <c r="B2098" s="2">
        <v>25.1</v>
      </c>
      <c r="C2098" s="2">
        <v>38</v>
      </c>
      <c r="D2098" s="2">
        <v>9.8000000000000007</v>
      </c>
      <c r="E2098" s="2">
        <v>25.1</v>
      </c>
      <c r="F2098" s="2">
        <v>5.8</v>
      </c>
      <c r="G2098" s="2">
        <v>7.6</v>
      </c>
      <c r="H2098" s="2">
        <v>1008.1</v>
      </c>
      <c r="I2098" s="2">
        <v>33970</v>
      </c>
      <c r="J2098" s="2">
        <v>2</v>
      </c>
      <c r="K2098" s="2">
        <v>0</v>
      </c>
      <c r="L2098" s="2">
        <v>0</v>
      </c>
      <c r="M2098" s="2">
        <v>0</v>
      </c>
      <c r="N2098">
        <v>5</v>
      </c>
      <c r="O2098">
        <v>292.8</v>
      </c>
      <c r="P2098">
        <v>35</v>
      </c>
      <c r="Q2098">
        <v>38.5</v>
      </c>
      <c r="R2098" s="5">
        <v>1.4506944444444401</v>
      </c>
    </row>
    <row r="2099" spans="2:18">
      <c r="B2099" s="2">
        <v>25</v>
      </c>
      <c r="C2099" s="2">
        <v>39</v>
      </c>
      <c r="D2099" s="2">
        <v>10.1</v>
      </c>
      <c r="E2099" s="2">
        <v>25</v>
      </c>
      <c r="F2099" s="2">
        <v>5</v>
      </c>
      <c r="G2099" s="2">
        <v>6.1</v>
      </c>
      <c r="H2099" s="2">
        <v>1008.2</v>
      </c>
      <c r="I2099" s="2">
        <v>30960</v>
      </c>
      <c r="J2099" s="2">
        <v>2</v>
      </c>
      <c r="K2099" s="2">
        <v>0</v>
      </c>
      <c r="L2099" s="2">
        <v>0</v>
      </c>
      <c r="M2099" s="2">
        <v>0</v>
      </c>
      <c r="N2099">
        <v>5</v>
      </c>
      <c r="O2099">
        <v>292.8</v>
      </c>
      <c r="P2099">
        <v>35.200000000000003</v>
      </c>
      <c r="Q2099">
        <v>39</v>
      </c>
      <c r="R2099" s="5">
        <v>1.4513888888888899</v>
      </c>
    </row>
    <row r="2100" spans="2:18">
      <c r="B2100" s="2">
        <v>24.9</v>
      </c>
      <c r="C2100" s="2">
        <v>38</v>
      </c>
      <c r="D2100" s="2">
        <v>9.6</v>
      </c>
      <c r="E2100" s="2">
        <v>24.9</v>
      </c>
      <c r="F2100" s="2">
        <v>10.1</v>
      </c>
      <c r="G2100" s="2">
        <v>14.8</v>
      </c>
      <c r="H2100" s="2">
        <v>1008.1</v>
      </c>
      <c r="I2100" s="2">
        <v>56230</v>
      </c>
      <c r="J2100" s="2">
        <v>4</v>
      </c>
      <c r="K2100" s="2">
        <v>0</v>
      </c>
      <c r="L2100" s="2">
        <v>0</v>
      </c>
      <c r="M2100" s="2">
        <v>0</v>
      </c>
      <c r="N2100">
        <v>5</v>
      </c>
      <c r="O2100">
        <v>292.8</v>
      </c>
      <c r="P2100">
        <v>35.200000000000003</v>
      </c>
      <c r="Q2100">
        <v>39.299999999999997</v>
      </c>
      <c r="R2100" s="5">
        <v>1.4520833333333301</v>
      </c>
    </row>
    <row r="2101" spans="2:18">
      <c r="B2101" s="2">
        <v>24.7</v>
      </c>
      <c r="C2101" s="2">
        <v>39</v>
      </c>
      <c r="D2101" s="2">
        <v>9.9</v>
      </c>
      <c r="E2101" s="2">
        <v>24.7</v>
      </c>
      <c r="F2101" s="2">
        <v>6.8</v>
      </c>
      <c r="G2101" s="2">
        <v>8.3000000000000007</v>
      </c>
      <c r="H2101" s="2">
        <v>1008.1</v>
      </c>
      <c r="I2101" s="2">
        <v>55540</v>
      </c>
      <c r="J2101" s="2">
        <v>4</v>
      </c>
      <c r="K2101" s="2">
        <v>0</v>
      </c>
      <c r="L2101" s="2">
        <v>0</v>
      </c>
      <c r="M2101" s="2">
        <v>0</v>
      </c>
      <c r="N2101">
        <v>5</v>
      </c>
      <c r="O2101">
        <v>292.8</v>
      </c>
      <c r="P2101">
        <v>35.200000000000003</v>
      </c>
      <c r="Q2101">
        <v>39.4</v>
      </c>
      <c r="R2101" s="5">
        <v>1.4527777777777799</v>
      </c>
    </row>
    <row r="2102" spans="2:18">
      <c r="B2102" s="2">
        <v>24.8</v>
      </c>
      <c r="C2102" s="2">
        <v>39</v>
      </c>
      <c r="D2102" s="2">
        <v>9.9</v>
      </c>
      <c r="E2102" s="2">
        <v>24.8</v>
      </c>
      <c r="F2102" s="2">
        <v>2.2000000000000002</v>
      </c>
      <c r="G2102" s="2">
        <v>4.7</v>
      </c>
      <c r="H2102" s="2">
        <v>1007.9</v>
      </c>
      <c r="I2102" s="2">
        <v>49900</v>
      </c>
      <c r="J2102" s="2">
        <v>3</v>
      </c>
      <c r="K2102" s="2">
        <v>0</v>
      </c>
      <c r="L2102" s="2">
        <v>0</v>
      </c>
      <c r="M2102" s="2">
        <v>0</v>
      </c>
      <c r="N2102">
        <v>5</v>
      </c>
      <c r="O2102">
        <v>292.8</v>
      </c>
      <c r="P2102">
        <v>35.1</v>
      </c>
      <c r="Q2102">
        <v>39.4</v>
      </c>
      <c r="R2102" s="5">
        <v>1.4534722222222201</v>
      </c>
    </row>
    <row r="2103" spans="2:18">
      <c r="B2103" s="2">
        <v>25</v>
      </c>
      <c r="C2103" s="2">
        <v>39</v>
      </c>
      <c r="D2103" s="2">
        <v>10.1</v>
      </c>
      <c r="E2103" s="2">
        <v>25</v>
      </c>
      <c r="F2103" s="2">
        <v>3.2</v>
      </c>
      <c r="G2103" s="2">
        <v>4</v>
      </c>
      <c r="H2103" s="2">
        <v>1008.1</v>
      </c>
      <c r="I2103" s="2">
        <v>29260</v>
      </c>
      <c r="J2103" s="2">
        <v>2</v>
      </c>
      <c r="K2103" s="2">
        <v>0</v>
      </c>
      <c r="L2103" s="2">
        <v>0</v>
      </c>
      <c r="M2103" s="2">
        <v>0</v>
      </c>
      <c r="N2103">
        <v>5</v>
      </c>
      <c r="O2103">
        <v>292.8</v>
      </c>
      <c r="P2103">
        <v>35.200000000000003</v>
      </c>
      <c r="Q2103">
        <v>39.299999999999997</v>
      </c>
      <c r="R2103" s="5">
        <v>1.4541666666666699</v>
      </c>
    </row>
    <row r="2104" spans="2:18">
      <c r="B2104" s="2">
        <v>24.9</v>
      </c>
      <c r="C2104" s="2">
        <v>39</v>
      </c>
      <c r="D2104" s="2">
        <v>10</v>
      </c>
      <c r="E2104" s="2">
        <v>24.9</v>
      </c>
      <c r="F2104" s="2">
        <v>6.1</v>
      </c>
      <c r="G2104" s="2">
        <v>6.1</v>
      </c>
      <c r="H2104" s="2">
        <v>1008.1</v>
      </c>
      <c r="I2104" s="2">
        <v>28920</v>
      </c>
      <c r="J2104" s="2">
        <v>2</v>
      </c>
      <c r="K2104" s="2">
        <v>0</v>
      </c>
      <c r="L2104" s="2">
        <v>0</v>
      </c>
      <c r="M2104" s="2">
        <v>0</v>
      </c>
      <c r="N2104">
        <v>5</v>
      </c>
      <c r="O2104">
        <v>292.8</v>
      </c>
      <c r="P2104">
        <v>35.299999999999997</v>
      </c>
      <c r="Q2104">
        <v>39.299999999999997</v>
      </c>
      <c r="R2104" s="5">
        <v>1.4548611111111101</v>
      </c>
    </row>
    <row r="2105" spans="2:18">
      <c r="B2105" s="2">
        <v>24.9</v>
      </c>
      <c r="C2105" s="2">
        <v>39</v>
      </c>
      <c r="D2105" s="2">
        <v>10</v>
      </c>
      <c r="E2105" s="2">
        <v>24.9</v>
      </c>
      <c r="F2105" s="2">
        <v>4</v>
      </c>
      <c r="G2105" s="2">
        <v>5.4</v>
      </c>
      <c r="H2105" s="2">
        <v>1008</v>
      </c>
      <c r="I2105" s="2">
        <v>54960</v>
      </c>
      <c r="J2105" s="2">
        <v>4</v>
      </c>
      <c r="K2105" s="2">
        <v>0</v>
      </c>
      <c r="L2105" s="2">
        <v>0</v>
      </c>
      <c r="M2105" s="2">
        <v>0</v>
      </c>
      <c r="N2105">
        <v>5</v>
      </c>
      <c r="O2105">
        <v>292.8</v>
      </c>
      <c r="P2105">
        <v>35.200000000000003</v>
      </c>
      <c r="Q2105">
        <v>39.200000000000003</v>
      </c>
      <c r="R2105" s="5">
        <v>1.4555555555555599</v>
      </c>
    </row>
    <row r="2106" spans="2:18">
      <c r="B2106" s="2">
        <v>24.9</v>
      </c>
      <c r="C2106" s="2">
        <v>38</v>
      </c>
      <c r="D2106" s="2">
        <v>9.6</v>
      </c>
      <c r="E2106" s="2">
        <v>24.9</v>
      </c>
      <c r="F2106" s="2">
        <v>5</v>
      </c>
      <c r="G2106" s="2">
        <v>5</v>
      </c>
      <c r="H2106" s="2">
        <v>1007.8</v>
      </c>
      <c r="I2106" s="2">
        <v>53810</v>
      </c>
      <c r="J2106" s="2">
        <v>3</v>
      </c>
      <c r="K2106" s="2">
        <v>0</v>
      </c>
      <c r="L2106" s="2">
        <v>0</v>
      </c>
      <c r="M2106" s="2">
        <v>0</v>
      </c>
      <c r="N2106">
        <v>5</v>
      </c>
      <c r="O2106">
        <v>292.8</v>
      </c>
      <c r="P2106">
        <v>35</v>
      </c>
      <c r="Q2106">
        <v>38.9</v>
      </c>
      <c r="R2106" s="5">
        <v>1.45625</v>
      </c>
    </row>
    <row r="2107" spans="2:18">
      <c r="B2107" s="2">
        <v>24.9</v>
      </c>
      <c r="C2107" s="2">
        <v>38</v>
      </c>
      <c r="D2107" s="2">
        <v>9.6</v>
      </c>
      <c r="E2107" s="2">
        <v>24.9</v>
      </c>
      <c r="F2107" s="2">
        <v>2.2000000000000002</v>
      </c>
      <c r="G2107" s="2">
        <v>9.4</v>
      </c>
      <c r="H2107" s="2">
        <v>1008.1</v>
      </c>
      <c r="I2107" s="2">
        <v>54090</v>
      </c>
      <c r="J2107" s="2">
        <v>3</v>
      </c>
      <c r="K2107" s="2">
        <v>0</v>
      </c>
      <c r="L2107" s="2">
        <v>0</v>
      </c>
      <c r="M2107" s="2">
        <v>0</v>
      </c>
      <c r="N2107">
        <v>5</v>
      </c>
      <c r="O2107">
        <v>292.8</v>
      </c>
      <c r="P2107">
        <v>34.9</v>
      </c>
      <c r="Q2107">
        <v>38.5</v>
      </c>
      <c r="R2107" s="5">
        <v>1.4569444444444399</v>
      </c>
    </row>
    <row r="2108" spans="2:18">
      <c r="B2108" s="2">
        <v>25.1</v>
      </c>
      <c r="C2108" s="2">
        <v>38</v>
      </c>
      <c r="D2108" s="2">
        <v>9.8000000000000007</v>
      </c>
      <c r="E2108" s="2">
        <v>25.1</v>
      </c>
      <c r="F2108" s="2">
        <v>5</v>
      </c>
      <c r="G2108" s="2">
        <v>6.8</v>
      </c>
      <c r="H2108" s="2">
        <v>1007.9</v>
      </c>
      <c r="I2108" s="2">
        <v>50290</v>
      </c>
      <c r="J2108" s="2">
        <v>3</v>
      </c>
      <c r="K2108" s="2">
        <v>0</v>
      </c>
      <c r="L2108" s="2">
        <v>0</v>
      </c>
      <c r="M2108" s="2">
        <v>0</v>
      </c>
      <c r="N2108">
        <v>5</v>
      </c>
      <c r="O2108">
        <v>292.8</v>
      </c>
      <c r="P2108">
        <v>35</v>
      </c>
      <c r="Q2108">
        <v>38.4</v>
      </c>
      <c r="R2108" s="5">
        <v>1.45763888888889</v>
      </c>
    </row>
    <row r="2109" spans="2:18">
      <c r="B2109" s="2">
        <v>25.4</v>
      </c>
      <c r="C2109" s="2">
        <v>38</v>
      </c>
      <c r="D2109" s="2">
        <v>10.1</v>
      </c>
      <c r="E2109" s="2">
        <v>25.4</v>
      </c>
      <c r="F2109" s="2">
        <v>5.8</v>
      </c>
      <c r="G2109" s="2">
        <v>8.6</v>
      </c>
      <c r="H2109" s="2">
        <v>1008</v>
      </c>
      <c r="I2109" s="2">
        <v>47700</v>
      </c>
      <c r="J2109" s="2">
        <v>3</v>
      </c>
      <c r="K2109" s="2">
        <v>0</v>
      </c>
      <c r="L2109" s="2">
        <v>0</v>
      </c>
      <c r="M2109" s="2">
        <v>0</v>
      </c>
      <c r="N2109">
        <v>5</v>
      </c>
      <c r="O2109">
        <v>292.8</v>
      </c>
      <c r="P2109">
        <v>35.200000000000003</v>
      </c>
      <c r="Q2109">
        <v>38.4</v>
      </c>
      <c r="R2109" s="5">
        <v>1.4583333333333299</v>
      </c>
    </row>
    <row r="2110" spans="2:18">
      <c r="B2110" s="2">
        <v>25.3</v>
      </c>
      <c r="C2110" s="2">
        <v>38</v>
      </c>
      <c r="D2110" s="2">
        <v>10</v>
      </c>
      <c r="E2110" s="2">
        <v>25.3</v>
      </c>
      <c r="F2110" s="2">
        <v>13.3</v>
      </c>
      <c r="G2110" s="2">
        <v>22.3</v>
      </c>
      <c r="H2110" s="2">
        <v>1008</v>
      </c>
      <c r="I2110" s="2">
        <v>44530</v>
      </c>
      <c r="J2110" s="2">
        <v>3</v>
      </c>
      <c r="K2110" s="2">
        <v>0</v>
      </c>
      <c r="L2110" s="2">
        <v>0</v>
      </c>
      <c r="M2110" s="2">
        <v>0</v>
      </c>
      <c r="N2110">
        <v>5</v>
      </c>
      <c r="O2110">
        <v>292.8</v>
      </c>
      <c r="P2110">
        <v>35.299999999999997</v>
      </c>
      <c r="Q2110">
        <v>38.5</v>
      </c>
      <c r="R2110" s="5">
        <v>1.45902777777778</v>
      </c>
    </row>
    <row r="2111" spans="2:18">
      <c r="B2111" s="2">
        <v>25</v>
      </c>
      <c r="C2111" s="2">
        <v>38</v>
      </c>
      <c r="D2111" s="2">
        <v>9.6999999999999993</v>
      </c>
      <c r="E2111" s="2">
        <v>25</v>
      </c>
      <c r="F2111" s="2">
        <v>7.2</v>
      </c>
      <c r="G2111" s="2">
        <v>9.4</v>
      </c>
      <c r="H2111" s="2">
        <v>1008</v>
      </c>
      <c r="I2111" s="2">
        <v>46430</v>
      </c>
      <c r="J2111" s="2">
        <v>3</v>
      </c>
      <c r="K2111" s="2">
        <v>0</v>
      </c>
      <c r="L2111" s="2">
        <v>0</v>
      </c>
      <c r="M2111" s="2">
        <v>0</v>
      </c>
      <c r="N2111">
        <v>5</v>
      </c>
      <c r="O2111">
        <v>292.8</v>
      </c>
      <c r="P2111">
        <v>35.4</v>
      </c>
      <c r="Q2111">
        <v>38.700000000000003</v>
      </c>
      <c r="R2111" s="5">
        <v>1.4597222222222199</v>
      </c>
    </row>
    <row r="2112" spans="2:18">
      <c r="B2112" s="2">
        <v>25</v>
      </c>
      <c r="C2112" s="2">
        <v>38</v>
      </c>
      <c r="D2112" s="2">
        <v>9.6999999999999993</v>
      </c>
      <c r="E2112" s="2">
        <v>25</v>
      </c>
      <c r="F2112" s="2">
        <v>5.8</v>
      </c>
      <c r="G2112" s="2">
        <v>19.399999999999999</v>
      </c>
      <c r="H2112" s="2">
        <v>1008</v>
      </c>
      <c r="I2112" s="2">
        <v>38840</v>
      </c>
      <c r="J2112" s="2">
        <v>2</v>
      </c>
      <c r="K2112" s="2">
        <v>0</v>
      </c>
      <c r="L2112" s="2">
        <v>0</v>
      </c>
      <c r="M2112" s="2">
        <v>0</v>
      </c>
      <c r="N2112">
        <v>5</v>
      </c>
      <c r="O2112">
        <v>292.8</v>
      </c>
      <c r="P2112">
        <v>35.299999999999997</v>
      </c>
      <c r="Q2112">
        <v>38.799999999999997</v>
      </c>
      <c r="R2112" s="5">
        <v>1.46041666666667</v>
      </c>
    </row>
    <row r="2113" spans="2:18">
      <c r="B2113" s="2">
        <v>25.1</v>
      </c>
      <c r="C2113" s="2">
        <v>38</v>
      </c>
      <c r="D2113" s="2">
        <v>9.8000000000000007</v>
      </c>
      <c r="E2113" s="2">
        <v>25.1</v>
      </c>
      <c r="F2113" s="2">
        <v>2.9</v>
      </c>
      <c r="G2113" s="2">
        <v>4.7</v>
      </c>
      <c r="H2113" s="2">
        <v>1007.8</v>
      </c>
      <c r="I2113" s="2">
        <v>52840</v>
      </c>
      <c r="J2113" s="2">
        <v>3</v>
      </c>
      <c r="K2113" s="2">
        <v>0</v>
      </c>
      <c r="L2113" s="2">
        <v>0</v>
      </c>
      <c r="M2113" s="2">
        <v>0</v>
      </c>
      <c r="N2113">
        <v>5</v>
      </c>
      <c r="O2113">
        <v>292.8</v>
      </c>
      <c r="P2113">
        <v>35.200000000000003</v>
      </c>
      <c r="Q2113">
        <v>38.799999999999997</v>
      </c>
      <c r="R2113" s="5">
        <v>1.4611111111111099</v>
      </c>
    </row>
    <row r="2114" spans="2:18">
      <c r="B2114" s="2">
        <v>25.1</v>
      </c>
      <c r="C2114" s="2">
        <v>38</v>
      </c>
      <c r="D2114" s="2">
        <v>9.8000000000000007</v>
      </c>
      <c r="E2114" s="2">
        <v>25.1</v>
      </c>
      <c r="F2114" s="2">
        <v>2.2000000000000002</v>
      </c>
      <c r="G2114" s="2">
        <v>6.5</v>
      </c>
      <c r="H2114" s="2">
        <v>1008</v>
      </c>
      <c r="I2114" s="2">
        <v>53350</v>
      </c>
      <c r="J2114" s="2">
        <v>3</v>
      </c>
      <c r="K2114" s="2">
        <v>0</v>
      </c>
      <c r="L2114" s="2">
        <v>0</v>
      </c>
      <c r="M2114" s="2">
        <v>0</v>
      </c>
      <c r="N2114">
        <v>5</v>
      </c>
      <c r="O2114">
        <v>292.8</v>
      </c>
      <c r="P2114">
        <v>35.200000000000003</v>
      </c>
      <c r="Q2114">
        <v>38.700000000000003</v>
      </c>
      <c r="R2114" s="5">
        <v>1.46180555555556</v>
      </c>
    </row>
    <row r="2115" spans="2:18">
      <c r="B2115" s="2">
        <v>25.3</v>
      </c>
      <c r="C2115" s="2">
        <v>38</v>
      </c>
      <c r="D2115" s="2">
        <v>10</v>
      </c>
      <c r="E2115" s="2">
        <v>25.3</v>
      </c>
      <c r="F2115" s="2">
        <v>4</v>
      </c>
      <c r="G2115" s="2">
        <v>6.5</v>
      </c>
      <c r="H2115" s="2">
        <v>1007.9</v>
      </c>
      <c r="I2115" s="2">
        <v>50610</v>
      </c>
      <c r="J2115" s="2">
        <v>3</v>
      </c>
      <c r="K2115" s="2">
        <v>0</v>
      </c>
      <c r="L2115" s="2">
        <v>0</v>
      </c>
      <c r="M2115" s="2">
        <v>0</v>
      </c>
      <c r="N2115">
        <v>5</v>
      </c>
      <c r="O2115">
        <v>292.8</v>
      </c>
      <c r="P2115">
        <v>35.299999999999997</v>
      </c>
      <c r="Q2115">
        <v>38.6</v>
      </c>
      <c r="R2115" s="5">
        <v>1.4624999999999999</v>
      </c>
    </row>
    <row r="2116" spans="2:18">
      <c r="B2116" s="2">
        <v>25.5</v>
      </c>
      <c r="C2116" s="2">
        <v>38</v>
      </c>
      <c r="D2116" s="2">
        <v>10.199999999999999</v>
      </c>
      <c r="E2116" s="2">
        <v>25.5</v>
      </c>
      <c r="F2116" s="2">
        <v>4.3</v>
      </c>
      <c r="G2116" s="2">
        <v>6.5</v>
      </c>
      <c r="H2116" s="2">
        <v>1008.1</v>
      </c>
      <c r="I2116" s="2">
        <v>50450</v>
      </c>
      <c r="J2116" s="2">
        <v>3</v>
      </c>
      <c r="K2116" s="2">
        <v>0</v>
      </c>
      <c r="L2116" s="2">
        <v>0</v>
      </c>
      <c r="M2116" s="2">
        <v>0</v>
      </c>
      <c r="N2116">
        <v>5</v>
      </c>
      <c r="O2116">
        <v>292.8</v>
      </c>
      <c r="P2116">
        <v>35.4</v>
      </c>
      <c r="Q2116">
        <v>38.5</v>
      </c>
      <c r="R2116" s="5">
        <v>1.46319444444444</v>
      </c>
    </row>
    <row r="2117" spans="2:18">
      <c r="B2117" s="2">
        <v>25.5</v>
      </c>
      <c r="C2117" s="2">
        <v>37</v>
      </c>
      <c r="D2117" s="2">
        <v>9.8000000000000007</v>
      </c>
      <c r="E2117" s="2">
        <v>25.5</v>
      </c>
      <c r="F2117" s="2">
        <v>9</v>
      </c>
      <c r="G2117" s="2">
        <v>13.3</v>
      </c>
      <c r="H2117" s="2">
        <v>1008.1</v>
      </c>
      <c r="I2117" s="2">
        <v>33550</v>
      </c>
      <c r="J2117" s="2">
        <v>2</v>
      </c>
      <c r="K2117" s="2">
        <v>0</v>
      </c>
      <c r="L2117" s="2">
        <v>0</v>
      </c>
      <c r="M2117" s="2">
        <v>0</v>
      </c>
      <c r="N2117">
        <v>5</v>
      </c>
      <c r="O2117">
        <v>292.8</v>
      </c>
      <c r="P2117">
        <v>35.6</v>
      </c>
      <c r="Q2117">
        <v>38.6</v>
      </c>
      <c r="R2117" s="5">
        <v>1.4638888888888899</v>
      </c>
    </row>
    <row r="2118" spans="2:18">
      <c r="B2118" s="2">
        <v>25.1</v>
      </c>
      <c r="C2118" s="2">
        <v>38</v>
      </c>
      <c r="D2118" s="2">
        <v>9.8000000000000007</v>
      </c>
      <c r="E2118" s="2">
        <v>25.1</v>
      </c>
      <c r="F2118" s="2">
        <v>6.8</v>
      </c>
      <c r="G2118" s="2">
        <v>7.2</v>
      </c>
      <c r="H2118" s="2">
        <v>1008</v>
      </c>
      <c r="I2118" s="2">
        <v>53870</v>
      </c>
      <c r="J2118" s="2">
        <v>3</v>
      </c>
      <c r="K2118" s="2">
        <v>0</v>
      </c>
      <c r="L2118" s="2">
        <v>0</v>
      </c>
      <c r="M2118" s="2">
        <v>0</v>
      </c>
      <c r="N2118">
        <v>5</v>
      </c>
      <c r="O2118">
        <v>292.8</v>
      </c>
      <c r="P2118">
        <v>35.6</v>
      </c>
      <c r="Q2118">
        <v>38.6</v>
      </c>
      <c r="R2118" s="5">
        <v>1.46458333333333</v>
      </c>
    </row>
    <row r="2119" spans="2:18">
      <c r="B2119" s="2">
        <v>25.2</v>
      </c>
      <c r="C2119" s="2">
        <v>38</v>
      </c>
      <c r="D2119" s="2">
        <v>9.9</v>
      </c>
      <c r="E2119" s="2">
        <v>25.2</v>
      </c>
      <c r="F2119" s="2">
        <v>7.6</v>
      </c>
      <c r="G2119" s="2">
        <v>8.6</v>
      </c>
      <c r="H2119" s="2">
        <v>1008</v>
      </c>
      <c r="I2119" s="2">
        <v>44340</v>
      </c>
      <c r="J2119" s="2">
        <v>3</v>
      </c>
      <c r="K2119" s="2">
        <v>0</v>
      </c>
      <c r="L2119" s="2">
        <v>0</v>
      </c>
      <c r="M2119" s="2">
        <v>0</v>
      </c>
      <c r="N2119">
        <v>5</v>
      </c>
      <c r="O2119">
        <v>292.8</v>
      </c>
      <c r="P2119">
        <v>35.6</v>
      </c>
      <c r="Q2119">
        <v>38.6</v>
      </c>
      <c r="R2119" s="5">
        <v>1.4652777777777799</v>
      </c>
    </row>
    <row r="2120" spans="2:18">
      <c r="B2120" s="2">
        <v>24.9</v>
      </c>
      <c r="C2120" s="2">
        <v>38</v>
      </c>
      <c r="D2120" s="2">
        <v>9.6</v>
      </c>
      <c r="E2120" s="2">
        <v>24.9</v>
      </c>
      <c r="F2120" s="2">
        <v>11.5</v>
      </c>
      <c r="G2120" s="2">
        <v>13.3</v>
      </c>
      <c r="H2120" s="2">
        <v>1008</v>
      </c>
      <c r="I2120" s="2">
        <v>41260</v>
      </c>
      <c r="J2120" s="2">
        <v>3</v>
      </c>
      <c r="K2120" s="2">
        <v>0</v>
      </c>
      <c r="L2120" s="2">
        <v>0</v>
      </c>
      <c r="M2120" s="2">
        <v>0</v>
      </c>
      <c r="N2120">
        <v>5</v>
      </c>
      <c r="O2120">
        <v>292.8</v>
      </c>
      <c r="P2120">
        <v>35.5</v>
      </c>
      <c r="Q2120">
        <v>38.6</v>
      </c>
      <c r="R2120" s="5">
        <v>1.46597222222222</v>
      </c>
    </row>
    <row r="2121" spans="2:18">
      <c r="B2121" s="2">
        <v>24.9</v>
      </c>
      <c r="C2121" s="2">
        <v>38</v>
      </c>
      <c r="D2121" s="2">
        <v>9.6</v>
      </c>
      <c r="E2121" s="2">
        <v>24.9</v>
      </c>
      <c r="F2121" s="2">
        <v>6.8</v>
      </c>
      <c r="G2121" s="2">
        <v>6.8</v>
      </c>
      <c r="H2121" s="2">
        <v>1008.1</v>
      </c>
      <c r="I2121" s="2">
        <v>52970</v>
      </c>
      <c r="J2121" s="2">
        <v>3</v>
      </c>
      <c r="K2121" s="2">
        <v>0</v>
      </c>
      <c r="L2121" s="2">
        <v>0</v>
      </c>
      <c r="M2121" s="2">
        <v>0</v>
      </c>
      <c r="N2121">
        <v>5</v>
      </c>
      <c r="O2121">
        <v>292.8</v>
      </c>
      <c r="P2121">
        <v>35.5</v>
      </c>
      <c r="Q2121">
        <v>38.6</v>
      </c>
      <c r="R2121" s="5">
        <v>1.4666666666666699</v>
      </c>
    </row>
    <row r="2122" spans="2:18">
      <c r="B2122" s="2">
        <v>25.1</v>
      </c>
      <c r="C2122" s="2">
        <v>38</v>
      </c>
      <c r="D2122" s="2">
        <v>9.8000000000000007</v>
      </c>
      <c r="E2122" s="2">
        <v>25.1</v>
      </c>
      <c r="F2122" s="2">
        <v>6.5</v>
      </c>
      <c r="G2122" s="2">
        <v>7.6</v>
      </c>
      <c r="H2122" s="2">
        <v>1008</v>
      </c>
      <c r="I2122" s="2">
        <v>53010</v>
      </c>
      <c r="J2122" s="2">
        <v>3</v>
      </c>
      <c r="K2122" s="2">
        <v>0</v>
      </c>
      <c r="L2122" s="2">
        <v>0</v>
      </c>
      <c r="M2122" s="2">
        <v>0</v>
      </c>
      <c r="N2122">
        <v>5</v>
      </c>
      <c r="O2122">
        <v>292.8</v>
      </c>
      <c r="P2122">
        <v>35.299999999999997</v>
      </c>
      <c r="Q2122">
        <v>38.6</v>
      </c>
      <c r="R2122" s="5">
        <v>1.46736111111111</v>
      </c>
    </row>
    <row r="2123" spans="2:18">
      <c r="B2123" s="2">
        <v>25.2</v>
      </c>
      <c r="C2123" s="2">
        <v>38</v>
      </c>
      <c r="D2123" s="2">
        <v>9.9</v>
      </c>
      <c r="E2123" s="2">
        <v>25.2</v>
      </c>
      <c r="F2123" s="2">
        <v>5.4</v>
      </c>
      <c r="G2123" s="2">
        <v>13</v>
      </c>
      <c r="H2123" s="2">
        <v>1008.1</v>
      </c>
      <c r="I2123" s="2">
        <v>55900</v>
      </c>
      <c r="J2123" s="2">
        <v>4</v>
      </c>
      <c r="K2123" s="2">
        <v>0</v>
      </c>
      <c r="L2123" s="2">
        <v>0</v>
      </c>
      <c r="M2123" s="2">
        <v>0</v>
      </c>
      <c r="N2123">
        <v>5</v>
      </c>
      <c r="O2123">
        <v>292.8</v>
      </c>
      <c r="P2123">
        <v>35.200000000000003</v>
      </c>
      <c r="Q2123">
        <v>38.700000000000003</v>
      </c>
      <c r="R2123" s="5">
        <v>1.4680555555555601</v>
      </c>
    </row>
    <row r="2124" spans="2:18">
      <c r="B2124" s="2">
        <v>25.1</v>
      </c>
      <c r="C2124" s="2">
        <v>38</v>
      </c>
      <c r="D2124" s="2">
        <v>9.8000000000000007</v>
      </c>
      <c r="E2124" s="2">
        <v>25.1</v>
      </c>
      <c r="F2124" s="2">
        <v>4.3</v>
      </c>
      <c r="G2124" s="2">
        <v>7.2</v>
      </c>
      <c r="H2124" s="2">
        <v>1008</v>
      </c>
      <c r="I2124" s="2">
        <v>55270</v>
      </c>
      <c r="J2124" s="2">
        <v>4</v>
      </c>
      <c r="K2124" s="2">
        <v>0</v>
      </c>
      <c r="L2124" s="2">
        <v>0</v>
      </c>
      <c r="M2124" s="2">
        <v>0</v>
      </c>
      <c r="N2124">
        <v>5</v>
      </c>
      <c r="O2124">
        <v>292.8</v>
      </c>
      <c r="P2124">
        <v>35.200000000000003</v>
      </c>
      <c r="Q2124">
        <v>38.799999999999997</v>
      </c>
      <c r="R2124" s="5">
        <v>1.46875</v>
      </c>
    </row>
    <row r="2125" spans="2:18">
      <c r="B2125" s="2">
        <v>25.3</v>
      </c>
      <c r="C2125" s="2">
        <v>38</v>
      </c>
      <c r="D2125" s="2">
        <v>10</v>
      </c>
      <c r="E2125" s="2">
        <v>25.3</v>
      </c>
      <c r="F2125" s="2">
        <v>3.2</v>
      </c>
      <c r="G2125" s="2">
        <v>4.3</v>
      </c>
      <c r="H2125" s="2">
        <v>1007.9</v>
      </c>
      <c r="I2125" s="2">
        <v>54760</v>
      </c>
      <c r="J2125" s="2">
        <v>4</v>
      </c>
      <c r="K2125" s="2">
        <v>0</v>
      </c>
      <c r="L2125" s="2">
        <v>0</v>
      </c>
      <c r="M2125" s="2">
        <v>0</v>
      </c>
      <c r="N2125">
        <v>5</v>
      </c>
      <c r="O2125">
        <v>292.8</v>
      </c>
      <c r="P2125">
        <v>35.200000000000003</v>
      </c>
      <c r="Q2125">
        <v>38.799999999999997</v>
      </c>
      <c r="R2125" s="5">
        <v>1.4694444444444399</v>
      </c>
    </row>
    <row r="2126" spans="2:18">
      <c r="B2126" s="2">
        <v>25.6</v>
      </c>
      <c r="C2126" s="2">
        <v>38</v>
      </c>
      <c r="D2126" s="2">
        <v>10.3</v>
      </c>
      <c r="E2126" s="2">
        <v>25.6</v>
      </c>
      <c r="F2126" s="2">
        <v>5.4</v>
      </c>
      <c r="G2126" s="2">
        <v>9.4</v>
      </c>
      <c r="H2126" s="2">
        <v>1008</v>
      </c>
      <c r="I2126" s="2">
        <v>49860</v>
      </c>
      <c r="J2126" s="2">
        <v>3</v>
      </c>
      <c r="K2126" s="2">
        <v>0</v>
      </c>
      <c r="L2126" s="2">
        <v>0</v>
      </c>
      <c r="M2126" s="2">
        <v>0</v>
      </c>
      <c r="N2126">
        <v>5</v>
      </c>
      <c r="O2126">
        <v>292.8</v>
      </c>
      <c r="P2126">
        <v>35.299999999999997</v>
      </c>
      <c r="Q2126">
        <v>38.9</v>
      </c>
      <c r="R2126" s="5">
        <v>1.47013888888889</v>
      </c>
    </row>
    <row r="2127" spans="2:18">
      <c r="B2127" s="2">
        <v>25.5</v>
      </c>
      <c r="C2127" s="2">
        <v>37</v>
      </c>
      <c r="D2127" s="2">
        <v>9.8000000000000007</v>
      </c>
      <c r="E2127" s="2">
        <v>25.5</v>
      </c>
      <c r="F2127" s="2">
        <v>0</v>
      </c>
      <c r="G2127" s="2">
        <v>7.9</v>
      </c>
      <c r="H2127" s="2">
        <v>1008.1</v>
      </c>
      <c r="I2127" s="2">
        <v>58290</v>
      </c>
      <c r="J2127" s="2">
        <v>4</v>
      </c>
      <c r="K2127" s="2">
        <v>0</v>
      </c>
      <c r="L2127" s="2">
        <v>0</v>
      </c>
      <c r="M2127" s="2">
        <v>0</v>
      </c>
      <c r="N2127">
        <v>5</v>
      </c>
      <c r="O2127">
        <v>292.8</v>
      </c>
      <c r="P2127">
        <v>35.5</v>
      </c>
      <c r="Q2127">
        <v>39</v>
      </c>
      <c r="R2127" s="5">
        <v>1.4708333333333301</v>
      </c>
    </row>
    <row r="2128" spans="2:18">
      <c r="B2128" s="2">
        <v>25.4</v>
      </c>
      <c r="C2128" s="2">
        <v>38</v>
      </c>
      <c r="D2128" s="2">
        <v>10.1</v>
      </c>
      <c r="E2128" s="2">
        <v>25.4</v>
      </c>
      <c r="F2128" s="2">
        <v>3.6</v>
      </c>
      <c r="G2128" s="2">
        <v>7.2</v>
      </c>
      <c r="H2128" s="2">
        <v>1008.1</v>
      </c>
      <c r="I2128" s="2">
        <v>58910</v>
      </c>
      <c r="J2128" s="2">
        <v>4</v>
      </c>
      <c r="K2128" s="2">
        <v>0</v>
      </c>
      <c r="L2128" s="2">
        <v>0</v>
      </c>
      <c r="M2128" s="2">
        <v>0</v>
      </c>
      <c r="N2128">
        <v>5</v>
      </c>
      <c r="O2128">
        <v>292.8</v>
      </c>
      <c r="P2128">
        <v>35.700000000000003</v>
      </c>
      <c r="Q2128">
        <v>39.1</v>
      </c>
      <c r="R2128" s="5">
        <v>1.47152777777778</v>
      </c>
    </row>
    <row r="2129" spans="2:18">
      <c r="B2129" s="2">
        <v>25.6</v>
      </c>
      <c r="C2129" s="2">
        <v>37</v>
      </c>
      <c r="D2129" s="2">
        <v>9.9</v>
      </c>
      <c r="E2129" s="2">
        <v>25.6</v>
      </c>
      <c r="F2129" s="2">
        <v>3.6</v>
      </c>
      <c r="G2129" s="2">
        <v>4</v>
      </c>
      <c r="H2129" s="2">
        <v>1008.1</v>
      </c>
      <c r="I2129" s="2">
        <v>60550</v>
      </c>
      <c r="J2129" s="2">
        <v>4</v>
      </c>
      <c r="K2129" s="2">
        <v>0</v>
      </c>
      <c r="L2129" s="2">
        <v>0</v>
      </c>
      <c r="M2129" s="2">
        <v>0</v>
      </c>
      <c r="N2129">
        <v>5</v>
      </c>
      <c r="O2129">
        <v>292.8</v>
      </c>
      <c r="P2129">
        <v>35.799999999999997</v>
      </c>
      <c r="Q2129">
        <v>39.299999999999997</v>
      </c>
      <c r="R2129" s="5">
        <v>1.4722222222222201</v>
      </c>
    </row>
    <row r="2130" spans="2:18">
      <c r="B2130" s="2">
        <v>25.8</v>
      </c>
      <c r="C2130" s="2">
        <v>37</v>
      </c>
      <c r="D2130" s="2">
        <v>10</v>
      </c>
      <c r="E2130" s="2">
        <v>25.8</v>
      </c>
      <c r="F2130" s="2">
        <v>1.8</v>
      </c>
      <c r="G2130" s="2">
        <v>5</v>
      </c>
      <c r="H2130" s="2">
        <v>1008</v>
      </c>
      <c r="I2130" s="2">
        <v>58730</v>
      </c>
      <c r="J2130" s="2">
        <v>4</v>
      </c>
      <c r="K2130" s="2">
        <v>0</v>
      </c>
      <c r="L2130" s="2">
        <v>0</v>
      </c>
      <c r="M2130" s="2">
        <v>0</v>
      </c>
      <c r="N2130">
        <v>5</v>
      </c>
      <c r="O2130">
        <v>292.8</v>
      </c>
      <c r="P2130">
        <v>36</v>
      </c>
      <c r="Q2130">
        <v>39.6</v>
      </c>
      <c r="R2130" s="5">
        <v>1.47291666666667</v>
      </c>
    </row>
    <row r="2131" spans="2:18">
      <c r="B2131" s="2">
        <v>25.7</v>
      </c>
      <c r="C2131" s="2">
        <v>38</v>
      </c>
      <c r="D2131" s="2">
        <v>10.4</v>
      </c>
      <c r="E2131" s="2">
        <v>25.7</v>
      </c>
      <c r="F2131" s="2">
        <v>0</v>
      </c>
      <c r="G2131" s="2">
        <v>4.7</v>
      </c>
      <c r="H2131" s="2">
        <v>1008.1</v>
      </c>
      <c r="I2131" s="2">
        <v>57550</v>
      </c>
      <c r="J2131" s="2">
        <v>4</v>
      </c>
      <c r="K2131" s="2">
        <v>0</v>
      </c>
      <c r="L2131" s="2">
        <v>0</v>
      </c>
      <c r="M2131" s="2">
        <v>0</v>
      </c>
      <c r="N2131">
        <v>5</v>
      </c>
      <c r="O2131">
        <v>292.8</v>
      </c>
      <c r="P2131">
        <v>36.200000000000003</v>
      </c>
      <c r="Q2131">
        <v>39.9</v>
      </c>
      <c r="R2131" s="5">
        <v>1.4736111111111101</v>
      </c>
    </row>
    <row r="2132" spans="2:18">
      <c r="B2132" s="2">
        <v>25.9</v>
      </c>
      <c r="C2132" s="2">
        <v>37</v>
      </c>
      <c r="D2132" s="2">
        <v>10.1</v>
      </c>
      <c r="E2132" s="2">
        <v>25.9</v>
      </c>
      <c r="F2132" s="2">
        <v>9.4</v>
      </c>
      <c r="G2132" s="2">
        <v>9.4</v>
      </c>
      <c r="H2132" s="2">
        <v>1007.9</v>
      </c>
      <c r="I2132" s="2">
        <v>57080</v>
      </c>
      <c r="J2132" s="2">
        <v>4</v>
      </c>
      <c r="K2132" s="2">
        <v>0</v>
      </c>
      <c r="L2132" s="2">
        <v>0</v>
      </c>
      <c r="M2132" s="2">
        <v>0</v>
      </c>
      <c r="N2132">
        <v>5</v>
      </c>
      <c r="O2132">
        <v>292.8</v>
      </c>
      <c r="P2132">
        <v>36.6</v>
      </c>
      <c r="Q2132">
        <v>40.1</v>
      </c>
      <c r="R2132" s="5">
        <v>1.47430555555556</v>
      </c>
    </row>
    <row r="2133" spans="2:18">
      <c r="B2133" s="2">
        <v>25.7</v>
      </c>
      <c r="C2133" s="2">
        <v>37</v>
      </c>
      <c r="D2133" s="2">
        <v>9.9</v>
      </c>
      <c r="E2133" s="2">
        <v>25.7</v>
      </c>
      <c r="F2133" s="2">
        <v>5.8</v>
      </c>
      <c r="G2133" s="2">
        <v>8.3000000000000007</v>
      </c>
      <c r="H2133" s="2">
        <v>1008</v>
      </c>
      <c r="I2133" s="2">
        <v>57270</v>
      </c>
      <c r="J2133" s="2">
        <v>4</v>
      </c>
      <c r="K2133" s="2">
        <v>0</v>
      </c>
      <c r="L2133" s="2">
        <v>0</v>
      </c>
      <c r="M2133" s="2">
        <v>0</v>
      </c>
      <c r="N2133">
        <v>5</v>
      </c>
      <c r="O2133">
        <v>292.8</v>
      </c>
      <c r="P2133">
        <v>36.9</v>
      </c>
      <c r="Q2133">
        <v>40.4</v>
      </c>
      <c r="R2133" s="5">
        <v>1.4750000000000001</v>
      </c>
    </row>
    <row r="2134" spans="2:18">
      <c r="B2134" s="2">
        <v>25.6</v>
      </c>
      <c r="C2134" s="2">
        <v>38</v>
      </c>
      <c r="D2134" s="2">
        <v>10.3</v>
      </c>
      <c r="E2134" s="2">
        <v>25.6</v>
      </c>
      <c r="F2134" s="2">
        <v>2.5</v>
      </c>
      <c r="G2134" s="2">
        <v>5</v>
      </c>
      <c r="H2134" s="2">
        <v>1007.9</v>
      </c>
      <c r="I2134" s="2">
        <v>59000</v>
      </c>
      <c r="J2134" s="2">
        <v>4</v>
      </c>
      <c r="K2134" s="2">
        <v>0</v>
      </c>
      <c r="L2134" s="2">
        <v>0</v>
      </c>
      <c r="M2134" s="2">
        <v>0</v>
      </c>
      <c r="N2134">
        <v>5</v>
      </c>
      <c r="O2134">
        <v>292.8</v>
      </c>
      <c r="P2134">
        <v>37</v>
      </c>
      <c r="Q2134">
        <v>40.6</v>
      </c>
      <c r="R2134" s="5">
        <v>1.47569444444444</v>
      </c>
    </row>
    <row r="2135" spans="2:18">
      <c r="B2135" s="2">
        <v>25.7</v>
      </c>
      <c r="C2135" s="2">
        <v>38</v>
      </c>
      <c r="D2135" s="2">
        <v>10.4</v>
      </c>
      <c r="E2135" s="2">
        <v>25.7</v>
      </c>
      <c r="F2135" s="2">
        <v>3.6</v>
      </c>
      <c r="G2135" s="2">
        <v>6.1</v>
      </c>
      <c r="H2135" s="2">
        <v>1007.9</v>
      </c>
      <c r="I2135" s="2">
        <v>58380</v>
      </c>
      <c r="J2135" s="2">
        <v>4</v>
      </c>
      <c r="K2135" s="2">
        <v>0</v>
      </c>
      <c r="L2135" s="2">
        <v>0</v>
      </c>
      <c r="M2135" s="2">
        <v>0</v>
      </c>
      <c r="N2135">
        <v>5</v>
      </c>
      <c r="O2135">
        <v>292.8</v>
      </c>
      <c r="P2135">
        <v>37.1</v>
      </c>
      <c r="Q2135">
        <v>40.6</v>
      </c>
      <c r="R2135" s="5">
        <v>1.4763888888888901</v>
      </c>
    </row>
    <row r="2136" spans="2:18">
      <c r="B2136" s="2">
        <v>26</v>
      </c>
      <c r="C2136" s="2">
        <v>38</v>
      </c>
      <c r="D2136" s="2">
        <v>10.6</v>
      </c>
      <c r="E2136" s="2">
        <v>26</v>
      </c>
      <c r="F2136" s="2">
        <v>1.8</v>
      </c>
      <c r="G2136" s="2">
        <v>5.8</v>
      </c>
      <c r="H2136" s="2">
        <v>1007.9</v>
      </c>
      <c r="I2136" s="2">
        <v>60070</v>
      </c>
      <c r="J2136" s="2">
        <v>4</v>
      </c>
      <c r="K2136" s="2">
        <v>0</v>
      </c>
      <c r="L2136" s="2">
        <v>0</v>
      </c>
      <c r="M2136" s="2">
        <v>0</v>
      </c>
      <c r="N2136">
        <v>5</v>
      </c>
      <c r="O2136">
        <v>292.8</v>
      </c>
      <c r="P2136">
        <v>37.299999999999997</v>
      </c>
      <c r="Q2136">
        <v>40.6</v>
      </c>
      <c r="R2136" s="5">
        <v>1.47708333333333</v>
      </c>
    </row>
    <row r="2137" spans="2:18">
      <c r="B2137" s="2">
        <v>26.2</v>
      </c>
      <c r="C2137" s="2">
        <v>37</v>
      </c>
      <c r="D2137" s="2">
        <v>10.4</v>
      </c>
      <c r="E2137" s="2">
        <v>26.2</v>
      </c>
      <c r="F2137" s="2">
        <v>2.5</v>
      </c>
      <c r="G2137" s="2">
        <v>5.4</v>
      </c>
      <c r="H2137" s="2">
        <v>1007.9</v>
      </c>
      <c r="I2137" s="2">
        <v>55500</v>
      </c>
      <c r="J2137" s="2">
        <v>4</v>
      </c>
      <c r="K2137" s="2">
        <v>0</v>
      </c>
      <c r="L2137" s="2">
        <v>0</v>
      </c>
      <c r="M2137" s="2">
        <v>0</v>
      </c>
      <c r="N2137">
        <v>5</v>
      </c>
      <c r="O2137">
        <v>292.8</v>
      </c>
      <c r="P2137">
        <v>37.4</v>
      </c>
      <c r="Q2137">
        <v>40.700000000000003</v>
      </c>
      <c r="R2137" s="5">
        <v>1.4777777777777801</v>
      </c>
    </row>
    <row r="2138" spans="2:18">
      <c r="B2138" s="2">
        <v>26.2</v>
      </c>
      <c r="C2138" s="2">
        <v>37</v>
      </c>
      <c r="D2138" s="2">
        <v>10.4</v>
      </c>
      <c r="E2138" s="2">
        <v>26.2</v>
      </c>
      <c r="F2138" s="2">
        <v>9.6999999999999993</v>
      </c>
      <c r="G2138" s="2">
        <v>9.6999999999999993</v>
      </c>
      <c r="H2138" s="2">
        <v>1008</v>
      </c>
      <c r="I2138" s="2">
        <v>58340</v>
      </c>
      <c r="J2138" s="2">
        <v>4</v>
      </c>
      <c r="K2138" s="2">
        <v>0</v>
      </c>
      <c r="L2138" s="2">
        <v>0</v>
      </c>
      <c r="M2138" s="2">
        <v>0</v>
      </c>
      <c r="N2138">
        <v>5</v>
      </c>
      <c r="O2138">
        <v>292.8</v>
      </c>
      <c r="P2138">
        <v>37.6</v>
      </c>
      <c r="Q2138">
        <v>40.700000000000003</v>
      </c>
      <c r="R2138" s="5">
        <v>1.47847222222222</v>
      </c>
    </row>
    <row r="2139" spans="2:18">
      <c r="B2139" s="2">
        <v>25.7</v>
      </c>
      <c r="C2139" s="2">
        <v>37</v>
      </c>
      <c r="D2139" s="2">
        <v>9.9</v>
      </c>
      <c r="E2139" s="2">
        <v>25.7</v>
      </c>
      <c r="F2139" s="2">
        <v>2.9</v>
      </c>
      <c r="G2139" s="2">
        <v>6.5</v>
      </c>
      <c r="H2139" s="2">
        <v>1007.9</v>
      </c>
      <c r="I2139" s="2">
        <v>58720</v>
      </c>
      <c r="J2139" s="2">
        <v>4</v>
      </c>
      <c r="K2139" s="2">
        <v>0</v>
      </c>
      <c r="L2139" s="2">
        <v>0</v>
      </c>
      <c r="M2139" s="2">
        <v>0</v>
      </c>
      <c r="N2139">
        <v>5</v>
      </c>
      <c r="O2139">
        <v>292.8</v>
      </c>
      <c r="P2139">
        <v>37.700000000000003</v>
      </c>
      <c r="Q2139">
        <v>40.799999999999997</v>
      </c>
      <c r="R2139" s="5">
        <v>1.4791666666666701</v>
      </c>
    </row>
    <row r="2140" spans="2:18">
      <c r="B2140" s="2">
        <v>25.8</v>
      </c>
      <c r="C2140" s="2">
        <v>38</v>
      </c>
      <c r="D2140" s="2">
        <v>10.4</v>
      </c>
      <c r="E2140" s="2">
        <v>25.8</v>
      </c>
      <c r="F2140" s="2">
        <v>2.9</v>
      </c>
      <c r="G2140" s="2">
        <v>2.9</v>
      </c>
      <c r="H2140" s="2">
        <v>1008.1</v>
      </c>
      <c r="I2140" s="2">
        <v>39750</v>
      </c>
      <c r="J2140" s="2">
        <v>2</v>
      </c>
      <c r="K2140" s="2">
        <v>0</v>
      </c>
      <c r="L2140" s="2">
        <v>0</v>
      </c>
      <c r="M2140" s="2">
        <v>0</v>
      </c>
      <c r="N2140">
        <v>5</v>
      </c>
      <c r="O2140">
        <v>292.8</v>
      </c>
      <c r="P2140">
        <v>37.700000000000003</v>
      </c>
      <c r="Q2140">
        <v>40.700000000000003</v>
      </c>
      <c r="R2140" s="5">
        <v>1.47986111111111</v>
      </c>
    </row>
    <row r="2141" spans="2:18">
      <c r="B2141" s="2">
        <v>25.8</v>
      </c>
      <c r="C2141" s="2">
        <v>38</v>
      </c>
      <c r="D2141" s="2">
        <v>10.4</v>
      </c>
      <c r="E2141" s="2">
        <v>25.8</v>
      </c>
      <c r="F2141" s="2">
        <v>6.5</v>
      </c>
      <c r="G2141" s="2">
        <v>7.6</v>
      </c>
      <c r="H2141" s="2">
        <v>1008.1</v>
      </c>
      <c r="I2141" s="2">
        <v>44610</v>
      </c>
      <c r="J2141" s="2">
        <v>3</v>
      </c>
      <c r="K2141" s="2">
        <v>0</v>
      </c>
      <c r="L2141" s="2">
        <v>0</v>
      </c>
      <c r="M2141" s="2">
        <v>0</v>
      </c>
      <c r="N2141">
        <v>5</v>
      </c>
      <c r="O2141">
        <v>292.8</v>
      </c>
      <c r="P2141">
        <v>37.6</v>
      </c>
      <c r="Q2141">
        <v>40.6</v>
      </c>
      <c r="R2141" s="5">
        <v>1.4805555555555601</v>
      </c>
    </row>
    <row r="2142" spans="2:18">
      <c r="B2142" s="2">
        <v>25.8</v>
      </c>
      <c r="C2142" s="2">
        <v>37</v>
      </c>
      <c r="D2142" s="2">
        <v>10</v>
      </c>
      <c r="E2142" s="2">
        <v>25.8</v>
      </c>
      <c r="F2142" s="2">
        <v>3.6</v>
      </c>
      <c r="G2142" s="2">
        <v>6.1</v>
      </c>
      <c r="H2142" s="2">
        <v>1008</v>
      </c>
      <c r="I2142" s="2">
        <v>34480</v>
      </c>
      <c r="J2142" s="2">
        <v>2</v>
      </c>
      <c r="K2142" s="2">
        <v>0</v>
      </c>
      <c r="L2142" s="2">
        <v>0</v>
      </c>
      <c r="M2142" s="2">
        <v>0</v>
      </c>
      <c r="N2142">
        <v>5</v>
      </c>
      <c r="O2142">
        <v>292.8</v>
      </c>
      <c r="P2142">
        <v>37.5</v>
      </c>
      <c r="Q2142">
        <v>40.5</v>
      </c>
      <c r="R2142" s="5">
        <v>1.48125</v>
      </c>
    </row>
    <row r="2143" spans="2:18">
      <c r="B2143" s="2">
        <v>25.8</v>
      </c>
      <c r="C2143" s="2">
        <v>38</v>
      </c>
      <c r="D2143" s="2">
        <v>10.4</v>
      </c>
      <c r="E2143" s="2">
        <v>25.8</v>
      </c>
      <c r="F2143" s="2">
        <v>4.7</v>
      </c>
      <c r="G2143" s="2">
        <v>4.7</v>
      </c>
      <c r="H2143" s="2">
        <v>1008.2</v>
      </c>
      <c r="I2143" s="2">
        <v>35800</v>
      </c>
      <c r="J2143" s="2">
        <v>2</v>
      </c>
      <c r="K2143" s="2">
        <v>0</v>
      </c>
      <c r="L2143" s="2">
        <v>0</v>
      </c>
      <c r="M2143" s="2">
        <v>0</v>
      </c>
      <c r="N2143">
        <v>5</v>
      </c>
      <c r="O2143">
        <v>292.8</v>
      </c>
      <c r="P2143">
        <v>37.299999999999997</v>
      </c>
      <c r="Q2143">
        <v>40.200000000000003</v>
      </c>
      <c r="R2143" s="5">
        <v>1.4819444444444401</v>
      </c>
    </row>
    <row r="2144" spans="2:18">
      <c r="B2144" s="2">
        <v>25.7</v>
      </c>
      <c r="C2144" s="2">
        <v>38</v>
      </c>
      <c r="D2144" s="2">
        <v>10.4</v>
      </c>
      <c r="E2144" s="2">
        <v>25.7</v>
      </c>
      <c r="F2144" s="2">
        <v>5.4</v>
      </c>
      <c r="G2144" s="2">
        <v>7.9</v>
      </c>
      <c r="H2144" s="2">
        <v>1008</v>
      </c>
      <c r="I2144" s="2">
        <v>34360</v>
      </c>
      <c r="J2144" s="2">
        <v>2</v>
      </c>
      <c r="K2144" s="2">
        <v>0</v>
      </c>
      <c r="L2144" s="2">
        <v>0</v>
      </c>
      <c r="M2144" s="2">
        <v>0</v>
      </c>
      <c r="N2144">
        <v>5</v>
      </c>
      <c r="O2144">
        <v>292.8</v>
      </c>
      <c r="P2144">
        <v>37</v>
      </c>
      <c r="Q2144">
        <v>39.799999999999997</v>
      </c>
      <c r="R2144" s="5">
        <v>1.4826388888888899</v>
      </c>
    </row>
    <row r="2145" spans="2:18">
      <c r="B2145" s="2">
        <v>25.7</v>
      </c>
      <c r="C2145" s="2">
        <v>37</v>
      </c>
      <c r="D2145" s="2">
        <v>9.9</v>
      </c>
      <c r="E2145" s="2">
        <v>25.7</v>
      </c>
      <c r="F2145" s="2">
        <v>5.4</v>
      </c>
      <c r="G2145" s="2">
        <v>5.4</v>
      </c>
      <c r="H2145" s="2">
        <v>1008.1</v>
      </c>
      <c r="I2145" s="2">
        <v>34500</v>
      </c>
      <c r="J2145" s="2">
        <v>2</v>
      </c>
      <c r="K2145" s="2">
        <v>0</v>
      </c>
      <c r="L2145" s="2">
        <v>0</v>
      </c>
      <c r="M2145" s="2">
        <v>0</v>
      </c>
      <c r="N2145">
        <v>5</v>
      </c>
      <c r="O2145">
        <v>292.8</v>
      </c>
      <c r="P2145">
        <v>36.700000000000003</v>
      </c>
      <c r="Q2145">
        <v>39.4</v>
      </c>
      <c r="R2145" s="5">
        <v>1.4833333333333301</v>
      </c>
    </row>
    <row r="2146" spans="2:18">
      <c r="B2146" s="2">
        <v>25.6</v>
      </c>
      <c r="C2146" s="2">
        <v>37</v>
      </c>
      <c r="D2146" s="2">
        <v>9.9</v>
      </c>
      <c r="E2146" s="2">
        <v>25.6</v>
      </c>
      <c r="F2146" s="2">
        <v>5.4</v>
      </c>
      <c r="G2146" s="2">
        <v>9.6999999999999993</v>
      </c>
      <c r="H2146" s="2">
        <v>1008.1</v>
      </c>
      <c r="I2146" s="2">
        <v>35270</v>
      </c>
      <c r="J2146" s="2">
        <v>2</v>
      </c>
      <c r="K2146" s="2">
        <v>0</v>
      </c>
      <c r="L2146" s="2">
        <v>0</v>
      </c>
      <c r="M2146" s="2">
        <v>0</v>
      </c>
      <c r="N2146">
        <v>5</v>
      </c>
      <c r="O2146">
        <v>292.8</v>
      </c>
      <c r="P2146">
        <v>36.4</v>
      </c>
      <c r="Q2146">
        <v>38.9</v>
      </c>
      <c r="R2146" s="5">
        <v>1.4840277777777799</v>
      </c>
    </row>
    <row r="2147" spans="2:18">
      <c r="B2147" s="2">
        <v>25.4</v>
      </c>
      <c r="C2147" s="2">
        <v>37</v>
      </c>
      <c r="D2147" s="2">
        <v>9.6999999999999993</v>
      </c>
      <c r="E2147" s="2">
        <v>25.4</v>
      </c>
      <c r="F2147" s="2">
        <v>4.7</v>
      </c>
      <c r="G2147" s="2">
        <v>8.6</v>
      </c>
      <c r="H2147" s="2">
        <v>1008</v>
      </c>
      <c r="I2147" s="2">
        <v>36170</v>
      </c>
      <c r="J2147" s="2">
        <v>2</v>
      </c>
      <c r="K2147" s="2">
        <v>0</v>
      </c>
      <c r="L2147" s="2">
        <v>0</v>
      </c>
      <c r="M2147" s="2">
        <v>0</v>
      </c>
      <c r="N2147">
        <v>5</v>
      </c>
      <c r="O2147">
        <v>292.8</v>
      </c>
      <c r="P2147">
        <v>36</v>
      </c>
      <c r="Q2147">
        <v>38.6</v>
      </c>
      <c r="R2147" s="5">
        <v>1.4847222222222201</v>
      </c>
    </row>
    <row r="2148" spans="2:18">
      <c r="B2148" s="2">
        <v>25.3</v>
      </c>
      <c r="C2148" s="2">
        <v>37</v>
      </c>
      <c r="D2148" s="2">
        <v>9.6</v>
      </c>
      <c r="E2148" s="2">
        <v>25.3</v>
      </c>
      <c r="F2148" s="2">
        <v>2.5</v>
      </c>
      <c r="G2148" s="2">
        <v>3.2</v>
      </c>
      <c r="H2148" s="2">
        <v>1008</v>
      </c>
      <c r="I2148" s="2">
        <v>44050</v>
      </c>
      <c r="J2148" s="2">
        <v>3</v>
      </c>
      <c r="K2148" s="2">
        <v>0</v>
      </c>
      <c r="L2148" s="2">
        <v>0</v>
      </c>
      <c r="M2148" s="2">
        <v>0</v>
      </c>
      <c r="N2148">
        <v>5</v>
      </c>
      <c r="O2148">
        <v>292.8</v>
      </c>
      <c r="P2148">
        <v>35.700000000000003</v>
      </c>
      <c r="Q2148">
        <v>38.200000000000003</v>
      </c>
      <c r="R2148" s="5">
        <v>1.4854166666666699</v>
      </c>
    </row>
    <row r="2149" spans="2:18">
      <c r="B2149" s="2">
        <v>25.4</v>
      </c>
      <c r="C2149" s="2">
        <v>37</v>
      </c>
      <c r="D2149" s="2">
        <v>9.6999999999999993</v>
      </c>
      <c r="E2149" s="2">
        <v>25.4</v>
      </c>
      <c r="F2149" s="2">
        <v>2.9</v>
      </c>
      <c r="G2149" s="2">
        <v>4</v>
      </c>
      <c r="H2149" s="2">
        <v>1008.2</v>
      </c>
      <c r="I2149" s="2">
        <v>36870</v>
      </c>
      <c r="J2149" s="2">
        <v>2</v>
      </c>
      <c r="K2149" s="2">
        <v>0</v>
      </c>
      <c r="L2149" s="2">
        <v>0</v>
      </c>
      <c r="M2149" s="2">
        <v>0</v>
      </c>
      <c r="N2149">
        <v>5</v>
      </c>
      <c r="O2149">
        <v>292.8</v>
      </c>
      <c r="P2149">
        <v>35.4</v>
      </c>
      <c r="Q2149">
        <v>37.799999999999997</v>
      </c>
      <c r="R2149" s="5">
        <v>1.4861111111111101</v>
      </c>
    </row>
    <row r="2150" spans="2:18">
      <c r="B2150" s="2">
        <v>25.6</v>
      </c>
      <c r="C2150" s="2">
        <v>37</v>
      </c>
      <c r="D2150" s="2">
        <v>9.9</v>
      </c>
      <c r="E2150" s="2">
        <v>25.6</v>
      </c>
      <c r="F2150" s="2">
        <v>2.9</v>
      </c>
      <c r="G2150" s="2">
        <v>6.1</v>
      </c>
      <c r="H2150" s="2">
        <v>1008</v>
      </c>
      <c r="I2150" s="2">
        <v>36020</v>
      </c>
      <c r="J2150" s="2">
        <v>2</v>
      </c>
      <c r="K2150" s="2">
        <v>0</v>
      </c>
      <c r="L2150" s="2">
        <v>0</v>
      </c>
      <c r="M2150" s="2">
        <v>0</v>
      </c>
      <c r="N2150">
        <v>5</v>
      </c>
      <c r="O2150">
        <v>292.8</v>
      </c>
      <c r="P2150">
        <v>35.200000000000003</v>
      </c>
      <c r="Q2150">
        <v>37.6</v>
      </c>
      <c r="R2150" s="5">
        <v>1.4868055555555599</v>
      </c>
    </row>
    <row r="2151" spans="2:18">
      <c r="B2151" s="2">
        <v>25.6</v>
      </c>
      <c r="C2151" s="2">
        <v>37</v>
      </c>
      <c r="D2151" s="2">
        <v>9.9</v>
      </c>
      <c r="E2151" s="2">
        <v>25.6</v>
      </c>
      <c r="F2151" s="2">
        <v>3.2</v>
      </c>
      <c r="G2151" s="2">
        <v>4</v>
      </c>
      <c r="H2151" s="2">
        <v>1008.1</v>
      </c>
      <c r="I2151" s="2">
        <v>56660</v>
      </c>
      <c r="J2151" s="2">
        <v>4</v>
      </c>
      <c r="K2151" s="2">
        <v>0</v>
      </c>
      <c r="L2151" s="2">
        <v>0</v>
      </c>
      <c r="M2151" s="2">
        <v>0</v>
      </c>
      <c r="N2151">
        <v>5</v>
      </c>
      <c r="O2151">
        <v>292.8</v>
      </c>
      <c r="P2151">
        <v>35.1</v>
      </c>
      <c r="Q2151">
        <v>37.4</v>
      </c>
      <c r="R2151" s="5">
        <v>1.4875</v>
      </c>
    </row>
    <row r="2152" spans="2:18">
      <c r="B2152" s="2">
        <v>25.7</v>
      </c>
      <c r="C2152" s="2">
        <v>37</v>
      </c>
      <c r="D2152" s="2">
        <v>9.9</v>
      </c>
      <c r="E2152" s="2">
        <v>25.7</v>
      </c>
      <c r="F2152" s="2">
        <v>5.4</v>
      </c>
      <c r="G2152" s="2">
        <v>6.1</v>
      </c>
      <c r="H2152" s="2">
        <v>1007.9</v>
      </c>
      <c r="I2152" s="2">
        <v>36440</v>
      </c>
      <c r="J2152" s="2">
        <v>2</v>
      </c>
      <c r="K2152" s="2">
        <v>0</v>
      </c>
      <c r="L2152" s="2">
        <v>0</v>
      </c>
      <c r="M2152" s="2">
        <v>0</v>
      </c>
      <c r="N2152">
        <v>5</v>
      </c>
      <c r="O2152">
        <v>292.8</v>
      </c>
      <c r="P2152">
        <v>35</v>
      </c>
      <c r="Q2152">
        <v>37.299999999999997</v>
      </c>
      <c r="R2152" s="5">
        <v>1.4881944444444399</v>
      </c>
    </row>
    <row r="2153" spans="2:18">
      <c r="B2153" s="2">
        <v>25.7</v>
      </c>
      <c r="C2153" s="2">
        <v>37</v>
      </c>
      <c r="D2153" s="2">
        <v>9.9</v>
      </c>
      <c r="E2153" s="2">
        <v>25.7</v>
      </c>
      <c r="F2153" s="2">
        <v>7.6</v>
      </c>
      <c r="G2153" s="2">
        <v>9</v>
      </c>
      <c r="H2153" s="2">
        <v>1007.8</v>
      </c>
      <c r="I2153" s="2">
        <v>37100</v>
      </c>
      <c r="J2153" s="2">
        <v>2</v>
      </c>
      <c r="K2153" s="2">
        <v>0</v>
      </c>
      <c r="L2153" s="2">
        <v>0</v>
      </c>
      <c r="M2153" s="2">
        <v>0</v>
      </c>
      <c r="N2153">
        <v>5</v>
      </c>
      <c r="O2153">
        <v>292.8</v>
      </c>
      <c r="P2153">
        <v>34.9</v>
      </c>
      <c r="Q2153">
        <v>37.1</v>
      </c>
      <c r="R2153" s="5">
        <v>1.48888888888889</v>
      </c>
    </row>
    <row r="2154" spans="2:18">
      <c r="B2154" s="2">
        <v>25.7</v>
      </c>
      <c r="C2154" s="2">
        <v>37</v>
      </c>
      <c r="D2154" s="2">
        <v>9.9</v>
      </c>
      <c r="E2154" s="2">
        <v>25.7</v>
      </c>
      <c r="F2154" s="2">
        <v>2.9</v>
      </c>
      <c r="G2154" s="2">
        <v>3.2</v>
      </c>
      <c r="H2154" s="2">
        <v>1007.9</v>
      </c>
      <c r="I2154" s="2">
        <v>38690</v>
      </c>
      <c r="J2154" s="2">
        <v>2</v>
      </c>
      <c r="K2154" s="2">
        <v>0</v>
      </c>
      <c r="L2154" s="2">
        <v>0</v>
      </c>
      <c r="M2154" s="2">
        <v>0</v>
      </c>
      <c r="N2154">
        <v>5</v>
      </c>
      <c r="O2154">
        <v>292.8</v>
      </c>
      <c r="P2154">
        <v>34.799999999999997</v>
      </c>
      <c r="Q2154">
        <v>37</v>
      </c>
      <c r="R2154" s="5">
        <v>1.4895833333333299</v>
      </c>
    </row>
    <row r="2155" spans="2:18">
      <c r="B2155" s="2">
        <v>25.8</v>
      </c>
      <c r="C2155" s="2">
        <v>37</v>
      </c>
      <c r="D2155" s="2">
        <v>10</v>
      </c>
      <c r="E2155" s="2">
        <v>25.8</v>
      </c>
      <c r="F2155" s="2">
        <v>3.2</v>
      </c>
      <c r="G2155" s="2">
        <v>4</v>
      </c>
      <c r="H2155" s="2">
        <v>1008</v>
      </c>
      <c r="I2155" s="2">
        <v>61250</v>
      </c>
      <c r="J2155" s="2">
        <v>4</v>
      </c>
      <c r="K2155" s="2">
        <v>0</v>
      </c>
      <c r="L2155" s="2">
        <v>0</v>
      </c>
      <c r="M2155" s="2">
        <v>0</v>
      </c>
      <c r="N2155">
        <v>5</v>
      </c>
      <c r="O2155">
        <v>292.8</v>
      </c>
      <c r="P2155">
        <v>34.6</v>
      </c>
      <c r="Q2155">
        <v>37</v>
      </c>
      <c r="R2155" s="5">
        <v>1.49027777777778</v>
      </c>
    </row>
    <row r="2156" spans="2:18">
      <c r="B2156" s="2">
        <v>25.9</v>
      </c>
      <c r="C2156" s="2">
        <v>36</v>
      </c>
      <c r="D2156" s="2">
        <v>9.6999999999999993</v>
      </c>
      <c r="E2156" s="2">
        <v>25.9</v>
      </c>
      <c r="F2156" s="2">
        <v>6.8</v>
      </c>
      <c r="G2156" s="2">
        <v>10.8</v>
      </c>
      <c r="H2156" s="2">
        <v>1008.2</v>
      </c>
      <c r="I2156" s="2">
        <v>35870</v>
      </c>
      <c r="J2156" s="2">
        <v>2</v>
      </c>
      <c r="K2156" s="2">
        <v>0</v>
      </c>
      <c r="L2156" s="2">
        <v>0</v>
      </c>
      <c r="M2156" s="2">
        <v>0</v>
      </c>
      <c r="N2156">
        <v>5</v>
      </c>
      <c r="O2156">
        <v>292.8</v>
      </c>
      <c r="P2156">
        <v>34.6</v>
      </c>
      <c r="Q2156">
        <v>37</v>
      </c>
      <c r="R2156" s="5">
        <v>1.4909722222222199</v>
      </c>
    </row>
    <row r="2157" spans="2:18">
      <c r="B2157" s="2">
        <v>25.8</v>
      </c>
      <c r="C2157" s="2">
        <v>37</v>
      </c>
      <c r="D2157" s="2">
        <v>10</v>
      </c>
      <c r="E2157" s="2">
        <v>25.8</v>
      </c>
      <c r="F2157" s="2">
        <v>5.8</v>
      </c>
      <c r="G2157" s="2">
        <v>6.1</v>
      </c>
      <c r="H2157" s="2">
        <v>1008.2</v>
      </c>
      <c r="I2157" s="2">
        <v>35710</v>
      </c>
      <c r="J2157" s="2">
        <v>2</v>
      </c>
      <c r="K2157" s="2">
        <v>0</v>
      </c>
      <c r="L2157" s="2">
        <v>0</v>
      </c>
      <c r="M2157" s="2">
        <v>0</v>
      </c>
      <c r="N2157">
        <v>5</v>
      </c>
      <c r="O2157">
        <v>292.8</v>
      </c>
      <c r="P2157">
        <v>34.700000000000003</v>
      </c>
      <c r="Q2157">
        <v>36.9</v>
      </c>
      <c r="R2157" s="5">
        <v>1.49166666666667</v>
      </c>
    </row>
    <row r="2158" spans="2:18">
      <c r="B2158" s="2">
        <v>25.7</v>
      </c>
      <c r="C2158" s="2">
        <v>37</v>
      </c>
      <c r="D2158" s="2">
        <v>9.9</v>
      </c>
      <c r="E2158" s="2">
        <v>25.7</v>
      </c>
      <c r="F2158" s="2">
        <v>3.2</v>
      </c>
      <c r="G2158" s="2">
        <v>3.6</v>
      </c>
      <c r="H2158" s="2">
        <v>1008</v>
      </c>
      <c r="I2158" s="2">
        <v>42250</v>
      </c>
      <c r="J2158" s="2">
        <v>3</v>
      </c>
      <c r="K2158" s="2">
        <v>0</v>
      </c>
      <c r="L2158" s="2">
        <v>0</v>
      </c>
      <c r="M2158" s="2">
        <v>0</v>
      </c>
      <c r="N2158">
        <v>5</v>
      </c>
      <c r="O2158">
        <v>292.8</v>
      </c>
      <c r="P2158">
        <v>34.799999999999997</v>
      </c>
      <c r="Q2158">
        <v>36.9</v>
      </c>
      <c r="R2158" s="5">
        <v>1.4923611111111099</v>
      </c>
    </row>
    <row r="2159" spans="2:18">
      <c r="B2159" s="2">
        <v>25.8</v>
      </c>
      <c r="C2159" s="2">
        <v>37</v>
      </c>
      <c r="D2159" s="2">
        <v>10</v>
      </c>
      <c r="E2159" s="2">
        <v>25.8</v>
      </c>
      <c r="F2159" s="2">
        <v>0</v>
      </c>
      <c r="G2159" s="2">
        <v>2.9</v>
      </c>
      <c r="H2159" s="2">
        <v>1008.1</v>
      </c>
      <c r="I2159" s="2">
        <v>66070</v>
      </c>
      <c r="J2159" s="2">
        <v>4</v>
      </c>
      <c r="K2159" s="2">
        <v>0</v>
      </c>
      <c r="L2159" s="2">
        <v>0</v>
      </c>
      <c r="M2159" s="2">
        <v>0</v>
      </c>
      <c r="N2159">
        <v>5</v>
      </c>
      <c r="O2159">
        <v>292.8</v>
      </c>
      <c r="P2159">
        <v>34.700000000000003</v>
      </c>
      <c r="Q2159">
        <v>37</v>
      </c>
      <c r="R2159" s="5">
        <v>1.49305555555556</v>
      </c>
    </row>
    <row r="2160" spans="2:18">
      <c r="B2160" s="2">
        <v>26.2</v>
      </c>
      <c r="C2160" s="2">
        <v>36</v>
      </c>
      <c r="D2160" s="2">
        <v>10</v>
      </c>
      <c r="E2160" s="2">
        <v>26.2</v>
      </c>
      <c r="F2160" s="2">
        <v>3.2</v>
      </c>
      <c r="G2160" s="2">
        <v>3.2</v>
      </c>
      <c r="H2160" s="2">
        <v>1008</v>
      </c>
      <c r="I2160" s="2">
        <v>43270</v>
      </c>
      <c r="J2160" s="2">
        <v>3</v>
      </c>
      <c r="K2160" s="2">
        <v>0</v>
      </c>
      <c r="L2160" s="2">
        <v>0</v>
      </c>
      <c r="M2160" s="2">
        <v>0</v>
      </c>
      <c r="N2160">
        <v>5</v>
      </c>
      <c r="O2160">
        <v>292.8</v>
      </c>
      <c r="P2160">
        <v>34.799999999999997</v>
      </c>
      <c r="Q2160">
        <v>37</v>
      </c>
      <c r="R2160" s="5">
        <v>1.4937499999999999</v>
      </c>
    </row>
    <row r="2161" spans="2:18">
      <c r="B2161" s="2">
        <v>26.3</v>
      </c>
      <c r="C2161" s="2">
        <v>36</v>
      </c>
      <c r="D2161" s="2">
        <v>10.1</v>
      </c>
      <c r="E2161" s="2">
        <v>26.3</v>
      </c>
      <c r="F2161" s="2">
        <v>4.7</v>
      </c>
      <c r="G2161" s="2">
        <v>5</v>
      </c>
      <c r="H2161" s="2">
        <v>1008.3</v>
      </c>
      <c r="I2161" s="2">
        <v>38580</v>
      </c>
      <c r="J2161" s="2">
        <v>2</v>
      </c>
      <c r="K2161" s="2">
        <v>0</v>
      </c>
      <c r="L2161" s="2">
        <v>0</v>
      </c>
      <c r="M2161" s="2">
        <v>0</v>
      </c>
      <c r="N2161">
        <v>5</v>
      </c>
      <c r="O2161">
        <v>292.8</v>
      </c>
      <c r="P2161">
        <v>35.200000000000003</v>
      </c>
      <c r="Q2161">
        <v>37.200000000000003</v>
      </c>
      <c r="R2161" s="5">
        <v>1.49444444444444</v>
      </c>
    </row>
    <row r="2162" spans="2:18">
      <c r="B2162" s="2">
        <v>26.3</v>
      </c>
      <c r="C2162" s="2">
        <v>36</v>
      </c>
      <c r="D2162" s="2">
        <v>10.1</v>
      </c>
      <c r="E2162" s="2">
        <v>26.3</v>
      </c>
      <c r="F2162" s="2">
        <v>4</v>
      </c>
      <c r="G2162" s="2">
        <v>4.3</v>
      </c>
      <c r="H2162" s="2">
        <v>1008.1</v>
      </c>
      <c r="I2162" s="2">
        <v>61230</v>
      </c>
      <c r="J2162" s="2">
        <v>4</v>
      </c>
      <c r="K2162" s="2">
        <v>0</v>
      </c>
      <c r="L2162" s="2">
        <v>0</v>
      </c>
      <c r="M2162" s="2">
        <v>0</v>
      </c>
      <c r="N2162">
        <v>5</v>
      </c>
      <c r="O2162">
        <v>292.8</v>
      </c>
      <c r="P2162">
        <v>35.5</v>
      </c>
      <c r="Q2162">
        <v>37.5</v>
      </c>
      <c r="R2162" s="5">
        <v>1.4951388888888899</v>
      </c>
    </row>
    <row r="2163" spans="2:18">
      <c r="B2163" s="2">
        <v>26.3</v>
      </c>
      <c r="C2163" s="2">
        <v>36</v>
      </c>
      <c r="D2163" s="2">
        <v>10.1</v>
      </c>
      <c r="E2163" s="2">
        <v>26.3</v>
      </c>
      <c r="F2163" s="2">
        <v>4</v>
      </c>
      <c r="G2163" s="2">
        <v>7.2</v>
      </c>
      <c r="H2163" s="2">
        <v>1007.9</v>
      </c>
      <c r="I2163" s="2">
        <v>51110</v>
      </c>
      <c r="J2163" s="2">
        <v>3</v>
      </c>
      <c r="K2163" s="2">
        <v>0</v>
      </c>
      <c r="L2163" s="2">
        <v>0</v>
      </c>
      <c r="M2163" s="2">
        <v>0</v>
      </c>
      <c r="N2163">
        <v>5</v>
      </c>
      <c r="O2163">
        <v>292.8</v>
      </c>
      <c r="P2163">
        <v>35.700000000000003</v>
      </c>
      <c r="Q2163">
        <v>37.799999999999997</v>
      </c>
      <c r="R2163" s="5">
        <v>1.49583333333333</v>
      </c>
    </row>
    <row r="2164" spans="2:18">
      <c r="B2164" s="2">
        <v>26.2</v>
      </c>
      <c r="C2164" s="2">
        <v>36</v>
      </c>
      <c r="D2164" s="2">
        <v>10</v>
      </c>
      <c r="E2164" s="2">
        <v>26.2</v>
      </c>
      <c r="F2164" s="2">
        <v>5.8</v>
      </c>
      <c r="G2164" s="2">
        <v>8.6</v>
      </c>
      <c r="H2164" s="2">
        <v>1007.9</v>
      </c>
      <c r="I2164" s="2">
        <v>63140</v>
      </c>
      <c r="J2164" s="2">
        <v>4</v>
      </c>
      <c r="K2164" s="2">
        <v>0</v>
      </c>
      <c r="L2164" s="2">
        <v>0</v>
      </c>
      <c r="M2164" s="2">
        <v>0</v>
      </c>
      <c r="N2164">
        <v>5</v>
      </c>
      <c r="O2164">
        <v>292.8</v>
      </c>
      <c r="P2164">
        <v>35.9</v>
      </c>
      <c r="Q2164">
        <v>38</v>
      </c>
      <c r="R2164" s="5">
        <v>1.4965277777777799</v>
      </c>
    </row>
    <row r="2165" spans="2:18">
      <c r="B2165" s="2">
        <v>26.3</v>
      </c>
      <c r="C2165" s="2">
        <v>36</v>
      </c>
      <c r="D2165" s="2">
        <v>10.1</v>
      </c>
      <c r="E2165" s="2">
        <v>26.3</v>
      </c>
      <c r="F2165" s="2">
        <v>4.7</v>
      </c>
      <c r="G2165" s="2">
        <v>6.1</v>
      </c>
      <c r="H2165" s="2">
        <v>1007.9</v>
      </c>
      <c r="I2165" s="2">
        <v>58190</v>
      </c>
      <c r="J2165" s="2">
        <v>4</v>
      </c>
      <c r="K2165" s="2">
        <v>0</v>
      </c>
      <c r="L2165" s="2">
        <v>0</v>
      </c>
      <c r="M2165" s="2">
        <v>0</v>
      </c>
      <c r="N2165">
        <v>5</v>
      </c>
      <c r="O2165">
        <v>292.8</v>
      </c>
      <c r="P2165">
        <v>36</v>
      </c>
      <c r="Q2165">
        <v>38.1</v>
      </c>
      <c r="R2165" s="5">
        <v>1.49722222222222</v>
      </c>
    </row>
    <row r="2166" spans="2:18">
      <c r="B2166" s="2">
        <v>26.4</v>
      </c>
      <c r="C2166" s="2">
        <v>35</v>
      </c>
      <c r="D2166" s="2">
        <v>9.6999999999999993</v>
      </c>
      <c r="E2166" s="2">
        <v>26.4</v>
      </c>
      <c r="F2166" s="2">
        <v>2.9</v>
      </c>
      <c r="G2166" s="2">
        <v>7.6</v>
      </c>
      <c r="H2166" s="2">
        <v>1007.8</v>
      </c>
      <c r="I2166" s="2">
        <v>56860</v>
      </c>
      <c r="J2166" s="2">
        <v>4</v>
      </c>
      <c r="K2166" s="2">
        <v>0</v>
      </c>
      <c r="L2166" s="2">
        <v>0</v>
      </c>
      <c r="M2166" s="2">
        <v>0</v>
      </c>
      <c r="N2166">
        <v>5</v>
      </c>
      <c r="O2166">
        <v>292.8</v>
      </c>
      <c r="P2166">
        <v>36.200000000000003</v>
      </c>
      <c r="Q2166">
        <v>38.200000000000003</v>
      </c>
      <c r="R2166" s="5">
        <v>1.4979166666666699</v>
      </c>
    </row>
    <row r="2167" spans="2:18">
      <c r="B2167" s="2">
        <v>26.5</v>
      </c>
      <c r="C2167" s="2">
        <v>35</v>
      </c>
      <c r="D2167" s="2">
        <v>9.8000000000000007</v>
      </c>
      <c r="E2167" s="2">
        <v>26.5</v>
      </c>
      <c r="F2167" s="2">
        <v>4</v>
      </c>
      <c r="G2167" s="2">
        <v>6.5</v>
      </c>
      <c r="H2167" s="2">
        <v>1007.9</v>
      </c>
      <c r="I2167" s="2">
        <v>57480</v>
      </c>
      <c r="J2167" s="2">
        <v>4</v>
      </c>
      <c r="K2167" s="2">
        <v>0</v>
      </c>
      <c r="L2167" s="2">
        <v>0</v>
      </c>
      <c r="M2167" s="2">
        <v>0</v>
      </c>
      <c r="N2167">
        <v>5</v>
      </c>
      <c r="O2167">
        <v>292.8</v>
      </c>
      <c r="P2167">
        <v>36.5</v>
      </c>
      <c r="Q2167">
        <v>38.5</v>
      </c>
      <c r="R2167" s="5">
        <v>1.49861111111111</v>
      </c>
    </row>
    <row r="2168" spans="2:18">
      <c r="B2168" s="2">
        <v>26.5</v>
      </c>
      <c r="C2168" s="2">
        <v>35</v>
      </c>
      <c r="D2168" s="2">
        <v>9.8000000000000007</v>
      </c>
      <c r="E2168" s="2">
        <v>26.5</v>
      </c>
      <c r="F2168" s="2">
        <v>0</v>
      </c>
      <c r="G2168" s="2">
        <v>2.2000000000000002</v>
      </c>
      <c r="H2168" s="2">
        <v>1008</v>
      </c>
      <c r="I2168" s="2">
        <v>37880</v>
      </c>
      <c r="J2168" s="2">
        <v>2</v>
      </c>
      <c r="K2168" s="2">
        <v>0</v>
      </c>
      <c r="L2168" s="2">
        <v>0</v>
      </c>
      <c r="M2168" s="2">
        <v>0</v>
      </c>
      <c r="N2168">
        <v>5</v>
      </c>
      <c r="O2168">
        <v>292.8</v>
      </c>
      <c r="P2168">
        <v>36.700000000000003</v>
      </c>
      <c r="Q2168">
        <v>38.799999999999997</v>
      </c>
      <c r="R2168" s="5">
        <v>1.4993055555555601</v>
      </c>
    </row>
    <row r="2169" spans="2:18">
      <c r="B2169" s="2">
        <v>26.6</v>
      </c>
      <c r="C2169" s="2">
        <v>35</v>
      </c>
      <c r="D2169" s="2">
        <v>9.9</v>
      </c>
      <c r="E2169" s="2">
        <v>26.6</v>
      </c>
      <c r="F2169" s="2">
        <v>2.9</v>
      </c>
      <c r="G2169" s="2">
        <v>3.2</v>
      </c>
      <c r="H2169" s="2">
        <v>1008</v>
      </c>
      <c r="I2169" s="2">
        <v>56680</v>
      </c>
      <c r="J2169" s="2">
        <v>4</v>
      </c>
      <c r="K2169" s="2">
        <v>0</v>
      </c>
      <c r="L2169" s="2">
        <v>0</v>
      </c>
      <c r="M2169" s="2">
        <v>0</v>
      </c>
      <c r="N2169">
        <v>5</v>
      </c>
      <c r="O2169">
        <v>292.8</v>
      </c>
      <c r="P2169">
        <v>36.9</v>
      </c>
      <c r="Q2169">
        <v>39</v>
      </c>
      <c r="R2169" s="5">
        <v>1.5</v>
      </c>
    </row>
    <row r="2170" spans="2:18">
      <c r="B2170" s="2">
        <v>26.7</v>
      </c>
      <c r="C2170" s="2">
        <v>35</v>
      </c>
      <c r="D2170" s="2">
        <v>10</v>
      </c>
      <c r="E2170" s="2">
        <v>26.4</v>
      </c>
      <c r="F2170" s="2">
        <v>0</v>
      </c>
      <c r="G2170" s="2">
        <v>1.8</v>
      </c>
      <c r="H2170" s="2">
        <v>1007.9</v>
      </c>
      <c r="I2170" s="2">
        <v>53180</v>
      </c>
      <c r="J2170" s="2">
        <v>3</v>
      </c>
      <c r="K2170" s="2">
        <v>0</v>
      </c>
      <c r="L2170" s="2">
        <v>0</v>
      </c>
      <c r="M2170" s="2">
        <v>0</v>
      </c>
      <c r="N2170">
        <v>5</v>
      </c>
      <c r="O2170">
        <v>292.8</v>
      </c>
      <c r="P2170">
        <v>37.1</v>
      </c>
      <c r="Q2170">
        <v>39.299999999999997</v>
      </c>
      <c r="R2170" s="5">
        <v>1.5006944444444399</v>
      </c>
    </row>
    <row r="2171" spans="2:18">
      <c r="B2171" s="2">
        <v>26.9</v>
      </c>
      <c r="C2171" s="2">
        <v>35</v>
      </c>
      <c r="D2171" s="2">
        <v>10.199999999999999</v>
      </c>
      <c r="E2171" s="2">
        <v>26.5</v>
      </c>
      <c r="F2171" s="2">
        <v>2.9</v>
      </c>
      <c r="G2171" s="2">
        <v>2.9</v>
      </c>
      <c r="H2171" s="2">
        <v>1008.2</v>
      </c>
      <c r="I2171" s="2">
        <v>59040</v>
      </c>
      <c r="J2171" s="2">
        <v>4</v>
      </c>
      <c r="K2171" s="2">
        <v>0</v>
      </c>
      <c r="L2171" s="2">
        <v>0</v>
      </c>
      <c r="M2171" s="2">
        <v>0</v>
      </c>
      <c r="N2171">
        <v>5</v>
      </c>
      <c r="O2171">
        <v>292.8</v>
      </c>
      <c r="P2171">
        <v>37.4</v>
      </c>
      <c r="Q2171">
        <v>39.5</v>
      </c>
      <c r="R2171" s="5">
        <v>1.50138888888889</v>
      </c>
    </row>
    <row r="2172" spans="2:18">
      <c r="B2172" s="2">
        <v>26.9</v>
      </c>
      <c r="C2172" s="2">
        <v>35</v>
      </c>
      <c r="D2172" s="2">
        <v>10.199999999999999</v>
      </c>
      <c r="E2172" s="2">
        <v>26.5</v>
      </c>
      <c r="F2172" s="2">
        <v>5.4</v>
      </c>
      <c r="G2172" s="2">
        <v>7.2</v>
      </c>
      <c r="H2172" s="2">
        <v>1008.2</v>
      </c>
      <c r="I2172" s="2">
        <v>62550</v>
      </c>
      <c r="J2172" s="2">
        <v>4</v>
      </c>
      <c r="K2172" s="2">
        <v>0</v>
      </c>
      <c r="L2172" s="2">
        <v>0</v>
      </c>
      <c r="M2172" s="2">
        <v>0</v>
      </c>
      <c r="N2172">
        <v>5</v>
      </c>
      <c r="O2172">
        <v>292.8</v>
      </c>
      <c r="P2172">
        <v>37.700000000000003</v>
      </c>
      <c r="Q2172">
        <v>39.9</v>
      </c>
      <c r="R2172" s="5">
        <v>1.5020833333333301</v>
      </c>
    </row>
    <row r="2173" spans="2:18">
      <c r="B2173" s="2">
        <v>26.9</v>
      </c>
      <c r="C2173" s="2">
        <v>35</v>
      </c>
      <c r="D2173" s="2">
        <v>10.199999999999999</v>
      </c>
      <c r="E2173" s="2">
        <v>26.5</v>
      </c>
      <c r="F2173" s="2">
        <v>2.2000000000000002</v>
      </c>
      <c r="G2173" s="2">
        <v>4.3</v>
      </c>
      <c r="H2173" s="2">
        <v>1008.1</v>
      </c>
      <c r="I2173" s="2">
        <v>58950</v>
      </c>
      <c r="J2173" s="2">
        <v>4</v>
      </c>
      <c r="K2173" s="2">
        <v>0</v>
      </c>
      <c r="L2173" s="2">
        <v>0</v>
      </c>
      <c r="M2173" s="2">
        <v>0</v>
      </c>
      <c r="N2173">
        <v>5</v>
      </c>
      <c r="O2173">
        <v>292.8</v>
      </c>
      <c r="P2173">
        <v>37.9</v>
      </c>
      <c r="Q2173">
        <v>40.200000000000003</v>
      </c>
      <c r="R2173" s="5">
        <v>1.50277777777778</v>
      </c>
    </row>
    <row r="2174" spans="2:18">
      <c r="B2174" s="2">
        <v>26.8</v>
      </c>
      <c r="C2174" s="2">
        <v>35</v>
      </c>
      <c r="D2174" s="2">
        <v>10.1</v>
      </c>
      <c r="E2174" s="2">
        <v>26.4</v>
      </c>
      <c r="F2174" s="2">
        <v>3.6</v>
      </c>
      <c r="G2174" s="2">
        <v>7.2</v>
      </c>
      <c r="H2174" s="2">
        <v>1007.9</v>
      </c>
      <c r="I2174" s="2">
        <v>59430</v>
      </c>
      <c r="J2174" s="2">
        <v>4</v>
      </c>
      <c r="K2174" s="2">
        <v>0</v>
      </c>
      <c r="L2174" s="2">
        <v>0</v>
      </c>
      <c r="M2174" s="2">
        <v>0</v>
      </c>
      <c r="N2174">
        <v>5</v>
      </c>
      <c r="O2174">
        <v>292.8</v>
      </c>
      <c r="P2174">
        <v>38.200000000000003</v>
      </c>
      <c r="Q2174">
        <v>40.5</v>
      </c>
      <c r="R2174" s="5">
        <v>1.5034722222222201</v>
      </c>
    </row>
    <row r="2175" spans="2:18">
      <c r="B2175" s="2">
        <v>26.7</v>
      </c>
      <c r="C2175" s="2">
        <v>35</v>
      </c>
      <c r="D2175" s="2">
        <v>10</v>
      </c>
      <c r="E2175" s="2">
        <v>26.4</v>
      </c>
      <c r="F2175" s="2">
        <v>5</v>
      </c>
      <c r="G2175" s="2">
        <v>7.2</v>
      </c>
      <c r="H2175" s="2">
        <v>1008.1</v>
      </c>
      <c r="I2175" s="2">
        <v>61970</v>
      </c>
      <c r="J2175" s="2">
        <v>4</v>
      </c>
      <c r="K2175" s="2">
        <v>0</v>
      </c>
      <c r="L2175" s="2">
        <v>0</v>
      </c>
      <c r="M2175" s="2">
        <v>0</v>
      </c>
      <c r="N2175">
        <v>5</v>
      </c>
      <c r="O2175">
        <v>292.8</v>
      </c>
      <c r="P2175">
        <v>38.4</v>
      </c>
      <c r="Q2175">
        <v>40.799999999999997</v>
      </c>
      <c r="R2175" s="5">
        <v>1.50416666666667</v>
      </c>
    </row>
    <row r="2176" spans="2:18">
      <c r="B2176" s="2">
        <v>26.5</v>
      </c>
      <c r="C2176" s="2">
        <v>35</v>
      </c>
      <c r="D2176" s="2">
        <v>9.8000000000000007</v>
      </c>
      <c r="E2176" s="2">
        <v>26.5</v>
      </c>
      <c r="F2176" s="2">
        <v>4</v>
      </c>
      <c r="G2176" s="2">
        <v>6.5</v>
      </c>
      <c r="H2176" s="2">
        <v>1007.9</v>
      </c>
      <c r="I2176" s="2">
        <v>63440</v>
      </c>
      <c r="J2176" s="2">
        <v>4</v>
      </c>
      <c r="K2176" s="2">
        <v>0</v>
      </c>
      <c r="L2176" s="2">
        <v>0</v>
      </c>
      <c r="M2176" s="2">
        <v>0</v>
      </c>
      <c r="N2176">
        <v>5</v>
      </c>
      <c r="O2176">
        <v>292.8</v>
      </c>
      <c r="P2176">
        <v>38.5</v>
      </c>
      <c r="Q2176">
        <v>41</v>
      </c>
      <c r="R2176" s="5">
        <v>1.5048611111111101</v>
      </c>
    </row>
    <row r="2177" spans="2:18">
      <c r="B2177" s="2">
        <v>26.5</v>
      </c>
      <c r="C2177" s="2">
        <v>35</v>
      </c>
      <c r="D2177" s="2">
        <v>9.8000000000000007</v>
      </c>
      <c r="E2177" s="2">
        <v>26.5</v>
      </c>
      <c r="F2177" s="2">
        <v>6.8</v>
      </c>
      <c r="G2177" s="2">
        <v>6.8</v>
      </c>
      <c r="H2177" s="2">
        <v>1008.1</v>
      </c>
      <c r="I2177" s="2">
        <v>64230</v>
      </c>
      <c r="J2177" s="2">
        <v>4</v>
      </c>
      <c r="K2177" s="2">
        <v>0</v>
      </c>
      <c r="L2177" s="2">
        <v>0</v>
      </c>
      <c r="M2177" s="2">
        <v>0</v>
      </c>
      <c r="N2177">
        <v>5</v>
      </c>
      <c r="O2177">
        <v>292.8</v>
      </c>
      <c r="P2177">
        <v>38.700000000000003</v>
      </c>
      <c r="Q2177">
        <v>41.2</v>
      </c>
      <c r="R2177" s="5">
        <v>1.50555555555556</v>
      </c>
    </row>
    <row r="2178" spans="2:18">
      <c r="B2178" s="2">
        <v>26.6</v>
      </c>
      <c r="C2178" s="2">
        <v>35</v>
      </c>
      <c r="D2178" s="2">
        <v>9.9</v>
      </c>
      <c r="E2178" s="2">
        <v>26.6</v>
      </c>
      <c r="F2178" s="2">
        <v>3.6</v>
      </c>
      <c r="G2178" s="2">
        <v>6.1</v>
      </c>
      <c r="H2178" s="2">
        <v>1008.2</v>
      </c>
      <c r="I2178" s="2">
        <v>64220</v>
      </c>
      <c r="J2178" s="2">
        <v>4</v>
      </c>
      <c r="K2178" s="2">
        <v>0</v>
      </c>
      <c r="L2178" s="2">
        <v>0</v>
      </c>
      <c r="M2178" s="2">
        <v>0</v>
      </c>
      <c r="N2178">
        <v>5</v>
      </c>
      <c r="O2178">
        <v>292.8</v>
      </c>
      <c r="P2178">
        <v>38.799999999999997</v>
      </c>
      <c r="Q2178">
        <v>41.3</v>
      </c>
      <c r="R2178" s="5">
        <v>1.5062500000000001</v>
      </c>
    </row>
    <row r="2179" spans="2:18">
      <c r="B2179" s="2">
        <v>26.8</v>
      </c>
      <c r="C2179" s="2">
        <v>35</v>
      </c>
      <c r="D2179" s="2">
        <v>10.1</v>
      </c>
      <c r="E2179" s="2">
        <v>26.4</v>
      </c>
      <c r="F2179" s="2">
        <v>2.5</v>
      </c>
      <c r="G2179" s="2">
        <v>4</v>
      </c>
      <c r="H2179" s="2">
        <v>1008.1</v>
      </c>
      <c r="I2179" s="2">
        <v>64200</v>
      </c>
      <c r="J2179" s="2">
        <v>4</v>
      </c>
      <c r="K2179" s="2">
        <v>0</v>
      </c>
      <c r="L2179" s="2">
        <v>0</v>
      </c>
      <c r="M2179" s="2">
        <v>0</v>
      </c>
      <c r="N2179">
        <v>5</v>
      </c>
      <c r="O2179">
        <v>292.8</v>
      </c>
      <c r="P2179">
        <v>39</v>
      </c>
      <c r="Q2179">
        <v>41.6</v>
      </c>
      <c r="R2179" s="5">
        <v>1.50694444444444</v>
      </c>
    </row>
    <row r="2180" spans="2:18">
      <c r="B2180" s="2">
        <v>27</v>
      </c>
      <c r="C2180" s="2">
        <v>35</v>
      </c>
      <c r="D2180" s="2">
        <v>10.3</v>
      </c>
      <c r="E2180" s="2">
        <v>26.6</v>
      </c>
      <c r="F2180" s="2">
        <v>2.2000000000000002</v>
      </c>
      <c r="G2180" s="2">
        <v>5.8</v>
      </c>
      <c r="H2180" s="2">
        <v>1008</v>
      </c>
      <c r="I2180" s="2">
        <v>63790</v>
      </c>
      <c r="J2180" s="2">
        <v>4</v>
      </c>
      <c r="K2180" s="2">
        <v>0</v>
      </c>
      <c r="L2180" s="2">
        <v>0</v>
      </c>
      <c r="M2180" s="2">
        <v>0</v>
      </c>
      <c r="N2180">
        <v>5</v>
      </c>
      <c r="O2180">
        <v>292.8</v>
      </c>
      <c r="P2180">
        <v>39.200000000000003</v>
      </c>
      <c r="Q2180">
        <v>41.8</v>
      </c>
      <c r="R2180" s="5">
        <v>1.5076388888888901</v>
      </c>
    </row>
    <row r="2181" spans="2:18">
      <c r="B2181" s="2">
        <v>27</v>
      </c>
      <c r="C2181" s="2">
        <v>35</v>
      </c>
      <c r="D2181" s="2">
        <v>10.3</v>
      </c>
      <c r="E2181" s="2">
        <v>26.6</v>
      </c>
      <c r="F2181" s="2">
        <v>3.6</v>
      </c>
      <c r="G2181" s="2">
        <v>4.7</v>
      </c>
      <c r="H2181" s="2">
        <v>1008</v>
      </c>
      <c r="I2181" s="2">
        <v>61110</v>
      </c>
      <c r="J2181" s="2">
        <v>4</v>
      </c>
      <c r="K2181" s="2">
        <v>0</v>
      </c>
      <c r="L2181" s="2">
        <v>0</v>
      </c>
      <c r="M2181" s="2">
        <v>0</v>
      </c>
      <c r="N2181">
        <v>5</v>
      </c>
      <c r="O2181">
        <v>292.8</v>
      </c>
      <c r="P2181">
        <v>39.4</v>
      </c>
      <c r="Q2181">
        <v>42.1</v>
      </c>
      <c r="R2181" s="5">
        <v>1.50833333333333</v>
      </c>
    </row>
    <row r="2182" spans="2:18">
      <c r="B2182" s="2">
        <v>27</v>
      </c>
      <c r="C2182" s="2">
        <v>34</v>
      </c>
      <c r="D2182" s="2">
        <v>9.8000000000000007</v>
      </c>
      <c r="E2182" s="2">
        <v>27</v>
      </c>
      <c r="F2182" s="2">
        <v>5.4</v>
      </c>
      <c r="G2182" s="2">
        <v>5.4</v>
      </c>
      <c r="H2182" s="2">
        <v>1008.1</v>
      </c>
      <c r="I2182" s="2">
        <v>60690</v>
      </c>
      <c r="J2182" s="2">
        <v>4</v>
      </c>
      <c r="K2182" s="2">
        <v>0</v>
      </c>
      <c r="L2182" s="2">
        <v>0</v>
      </c>
      <c r="M2182" s="2">
        <v>0</v>
      </c>
      <c r="N2182">
        <v>5</v>
      </c>
      <c r="O2182">
        <v>292.8</v>
      </c>
      <c r="P2182">
        <v>39.4</v>
      </c>
      <c r="Q2182">
        <v>42.3</v>
      </c>
      <c r="R2182" s="5">
        <v>1.5090277777777801</v>
      </c>
    </row>
    <row r="2183" spans="2:18">
      <c r="B2183" s="2">
        <v>27</v>
      </c>
      <c r="C2183" s="2">
        <v>34</v>
      </c>
      <c r="D2183" s="2">
        <v>9.8000000000000007</v>
      </c>
      <c r="E2183" s="2">
        <v>27</v>
      </c>
      <c r="F2183" s="2">
        <v>4.7</v>
      </c>
      <c r="G2183" s="2">
        <v>6.1</v>
      </c>
      <c r="H2183" s="2">
        <v>1008</v>
      </c>
      <c r="I2183" s="2">
        <v>60990</v>
      </c>
      <c r="J2183" s="2">
        <v>4</v>
      </c>
      <c r="K2183" s="2">
        <v>0</v>
      </c>
      <c r="L2183" s="2">
        <v>0</v>
      </c>
      <c r="M2183" s="2">
        <v>0</v>
      </c>
      <c r="N2183">
        <v>5</v>
      </c>
      <c r="O2183">
        <v>292.8</v>
      </c>
      <c r="P2183">
        <v>39.5</v>
      </c>
      <c r="Q2183">
        <v>42.5</v>
      </c>
      <c r="R2183" s="5">
        <v>1.50972222222222</v>
      </c>
    </row>
    <row r="2184" spans="2:18">
      <c r="B2184" s="2">
        <v>27.1</v>
      </c>
      <c r="C2184" s="2">
        <v>34</v>
      </c>
      <c r="D2184" s="2">
        <v>9.9</v>
      </c>
      <c r="E2184" s="2">
        <v>27.1</v>
      </c>
      <c r="F2184" s="2">
        <v>1.8</v>
      </c>
      <c r="G2184" s="2">
        <v>4</v>
      </c>
      <c r="H2184" s="2">
        <v>1007.9</v>
      </c>
      <c r="I2184" s="2">
        <v>61750</v>
      </c>
      <c r="J2184" s="2">
        <v>4</v>
      </c>
      <c r="K2184" s="2">
        <v>0</v>
      </c>
      <c r="L2184" s="2">
        <v>0</v>
      </c>
      <c r="M2184" s="2">
        <v>0</v>
      </c>
      <c r="N2184">
        <v>5</v>
      </c>
      <c r="O2184">
        <v>292.8</v>
      </c>
      <c r="P2184">
        <v>39.6</v>
      </c>
      <c r="Q2184">
        <v>42.7</v>
      </c>
      <c r="R2184" s="5">
        <v>1.5104166666666701</v>
      </c>
    </row>
    <row r="2185" spans="2:18">
      <c r="B2185" s="2">
        <v>27.1</v>
      </c>
      <c r="C2185" s="2">
        <v>35</v>
      </c>
      <c r="D2185" s="2">
        <v>10.4</v>
      </c>
      <c r="E2185" s="2">
        <v>26.7</v>
      </c>
      <c r="F2185" s="2">
        <v>2.9</v>
      </c>
      <c r="G2185" s="2">
        <v>2.9</v>
      </c>
      <c r="H2185" s="2">
        <v>1008.1</v>
      </c>
      <c r="I2185" s="2">
        <v>61210</v>
      </c>
      <c r="J2185" s="2">
        <v>4</v>
      </c>
      <c r="K2185" s="2">
        <v>0</v>
      </c>
      <c r="L2185" s="2">
        <v>0</v>
      </c>
      <c r="M2185" s="2">
        <v>0</v>
      </c>
      <c r="N2185">
        <v>5</v>
      </c>
      <c r="O2185">
        <v>292.8</v>
      </c>
      <c r="P2185">
        <v>39.700000000000003</v>
      </c>
      <c r="Q2185">
        <v>42.8</v>
      </c>
      <c r="R2185" s="5">
        <v>1.51111111111111</v>
      </c>
    </row>
    <row r="2186" spans="2:18">
      <c r="B2186" s="2">
        <v>27.4</v>
      </c>
      <c r="C2186" s="2">
        <v>34</v>
      </c>
      <c r="D2186" s="2">
        <v>10.199999999999999</v>
      </c>
      <c r="E2186" s="2">
        <v>27.4</v>
      </c>
      <c r="F2186" s="2">
        <v>5.4</v>
      </c>
      <c r="G2186" s="2">
        <v>6.1</v>
      </c>
      <c r="H2186" s="2">
        <v>1008</v>
      </c>
      <c r="I2186" s="2">
        <v>62500</v>
      </c>
      <c r="J2186" s="2">
        <v>4</v>
      </c>
      <c r="K2186" s="2">
        <v>0</v>
      </c>
      <c r="L2186" s="2">
        <v>0</v>
      </c>
      <c r="M2186" s="2">
        <v>0</v>
      </c>
      <c r="N2186">
        <v>5</v>
      </c>
      <c r="O2186">
        <v>292.8</v>
      </c>
      <c r="P2186">
        <v>39.799999999999997</v>
      </c>
      <c r="Q2186">
        <v>43</v>
      </c>
      <c r="R2186" s="5">
        <v>1.5118055555555601</v>
      </c>
    </row>
    <row r="2187" spans="2:18">
      <c r="B2187" s="2">
        <v>27.5</v>
      </c>
      <c r="C2187" s="2">
        <v>34</v>
      </c>
      <c r="D2187" s="2">
        <v>10.3</v>
      </c>
      <c r="E2187" s="2">
        <v>27.5</v>
      </c>
      <c r="F2187" s="2">
        <v>4.3</v>
      </c>
      <c r="G2187" s="2">
        <v>4.3</v>
      </c>
      <c r="H2187" s="2">
        <v>1008</v>
      </c>
      <c r="I2187" s="2">
        <v>61190</v>
      </c>
      <c r="J2187" s="2">
        <v>4</v>
      </c>
      <c r="K2187" s="2">
        <v>0</v>
      </c>
      <c r="L2187" s="2">
        <v>0</v>
      </c>
      <c r="M2187" s="2">
        <v>0</v>
      </c>
      <c r="N2187">
        <v>5</v>
      </c>
      <c r="O2187">
        <v>292.8</v>
      </c>
      <c r="P2187">
        <v>40</v>
      </c>
      <c r="Q2187">
        <v>43.4</v>
      </c>
      <c r="R2187" s="5">
        <v>1.5125</v>
      </c>
    </row>
    <row r="2188" spans="2:18">
      <c r="B2188" s="2">
        <v>27.4</v>
      </c>
      <c r="C2188" s="2">
        <v>34</v>
      </c>
      <c r="D2188" s="2">
        <v>10.199999999999999</v>
      </c>
      <c r="E2188" s="2">
        <v>27.4</v>
      </c>
      <c r="F2188" s="2">
        <v>4</v>
      </c>
      <c r="G2188" s="2">
        <v>6.1</v>
      </c>
      <c r="H2188" s="2">
        <v>1008</v>
      </c>
      <c r="I2188" s="2">
        <v>62830</v>
      </c>
      <c r="J2188" s="2">
        <v>4</v>
      </c>
      <c r="K2188" s="2">
        <v>0</v>
      </c>
      <c r="L2188" s="2">
        <v>0</v>
      </c>
      <c r="M2188" s="2">
        <v>0</v>
      </c>
      <c r="N2188">
        <v>5</v>
      </c>
      <c r="O2188">
        <v>292.8</v>
      </c>
      <c r="P2188">
        <v>40.299999999999997</v>
      </c>
      <c r="Q2188">
        <v>43.4</v>
      </c>
      <c r="R2188" s="5">
        <v>1.5131944444444401</v>
      </c>
    </row>
    <row r="2189" spans="2:18">
      <c r="B2189" s="2">
        <v>27.3</v>
      </c>
      <c r="C2189" s="2">
        <v>34</v>
      </c>
      <c r="D2189" s="2">
        <v>10.1</v>
      </c>
      <c r="E2189" s="2">
        <v>27.3</v>
      </c>
      <c r="F2189" s="2">
        <v>7.2</v>
      </c>
      <c r="G2189" s="2">
        <v>9.4</v>
      </c>
      <c r="H2189" s="2">
        <v>1008.2</v>
      </c>
      <c r="I2189" s="2">
        <v>64650</v>
      </c>
      <c r="J2189" s="2">
        <v>4</v>
      </c>
      <c r="K2189" s="2">
        <v>0</v>
      </c>
      <c r="L2189" s="2">
        <v>0</v>
      </c>
      <c r="M2189" s="2">
        <v>0</v>
      </c>
      <c r="N2189">
        <v>5</v>
      </c>
      <c r="O2189">
        <v>292.8</v>
      </c>
      <c r="P2189">
        <v>40.6</v>
      </c>
      <c r="Q2189">
        <v>43.7</v>
      </c>
      <c r="R2189" s="5">
        <v>1.5138888888888899</v>
      </c>
    </row>
    <row r="2190" spans="2:18">
      <c r="B2190" s="2">
        <v>27.2</v>
      </c>
      <c r="C2190" s="2">
        <v>34</v>
      </c>
      <c r="D2190" s="2">
        <v>10</v>
      </c>
      <c r="E2190" s="2">
        <v>27.2</v>
      </c>
      <c r="F2190" s="2">
        <v>3.2</v>
      </c>
      <c r="G2190" s="2">
        <v>3.2</v>
      </c>
      <c r="H2190" s="2">
        <v>1008.1</v>
      </c>
      <c r="I2190" s="2">
        <v>63540</v>
      </c>
      <c r="J2190" s="2">
        <v>4</v>
      </c>
      <c r="K2190" s="2">
        <v>0</v>
      </c>
      <c r="L2190" s="2">
        <v>0</v>
      </c>
      <c r="M2190" s="2">
        <v>0</v>
      </c>
      <c r="N2190">
        <v>5</v>
      </c>
      <c r="O2190">
        <v>292.8</v>
      </c>
      <c r="P2190">
        <v>40.700000000000003</v>
      </c>
      <c r="Q2190">
        <v>43.9</v>
      </c>
      <c r="R2190" s="5">
        <v>1.5145833333333301</v>
      </c>
    </row>
    <row r="2191" spans="2:18">
      <c r="B2191" s="2">
        <v>27.3</v>
      </c>
      <c r="C2191" s="2">
        <v>34</v>
      </c>
      <c r="D2191" s="2">
        <v>10.1</v>
      </c>
      <c r="E2191" s="2">
        <v>27.3</v>
      </c>
      <c r="F2191" s="2">
        <v>3.6</v>
      </c>
      <c r="G2191" s="2">
        <v>6.8</v>
      </c>
      <c r="H2191" s="2">
        <v>1008.2</v>
      </c>
      <c r="I2191" s="2">
        <v>63420</v>
      </c>
      <c r="J2191" s="2">
        <v>4</v>
      </c>
      <c r="K2191" s="2">
        <v>0</v>
      </c>
      <c r="L2191" s="2">
        <v>0</v>
      </c>
      <c r="M2191" s="2">
        <v>0</v>
      </c>
      <c r="N2191">
        <v>5</v>
      </c>
      <c r="O2191">
        <v>292.8</v>
      </c>
      <c r="P2191">
        <v>40.700000000000003</v>
      </c>
      <c r="Q2191">
        <v>44.1</v>
      </c>
      <c r="R2191" s="5">
        <v>1.5152777777777799</v>
      </c>
    </row>
    <row r="2192" spans="2:18">
      <c r="B2192" s="2">
        <v>27.4</v>
      </c>
      <c r="C2192" s="2">
        <v>34</v>
      </c>
      <c r="D2192" s="2">
        <v>10.199999999999999</v>
      </c>
      <c r="E2192" s="2">
        <v>27.4</v>
      </c>
      <c r="F2192" s="2">
        <v>4.7</v>
      </c>
      <c r="G2192" s="2">
        <v>6.5</v>
      </c>
      <c r="H2192" s="2">
        <v>1008.1</v>
      </c>
      <c r="I2192" s="2">
        <v>63540</v>
      </c>
      <c r="J2192" s="2">
        <v>4</v>
      </c>
      <c r="K2192" s="2">
        <v>0</v>
      </c>
      <c r="L2192" s="2">
        <v>0</v>
      </c>
      <c r="M2192" s="2">
        <v>0</v>
      </c>
      <c r="N2192">
        <v>5</v>
      </c>
      <c r="O2192">
        <v>292.8</v>
      </c>
      <c r="P2192">
        <v>40.799999999999997</v>
      </c>
      <c r="Q2192">
        <v>44.2</v>
      </c>
      <c r="R2192" s="5">
        <v>1.5159722222222201</v>
      </c>
    </row>
    <row r="2193" spans="2:18">
      <c r="B2193" s="2">
        <v>27.6</v>
      </c>
      <c r="C2193" s="2">
        <v>33</v>
      </c>
      <c r="D2193" s="2">
        <v>9.9</v>
      </c>
      <c r="E2193" s="2">
        <v>27.6</v>
      </c>
      <c r="F2193" s="2">
        <v>8.6</v>
      </c>
      <c r="G2193" s="2">
        <v>9.6999999999999993</v>
      </c>
      <c r="H2193" s="2">
        <v>1008.2</v>
      </c>
      <c r="I2193" s="2">
        <v>63900</v>
      </c>
      <c r="J2193" s="2">
        <v>4</v>
      </c>
      <c r="K2193" s="2">
        <v>0</v>
      </c>
      <c r="L2193" s="2">
        <v>0</v>
      </c>
      <c r="M2193" s="2">
        <v>0</v>
      </c>
      <c r="N2193">
        <v>5</v>
      </c>
      <c r="O2193">
        <v>292.8</v>
      </c>
      <c r="P2193">
        <v>40.9</v>
      </c>
      <c r="Q2193">
        <v>44.4</v>
      </c>
      <c r="R2193" s="5">
        <v>1.5166666666666699</v>
      </c>
    </row>
    <row r="2194" spans="2:18">
      <c r="B2194" s="2">
        <v>27.4</v>
      </c>
      <c r="C2194" s="2">
        <v>33</v>
      </c>
      <c r="D2194" s="2">
        <v>9.8000000000000007</v>
      </c>
      <c r="E2194" s="2">
        <v>27.4</v>
      </c>
      <c r="F2194" s="2">
        <v>3.6</v>
      </c>
      <c r="G2194" s="2">
        <v>3.6</v>
      </c>
      <c r="H2194" s="2">
        <v>1008</v>
      </c>
      <c r="I2194" s="2">
        <v>64680</v>
      </c>
      <c r="J2194" s="2">
        <v>4</v>
      </c>
      <c r="K2194" s="2">
        <v>0</v>
      </c>
      <c r="L2194" s="2">
        <v>0</v>
      </c>
      <c r="M2194" s="2">
        <v>0</v>
      </c>
      <c r="N2194">
        <v>5</v>
      </c>
      <c r="O2194">
        <v>292.8</v>
      </c>
      <c r="P2194">
        <v>41.1</v>
      </c>
      <c r="Q2194">
        <v>44.5</v>
      </c>
      <c r="R2194" s="5">
        <v>1.5173611111111101</v>
      </c>
    </row>
    <row r="2195" spans="2:18">
      <c r="B2195" s="2">
        <v>27.4</v>
      </c>
      <c r="C2195" s="2">
        <v>33</v>
      </c>
      <c r="D2195" s="2">
        <v>9.8000000000000007</v>
      </c>
      <c r="E2195" s="2">
        <v>27.4</v>
      </c>
      <c r="F2195" s="2">
        <v>5</v>
      </c>
      <c r="G2195" s="2">
        <v>10.1</v>
      </c>
      <c r="H2195" s="2">
        <v>1008</v>
      </c>
      <c r="I2195" s="2">
        <v>65590</v>
      </c>
      <c r="J2195" s="2">
        <v>4</v>
      </c>
      <c r="K2195" s="2">
        <v>0</v>
      </c>
      <c r="L2195" s="2">
        <v>0</v>
      </c>
      <c r="M2195" s="2">
        <v>0</v>
      </c>
      <c r="N2195">
        <v>5</v>
      </c>
      <c r="O2195">
        <v>292.8</v>
      </c>
      <c r="P2195">
        <v>41.2</v>
      </c>
      <c r="Q2195">
        <v>44.6</v>
      </c>
      <c r="R2195" s="5">
        <v>1.5180555555555599</v>
      </c>
    </row>
    <row r="2196" spans="2:18">
      <c r="B2196" s="2">
        <v>27.2</v>
      </c>
      <c r="C2196" s="2">
        <v>34</v>
      </c>
      <c r="D2196" s="2">
        <v>10</v>
      </c>
      <c r="E2196" s="2">
        <v>27.2</v>
      </c>
      <c r="F2196" s="2">
        <v>4.3</v>
      </c>
      <c r="G2196" s="2">
        <v>5.4</v>
      </c>
      <c r="H2196" s="2">
        <v>1008.4</v>
      </c>
      <c r="I2196" s="2">
        <v>65250</v>
      </c>
      <c r="J2196" s="2">
        <v>4</v>
      </c>
      <c r="K2196" s="2">
        <v>0</v>
      </c>
      <c r="L2196" s="2">
        <v>0</v>
      </c>
      <c r="M2196" s="2">
        <v>0</v>
      </c>
      <c r="N2196">
        <v>5</v>
      </c>
      <c r="O2196">
        <v>292.8</v>
      </c>
      <c r="P2196">
        <v>41.3</v>
      </c>
      <c r="Q2196">
        <v>44.6</v>
      </c>
      <c r="R2196" s="5">
        <v>1.51875</v>
      </c>
    </row>
    <row r="2197" spans="2:18">
      <c r="B2197" s="2">
        <v>27.3</v>
      </c>
      <c r="C2197" s="2">
        <v>33</v>
      </c>
      <c r="D2197" s="2">
        <v>9.6999999999999993</v>
      </c>
      <c r="E2197" s="2">
        <v>27.3</v>
      </c>
      <c r="F2197" s="2">
        <v>3.2</v>
      </c>
      <c r="G2197" s="2">
        <v>5.8</v>
      </c>
      <c r="H2197" s="2">
        <v>1008.2</v>
      </c>
      <c r="I2197" s="2">
        <v>65230</v>
      </c>
      <c r="J2197" s="2">
        <v>4</v>
      </c>
      <c r="K2197" s="2">
        <v>0</v>
      </c>
      <c r="L2197" s="2">
        <v>0</v>
      </c>
      <c r="M2197" s="2">
        <v>0</v>
      </c>
      <c r="N2197">
        <v>5</v>
      </c>
      <c r="O2197">
        <v>292.8</v>
      </c>
      <c r="P2197">
        <v>41.2</v>
      </c>
      <c r="Q2197">
        <v>44.6</v>
      </c>
      <c r="R2197" s="5">
        <v>1.5194444444444399</v>
      </c>
    </row>
    <row r="2198" spans="2:18">
      <c r="B2198" s="2">
        <v>27.3</v>
      </c>
      <c r="C2198" s="2">
        <v>34</v>
      </c>
      <c r="D2198" s="2">
        <v>10.1</v>
      </c>
      <c r="E2198" s="2">
        <v>27.3</v>
      </c>
      <c r="F2198" s="2">
        <v>4.3</v>
      </c>
      <c r="G2198" s="2">
        <v>5</v>
      </c>
      <c r="H2198" s="2">
        <v>1008.2</v>
      </c>
      <c r="I2198" s="2">
        <v>65340</v>
      </c>
      <c r="J2198" s="2">
        <v>4</v>
      </c>
      <c r="K2198" s="2">
        <v>0</v>
      </c>
      <c r="L2198" s="2">
        <v>0</v>
      </c>
      <c r="M2198" s="2">
        <v>0</v>
      </c>
      <c r="N2198">
        <v>5</v>
      </c>
      <c r="O2198">
        <v>292.8</v>
      </c>
      <c r="P2198">
        <v>41.1</v>
      </c>
      <c r="Q2198">
        <v>44.5</v>
      </c>
      <c r="R2198" s="5">
        <v>1.52013888888889</v>
      </c>
    </row>
    <row r="2199" spans="2:18">
      <c r="B2199" s="2">
        <v>27.6</v>
      </c>
      <c r="C2199" s="2">
        <v>34</v>
      </c>
      <c r="D2199" s="2">
        <v>10.4</v>
      </c>
      <c r="E2199" s="2">
        <v>27.6</v>
      </c>
      <c r="F2199" s="2">
        <v>0</v>
      </c>
      <c r="G2199" s="2">
        <v>0</v>
      </c>
      <c r="H2199" s="2">
        <v>1007.9</v>
      </c>
      <c r="I2199" s="2">
        <v>66190</v>
      </c>
      <c r="J2199" s="2">
        <v>4</v>
      </c>
      <c r="K2199" s="2">
        <v>0</v>
      </c>
      <c r="L2199" s="2">
        <v>0</v>
      </c>
      <c r="M2199" s="2">
        <v>0</v>
      </c>
      <c r="N2199">
        <v>5</v>
      </c>
      <c r="O2199">
        <v>292.8</v>
      </c>
      <c r="P2199">
        <v>41.1</v>
      </c>
      <c r="Q2199">
        <v>44.5</v>
      </c>
      <c r="R2199" s="5">
        <v>1.5208333333333299</v>
      </c>
    </row>
    <row r="2200" spans="2:18">
      <c r="B2200" s="2">
        <v>27.9</v>
      </c>
      <c r="C2200" s="2">
        <v>33</v>
      </c>
      <c r="D2200" s="2">
        <v>10.199999999999999</v>
      </c>
      <c r="E2200" s="2">
        <v>27.9</v>
      </c>
      <c r="F2200" s="2">
        <v>1.8</v>
      </c>
      <c r="G2200" s="2">
        <v>3.2</v>
      </c>
      <c r="H2200" s="2">
        <v>1008.1</v>
      </c>
      <c r="I2200" s="2">
        <v>66350</v>
      </c>
      <c r="J2200" s="2">
        <v>4</v>
      </c>
      <c r="K2200" s="2">
        <v>0</v>
      </c>
      <c r="L2200" s="2">
        <v>0</v>
      </c>
      <c r="M2200" s="2">
        <v>0</v>
      </c>
      <c r="N2200">
        <v>5</v>
      </c>
      <c r="O2200">
        <v>292.8</v>
      </c>
      <c r="P2200">
        <v>41.2</v>
      </c>
      <c r="Q2200">
        <v>44.5</v>
      </c>
      <c r="R2200" s="5">
        <v>1.52152777777778</v>
      </c>
    </row>
    <row r="2201" spans="2:18">
      <c r="B2201" s="2">
        <v>28</v>
      </c>
      <c r="C2201" s="2">
        <v>33</v>
      </c>
      <c r="D2201" s="2">
        <v>10.3</v>
      </c>
      <c r="E2201" s="2">
        <v>28</v>
      </c>
      <c r="F2201" s="2">
        <v>4.3</v>
      </c>
      <c r="G2201" s="2">
        <v>6.8</v>
      </c>
      <c r="H2201" s="2">
        <v>1008.2</v>
      </c>
      <c r="I2201" s="2">
        <v>66930</v>
      </c>
      <c r="J2201" s="2">
        <v>4</v>
      </c>
      <c r="K2201" s="2">
        <v>0</v>
      </c>
      <c r="L2201" s="2">
        <v>0</v>
      </c>
      <c r="M2201" s="2">
        <v>0</v>
      </c>
      <c r="N2201">
        <v>5</v>
      </c>
      <c r="O2201">
        <v>292.8</v>
      </c>
      <c r="P2201">
        <v>41.4</v>
      </c>
      <c r="Q2201">
        <v>44.6</v>
      </c>
      <c r="R2201" s="5">
        <v>1.5222222222222199</v>
      </c>
    </row>
    <row r="2202" spans="2:18">
      <c r="B2202" s="2">
        <v>27.9</v>
      </c>
      <c r="C2202" s="2">
        <v>33</v>
      </c>
      <c r="D2202" s="2">
        <v>10.199999999999999</v>
      </c>
      <c r="E2202" s="2">
        <v>27.9</v>
      </c>
      <c r="F2202" s="2">
        <v>7.9</v>
      </c>
      <c r="G2202" s="2">
        <v>9</v>
      </c>
      <c r="H2202" s="2">
        <v>1008.3</v>
      </c>
      <c r="I2202" s="2">
        <v>67320</v>
      </c>
      <c r="J2202" s="2">
        <v>4</v>
      </c>
      <c r="K2202" s="2">
        <v>0</v>
      </c>
      <c r="L2202" s="2">
        <v>0</v>
      </c>
      <c r="M2202" s="2">
        <v>0</v>
      </c>
      <c r="N2202">
        <v>5</v>
      </c>
      <c r="O2202">
        <v>292.8</v>
      </c>
      <c r="P2202">
        <v>41.7</v>
      </c>
      <c r="Q2202">
        <v>44.9</v>
      </c>
      <c r="R2202" s="5">
        <v>1.52291666666667</v>
      </c>
    </row>
    <row r="2203" spans="2:18">
      <c r="B2203" s="2">
        <v>27.7</v>
      </c>
      <c r="C2203" s="2">
        <v>33</v>
      </c>
      <c r="D2203" s="2">
        <v>10</v>
      </c>
      <c r="E2203" s="2">
        <v>27.7</v>
      </c>
      <c r="F2203" s="2">
        <v>9.6999999999999993</v>
      </c>
      <c r="G2203" s="2">
        <v>10.8</v>
      </c>
      <c r="H2203" s="2">
        <v>1008.4</v>
      </c>
      <c r="I2203" s="2">
        <v>67080</v>
      </c>
      <c r="J2203" s="2">
        <v>4</v>
      </c>
      <c r="K2203" s="2">
        <v>0</v>
      </c>
      <c r="L2203" s="2">
        <v>0</v>
      </c>
      <c r="M2203" s="2">
        <v>0</v>
      </c>
      <c r="N2203">
        <v>5</v>
      </c>
      <c r="O2203">
        <v>292.8</v>
      </c>
      <c r="P2203">
        <v>42</v>
      </c>
      <c r="Q2203">
        <v>45.1</v>
      </c>
      <c r="R2203" s="5">
        <v>1.5236111111111099</v>
      </c>
    </row>
    <row r="2204" spans="2:18">
      <c r="B2204" s="2">
        <v>27.5</v>
      </c>
      <c r="C2204" s="2">
        <v>33</v>
      </c>
      <c r="D2204" s="2">
        <v>9.8000000000000007</v>
      </c>
      <c r="E2204" s="2">
        <v>27.5</v>
      </c>
      <c r="F2204" s="2">
        <v>2.5</v>
      </c>
      <c r="G2204" s="2">
        <v>5.4</v>
      </c>
      <c r="H2204" s="2">
        <v>1008.4</v>
      </c>
      <c r="I2204" s="2">
        <v>66780</v>
      </c>
      <c r="J2204" s="2">
        <v>4</v>
      </c>
      <c r="K2204" s="2">
        <v>0</v>
      </c>
      <c r="L2204" s="2">
        <v>0</v>
      </c>
      <c r="M2204" s="2">
        <v>0</v>
      </c>
      <c r="N2204">
        <v>5</v>
      </c>
      <c r="O2204">
        <v>292.8</v>
      </c>
      <c r="P2204">
        <v>42</v>
      </c>
      <c r="Q2204">
        <v>45.2</v>
      </c>
      <c r="R2204" s="5">
        <v>1.52430555555556</v>
      </c>
    </row>
    <row r="2205" spans="2:18">
      <c r="B2205" s="2">
        <v>27.6</v>
      </c>
      <c r="C2205" s="2">
        <v>33</v>
      </c>
      <c r="D2205" s="2">
        <v>9.9</v>
      </c>
      <c r="E2205" s="2">
        <v>27.6</v>
      </c>
      <c r="F2205" s="2">
        <v>11.9</v>
      </c>
      <c r="G2205" s="2">
        <v>13</v>
      </c>
      <c r="H2205" s="2">
        <v>1008.3</v>
      </c>
      <c r="I2205" s="2">
        <v>67030</v>
      </c>
      <c r="J2205" s="2">
        <v>4</v>
      </c>
      <c r="K2205" s="2">
        <v>0</v>
      </c>
      <c r="L2205" s="2">
        <v>0</v>
      </c>
      <c r="M2205" s="2">
        <v>0</v>
      </c>
      <c r="N2205">
        <v>5</v>
      </c>
      <c r="O2205">
        <v>292.8</v>
      </c>
      <c r="P2205">
        <v>41.9</v>
      </c>
      <c r="Q2205">
        <v>45.3</v>
      </c>
      <c r="R2205" s="5">
        <v>1.5249999999999999</v>
      </c>
    </row>
    <row r="2206" spans="2:18">
      <c r="B2206" s="2">
        <v>27.6</v>
      </c>
      <c r="C2206" s="2">
        <v>33</v>
      </c>
      <c r="D2206" s="2">
        <v>9.9</v>
      </c>
      <c r="E2206" s="2">
        <v>27.6</v>
      </c>
      <c r="F2206" s="2">
        <v>2.2000000000000002</v>
      </c>
      <c r="G2206" s="2">
        <v>5.4</v>
      </c>
      <c r="H2206" s="2">
        <v>1007.9</v>
      </c>
      <c r="I2206" s="2">
        <v>67130</v>
      </c>
      <c r="J2206" s="2">
        <v>4</v>
      </c>
      <c r="K2206" s="2">
        <v>0</v>
      </c>
      <c r="L2206" s="2">
        <v>0</v>
      </c>
      <c r="M2206" s="2">
        <v>0</v>
      </c>
      <c r="N2206">
        <v>5</v>
      </c>
      <c r="O2206">
        <v>292.8</v>
      </c>
      <c r="P2206">
        <v>41.9</v>
      </c>
      <c r="Q2206">
        <v>45.3</v>
      </c>
      <c r="R2206" s="5">
        <v>1.52569444444444</v>
      </c>
    </row>
    <row r="2207" spans="2:18">
      <c r="B2207" s="2">
        <v>27.9</v>
      </c>
      <c r="C2207" s="2">
        <v>32</v>
      </c>
      <c r="D2207" s="2">
        <v>9.6999999999999993</v>
      </c>
      <c r="E2207" s="2">
        <v>27.9</v>
      </c>
      <c r="F2207" s="2">
        <v>0</v>
      </c>
      <c r="G2207" s="2">
        <v>2.2000000000000002</v>
      </c>
      <c r="H2207" s="2">
        <v>1008.2</v>
      </c>
      <c r="I2207" s="2">
        <v>68080</v>
      </c>
      <c r="J2207" s="2">
        <v>4</v>
      </c>
      <c r="K2207" s="2">
        <v>0</v>
      </c>
      <c r="L2207" s="2">
        <v>0</v>
      </c>
      <c r="M2207" s="2">
        <v>0</v>
      </c>
      <c r="N2207">
        <v>5</v>
      </c>
      <c r="O2207">
        <v>292.8</v>
      </c>
      <c r="P2207">
        <v>41.9</v>
      </c>
      <c r="Q2207">
        <v>45.3</v>
      </c>
      <c r="R2207" s="5">
        <v>1.5263888888888899</v>
      </c>
    </row>
    <row r="2208" spans="2:18">
      <c r="B2208" s="2">
        <v>28.2</v>
      </c>
      <c r="C2208" s="2">
        <v>32</v>
      </c>
      <c r="D2208" s="2">
        <v>10</v>
      </c>
      <c r="E2208" s="2">
        <v>28.2</v>
      </c>
      <c r="F2208" s="2">
        <v>5.8</v>
      </c>
      <c r="G2208" s="2">
        <v>7.9</v>
      </c>
      <c r="H2208" s="2">
        <v>1008.2</v>
      </c>
      <c r="I2208" s="2">
        <v>68720</v>
      </c>
      <c r="J2208" s="2">
        <v>5</v>
      </c>
      <c r="K2208" s="2">
        <v>0</v>
      </c>
      <c r="L2208" s="2">
        <v>0</v>
      </c>
      <c r="M2208" s="2">
        <v>0</v>
      </c>
      <c r="N2208">
        <v>5</v>
      </c>
      <c r="O2208">
        <v>292.8</v>
      </c>
      <c r="P2208">
        <v>41.9</v>
      </c>
      <c r="Q2208">
        <v>45.4</v>
      </c>
      <c r="R2208" s="5">
        <v>1.52708333333333</v>
      </c>
    </row>
    <row r="2209" spans="2:18">
      <c r="B2209" s="2">
        <v>28</v>
      </c>
      <c r="C2209" s="2">
        <v>32</v>
      </c>
      <c r="D2209" s="2">
        <v>9.8000000000000007</v>
      </c>
      <c r="E2209" s="2">
        <v>28</v>
      </c>
      <c r="F2209" s="2">
        <v>1.8</v>
      </c>
      <c r="G2209" s="2">
        <v>9.4</v>
      </c>
      <c r="H2209" s="2">
        <v>1008.3</v>
      </c>
      <c r="I2209" s="2">
        <v>67310</v>
      </c>
      <c r="J2209" s="2">
        <v>4</v>
      </c>
      <c r="K2209" s="2">
        <v>0</v>
      </c>
      <c r="L2209" s="2">
        <v>0</v>
      </c>
      <c r="M2209" s="2">
        <v>0</v>
      </c>
      <c r="N2209">
        <v>5</v>
      </c>
      <c r="O2209">
        <v>292.8</v>
      </c>
      <c r="P2209">
        <v>42.1</v>
      </c>
      <c r="Q2209">
        <v>45.5</v>
      </c>
      <c r="R2209" s="5">
        <v>1.5277777777777799</v>
      </c>
    </row>
    <row r="2210" spans="2:18">
      <c r="B2210" s="2">
        <v>28</v>
      </c>
      <c r="C2210" s="2">
        <v>32</v>
      </c>
      <c r="D2210" s="2">
        <v>9.8000000000000007</v>
      </c>
      <c r="E2210" s="2">
        <v>28</v>
      </c>
      <c r="F2210" s="2">
        <v>6.8</v>
      </c>
      <c r="G2210" s="2">
        <v>6.8</v>
      </c>
      <c r="H2210" s="2">
        <v>1008.2</v>
      </c>
      <c r="I2210" s="2">
        <v>67280</v>
      </c>
      <c r="J2210" s="2">
        <v>4</v>
      </c>
      <c r="K2210" s="2">
        <v>0</v>
      </c>
      <c r="L2210" s="2">
        <v>0</v>
      </c>
      <c r="M2210" s="2">
        <v>0</v>
      </c>
      <c r="N2210">
        <v>5</v>
      </c>
      <c r="O2210">
        <v>292.8</v>
      </c>
      <c r="P2210">
        <v>42.2</v>
      </c>
      <c r="Q2210">
        <v>45.6</v>
      </c>
      <c r="R2210" s="5">
        <v>1.52847222222222</v>
      </c>
    </row>
    <row r="2211" spans="2:18">
      <c r="B2211" s="2">
        <v>28</v>
      </c>
      <c r="C2211" s="2">
        <v>32</v>
      </c>
      <c r="D2211" s="2">
        <v>9.8000000000000007</v>
      </c>
      <c r="E2211" s="2">
        <v>28</v>
      </c>
      <c r="F2211" s="2">
        <v>6.8</v>
      </c>
      <c r="G2211" s="2">
        <v>9.4</v>
      </c>
      <c r="H2211" s="2">
        <v>1008.1</v>
      </c>
      <c r="I2211" s="2">
        <v>65220</v>
      </c>
      <c r="J2211" s="2">
        <v>4</v>
      </c>
      <c r="K2211" s="2">
        <v>0</v>
      </c>
      <c r="L2211" s="2">
        <v>0</v>
      </c>
      <c r="M2211" s="2">
        <v>0</v>
      </c>
      <c r="N2211">
        <v>5</v>
      </c>
      <c r="O2211">
        <v>292.8</v>
      </c>
      <c r="P2211">
        <v>42.2</v>
      </c>
      <c r="Q2211">
        <v>45.6</v>
      </c>
      <c r="R2211" s="5">
        <v>1.5291666666666699</v>
      </c>
    </row>
    <row r="2212" spans="2:18">
      <c r="B2212" s="2">
        <v>27.9</v>
      </c>
      <c r="C2212" s="2">
        <v>32</v>
      </c>
      <c r="D2212" s="2">
        <v>9.6999999999999993</v>
      </c>
      <c r="E2212" s="2">
        <v>27.9</v>
      </c>
      <c r="F2212" s="2">
        <v>2.2000000000000002</v>
      </c>
      <c r="G2212" s="2">
        <v>2.5</v>
      </c>
      <c r="H2212" s="2">
        <v>1008.2</v>
      </c>
      <c r="I2212" s="2">
        <v>67370</v>
      </c>
      <c r="J2212" s="2">
        <v>4</v>
      </c>
      <c r="K2212" s="2">
        <v>0</v>
      </c>
      <c r="L2212" s="2">
        <v>0</v>
      </c>
      <c r="M2212" s="2">
        <v>0</v>
      </c>
      <c r="N2212">
        <v>5</v>
      </c>
      <c r="O2212">
        <v>292.8</v>
      </c>
      <c r="P2212">
        <v>42.3</v>
      </c>
      <c r="Q2212">
        <v>45.5</v>
      </c>
      <c r="R2212" s="5">
        <v>1.52986111111111</v>
      </c>
    </row>
    <row r="2213" spans="2:18">
      <c r="B2213" s="2">
        <v>28.2</v>
      </c>
      <c r="C2213" s="2">
        <v>32</v>
      </c>
      <c r="D2213" s="2">
        <v>10</v>
      </c>
      <c r="E2213" s="2">
        <v>28.2</v>
      </c>
      <c r="F2213" s="2">
        <v>3.2</v>
      </c>
      <c r="G2213" s="2">
        <v>4</v>
      </c>
      <c r="H2213" s="2">
        <v>1008.2</v>
      </c>
      <c r="I2213" s="2">
        <v>67600</v>
      </c>
      <c r="J2213" s="2">
        <v>4</v>
      </c>
      <c r="K2213" s="2">
        <v>0</v>
      </c>
      <c r="L2213" s="2">
        <v>0</v>
      </c>
      <c r="M2213" s="2">
        <v>0</v>
      </c>
      <c r="N2213">
        <v>5</v>
      </c>
      <c r="O2213">
        <v>292.8</v>
      </c>
      <c r="P2213">
        <v>42.3</v>
      </c>
      <c r="Q2213">
        <v>45.5</v>
      </c>
      <c r="R2213" s="5">
        <v>1.5305555555555601</v>
      </c>
    </row>
    <row r="2214" spans="2:18">
      <c r="B2214" s="2">
        <v>28.2</v>
      </c>
      <c r="C2214" s="2">
        <v>32</v>
      </c>
      <c r="D2214" s="2">
        <v>10</v>
      </c>
      <c r="E2214" s="2">
        <v>28.2</v>
      </c>
      <c r="F2214" s="2">
        <v>5</v>
      </c>
      <c r="G2214" s="2">
        <v>5.4</v>
      </c>
      <c r="H2214" s="2">
        <v>1008.5</v>
      </c>
      <c r="I2214" s="2">
        <v>68900</v>
      </c>
      <c r="J2214" s="2">
        <v>5</v>
      </c>
      <c r="K2214" s="2">
        <v>0</v>
      </c>
      <c r="L2214" s="2">
        <v>0</v>
      </c>
      <c r="M2214" s="2">
        <v>0</v>
      </c>
      <c r="N2214">
        <v>5</v>
      </c>
      <c r="O2214">
        <v>292.8</v>
      </c>
      <c r="P2214">
        <v>42.5</v>
      </c>
      <c r="Q2214">
        <v>45.4</v>
      </c>
      <c r="R2214" s="5">
        <v>1.53125</v>
      </c>
    </row>
    <row r="2215" spans="2:18">
      <c r="B2215" s="2">
        <v>28.1</v>
      </c>
      <c r="C2215" s="2">
        <v>32</v>
      </c>
      <c r="D2215" s="2">
        <v>9.9</v>
      </c>
      <c r="E2215" s="2">
        <v>28.1</v>
      </c>
      <c r="F2215" s="2">
        <v>6.1</v>
      </c>
      <c r="G2215" s="2">
        <v>11.5</v>
      </c>
      <c r="H2215" s="2">
        <v>1008.4</v>
      </c>
      <c r="I2215" s="2">
        <v>71000</v>
      </c>
      <c r="J2215" s="2">
        <v>5</v>
      </c>
      <c r="K2215" s="2">
        <v>0</v>
      </c>
      <c r="L2215" s="2">
        <v>0</v>
      </c>
      <c r="M2215" s="2">
        <v>0</v>
      </c>
      <c r="N2215">
        <v>5</v>
      </c>
      <c r="O2215">
        <v>292.8</v>
      </c>
      <c r="P2215">
        <v>42.6</v>
      </c>
      <c r="Q2215">
        <v>45.5</v>
      </c>
      <c r="R2215" s="5">
        <v>1.5319444444444399</v>
      </c>
    </row>
    <row r="2216" spans="2:18">
      <c r="B2216" s="2">
        <v>27.7</v>
      </c>
      <c r="C2216" s="2">
        <v>32</v>
      </c>
      <c r="D2216" s="2">
        <v>9.5</v>
      </c>
      <c r="E2216" s="2">
        <v>27.7</v>
      </c>
      <c r="F2216" s="2">
        <v>4.3</v>
      </c>
      <c r="G2216" s="2">
        <v>10.4</v>
      </c>
      <c r="H2216" s="2">
        <v>1008.3</v>
      </c>
      <c r="I2216" s="2">
        <v>70550</v>
      </c>
      <c r="J2216" s="2">
        <v>5</v>
      </c>
      <c r="K2216" s="2">
        <v>0</v>
      </c>
      <c r="L2216" s="2">
        <v>0</v>
      </c>
      <c r="M2216" s="2">
        <v>0</v>
      </c>
      <c r="N2216">
        <v>5</v>
      </c>
      <c r="O2216">
        <v>292.8</v>
      </c>
      <c r="P2216">
        <v>42.7</v>
      </c>
      <c r="Q2216">
        <v>45.5</v>
      </c>
      <c r="R2216" s="5">
        <v>1.53263888888889</v>
      </c>
    </row>
    <row r="2217" spans="2:18">
      <c r="B2217" s="2">
        <v>27.6</v>
      </c>
      <c r="C2217" s="2">
        <v>33</v>
      </c>
      <c r="D2217" s="2">
        <v>9.9</v>
      </c>
      <c r="E2217" s="2">
        <v>27.6</v>
      </c>
      <c r="F2217" s="2">
        <v>3.2</v>
      </c>
      <c r="G2217" s="2">
        <v>4.3</v>
      </c>
      <c r="H2217" s="2">
        <v>1008.3</v>
      </c>
      <c r="I2217" s="2">
        <v>69130</v>
      </c>
      <c r="J2217" s="2">
        <v>5</v>
      </c>
      <c r="K2217" s="2">
        <v>0</v>
      </c>
      <c r="L2217" s="2">
        <v>0</v>
      </c>
      <c r="M2217" s="2">
        <v>0</v>
      </c>
      <c r="N2217">
        <v>5</v>
      </c>
      <c r="O2217">
        <v>292.8</v>
      </c>
      <c r="P2217">
        <v>42.6</v>
      </c>
      <c r="Q2217">
        <v>45.5</v>
      </c>
      <c r="R2217" s="5">
        <v>1.5333333333333301</v>
      </c>
    </row>
    <row r="2218" spans="2:18">
      <c r="B2218" s="2">
        <v>27.9</v>
      </c>
      <c r="C2218" s="2">
        <v>32</v>
      </c>
      <c r="D2218" s="2">
        <v>9.6999999999999993</v>
      </c>
      <c r="E2218" s="2">
        <v>27.9</v>
      </c>
      <c r="F2218" s="2">
        <v>2.5</v>
      </c>
      <c r="G2218" s="2">
        <v>4.3</v>
      </c>
      <c r="H2218" s="2">
        <v>1008.4</v>
      </c>
      <c r="I2218" s="2">
        <v>67940</v>
      </c>
      <c r="J2218" s="2">
        <v>4</v>
      </c>
      <c r="K2218" s="2">
        <v>0</v>
      </c>
      <c r="L2218" s="2">
        <v>0</v>
      </c>
      <c r="M2218" s="2">
        <v>0</v>
      </c>
      <c r="N2218">
        <v>5</v>
      </c>
      <c r="O2218">
        <v>292.8</v>
      </c>
      <c r="P2218">
        <v>42.5</v>
      </c>
      <c r="Q2218">
        <v>45.5</v>
      </c>
      <c r="R2218" s="5">
        <v>1.53402777777778</v>
      </c>
    </row>
    <row r="2219" spans="2:18">
      <c r="B2219" s="2">
        <v>28.3</v>
      </c>
      <c r="C2219" s="2">
        <v>31</v>
      </c>
      <c r="D2219" s="2">
        <v>9.6</v>
      </c>
      <c r="E2219" s="2">
        <v>28.3</v>
      </c>
      <c r="F2219" s="2">
        <v>5.4</v>
      </c>
      <c r="G2219" s="2">
        <v>5.8</v>
      </c>
      <c r="H2219" s="2">
        <v>1008.5</v>
      </c>
      <c r="I2219" s="2">
        <v>67540</v>
      </c>
      <c r="J2219" s="2">
        <v>4</v>
      </c>
      <c r="K2219" s="2">
        <v>0</v>
      </c>
      <c r="L2219" s="2">
        <v>0</v>
      </c>
      <c r="M2219" s="2">
        <v>0</v>
      </c>
      <c r="N2219">
        <v>5</v>
      </c>
      <c r="O2219">
        <v>292.8</v>
      </c>
      <c r="P2219">
        <v>42.5</v>
      </c>
      <c r="Q2219">
        <v>45.4</v>
      </c>
      <c r="R2219" s="5">
        <v>1.5347222222222201</v>
      </c>
    </row>
    <row r="2220" spans="2:18">
      <c r="B2220" s="2">
        <v>28.3</v>
      </c>
      <c r="C2220" s="2">
        <v>31</v>
      </c>
      <c r="D2220" s="2">
        <v>9.6</v>
      </c>
      <c r="E2220" s="2">
        <v>28.3</v>
      </c>
      <c r="F2220" s="2">
        <v>6.1</v>
      </c>
      <c r="G2220" s="2">
        <v>7.9</v>
      </c>
      <c r="H2220" s="2">
        <v>1008.5</v>
      </c>
      <c r="I2220" s="2">
        <v>66020</v>
      </c>
      <c r="J2220" s="2">
        <v>4</v>
      </c>
      <c r="K2220" s="2">
        <v>0</v>
      </c>
      <c r="L2220" s="2">
        <v>0</v>
      </c>
      <c r="M2220" s="2">
        <v>0</v>
      </c>
      <c r="N2220">
        <v>5</v>
      </c>
      <c r="O2220">
        <v>292.8</v>
      </c>
      <c r="P2220">
        <v>42.7</v>
      </c>
      <c r="Q2220">
        <v>45.3</v>
      </c>
      <c r="R2220" s="5">
        <v>1.53541666666667</v>
      </c>
    </row>
    <row r="2221" spans="2:18">
      <c r="B2221" s="2">
        <v>28.4</v>
      </c>
      <c r="C2221" s="2">
        <v>31</v>
      </c>
      <c r="D2221" s="2">
        <v>9.6999999999999993</v>
      </c>
      <c r="E2221" s="2">
        <v>28.4</v>
      </c>
      <c r="F2221" s="2">
        <v>0</v>
      </c>
      <c r="G2221" s="2">
        <v>1.8</v>
      </c>
      <c r="H2221" s="2">
        <v>1008.3</v>
      </c>
      <c r="I2221" s="2">
        <v>67700</v>
      </c>
      <c r="J2221" s="2">
        <v>4</v>
      </c>
      <c r="K2221" s="2">
        <v>0</v>
      </c>
      <c r="L2221" s="2">
        <v>0</v>
      </c>
      <c r="M2221" s="2">
        <v>0</v>
      </c>
      <c r="N2221">
        <v>5</v>
      </c>
      <c r="O2221">
        <v>292.8</v>
      </c>
      <c r="P2221">
        <v>42.8</v>
      </c>
      <c r="Q2221">
        <v>45.3</v>
      </c>
      <c r="R2221" s="5">
        <v>1.5361111111111101</v>
      </c>
    </row>
    <row r="2222" spans="2:18">
      <c r="B2222" s="2">
        <v>28.6</v>
      </c>
      <c r="C2222" s="2">
        <v>32</v>
      </c>
      <c r="D2222" s="2">
        <v>10.3</v>
      </c>
      <c r="E2222" s="2">
        <v>28.6</v>
      </c>
      <c r="F2222" s="2">
        <v>5.8</v>
      </c>
      <c r="G2222" s="2">
        <v>10.8</v>
      </c>
      <c r="H2222" s="2">
        <v>1008.5</v>
      </c>
      <c r="I2222" s="2">
        <v>68880</v>
      </c>
      <c r="J2222" s="2">
        <v>5</v>
      </c>
      <c r="K2222" s="2">
        <v>0</v>
      </c>
      <c r="L2222" s="2">
        <v>0</v>
      </c>
      <c r="M2222" s="2">
        <v>0</v>
      </c>
      <c r="N2222">
        <v>5</v>
      </c>
      <c r="O2222">
        <v>292.8</v>
      </c>
      <c r="P2222">
        <v>42.8</v>
      </c>
      <c r="Q2222">
        <v>45.2</v>
      </c>
      <c r="R2222" s="5">
        <v>1.53680555555556</v>
      </c>
    </row>
    <row r="2223" spans="2:18">
      <c r="B2223" s="2">
        <v>28.5</v>
      </c>
      <c r="C2223" s="2">
        <v>31</v>
      </c>
      <c r="D2223" s="2">
        <v>9.8000000000000007</v>
      </c>
      <c r="E2223" s="2">
        <v>28.5</v>
      </c>
      <c r="F2223" s="2">
        <v>11.2</v>
      </c>
      <c r="G2223" s="2">
        <v>12.2</v>
      </c>
      <c r="H2223" s="2">
        <v>1008.2</v>
      </c>
      <c r="I2223" s="2">
        <v>67160</v>
      </c>
      <c r="J2223" s="2">
        <v>4</v>
      </c>
      <c r="K2223" s="2">
        <v>0</v>
      </c>
      <c r="L2223" s="2">
        <v>0</v>
      </c>
      <c r="M2223" s="2">
        <v>0</v>
      </c>
      <c r="N2223">
        <v>5</v>
      </c>
      <c r="O2223">
        <v>292.8</v>
      </c>
      <c r="P2223">
        <v>42.9</v>
      </c>
      <c r="Q2223">
        <v>45.3</v>
      </c>
      <c r="R2223" s="5">
        <v>1.5375000000000001</v>
      </c>
    </row>
    <row r="2224" spans="2:18">
      <c r="B2224" s="2">
        <v>28.3</v>
      </c>
      <c r="C2224" s="2">
        <v>31</v>
      </c>
      <c r="D2224" s="2">
        <v>9.6</v>
      </c>
      <c r="E2224" s="2">
        <v>28.3</v>
      </c>
      <c r="F2224" s="2">
        <v>6.8</v>
      </c>
      <c r="G2224" s="2">
        <v>7.2</v>
      </c>
      <c r="H2224" s="2">
        <v>1008.3</v>
      </c>
      <c r="I2224" s="2">
        <v>68160</v>
      </c>
      <c r="J2224" s="2">
        <v>5</v>
      </c>
      <c r="K2224" s="2">
        <v>0</v>
      </c>
      <c r="L2224" s="2">
        <v>0</v>
      </c>
      <c r="M2224" s="2">
        <v>0</v>
      </c>
      <c r="N2224">
        <v>5</v>
      </c>
      <c r="O2224">
        <v>292.8</v>
      </c>
      <c r="P2224">
        <v>42.8</v>
      </c>
      <c r="Q2224">
        <v>45.4</v>
      </c>
      <c r="R2224" s="5">
        <v>1.53819444444444</v>
      </c>
    </row>
    <row r="2225" spans="2:18">
      <c r="B2225" s="2">
        <v>28.1</v>
      </c>
      <c r="C2225" s="2">
        <v>32</v>
      </c>
      <c r="D2225" s="2">
        <v>9.9</v>
      </c>
      <c r="E2225" s="2">
        <v>28.1</v>
      </c>
      <c r="F2225" s="2">
        <v>0</v>
      </c>
      <c r="G2225" s="2">
        <v>1.8</v>
      </c>
      <c r="H2225" s="2">
        <v>1008.3</v>
      </c>
      <c r="I2225" s="2">
        <v>68870</v>
      </c>
      <c r="J2225" s="2">
        <v>5</v>
      </c>
      <c r="K2225" s="2">
        <v>0</v>
      </c>
      <c r="L2225" s="2">
        <v>0</v>
      </c>
      <c r="M2225" s="2">
        <v>0</v>
      </c>
      <c r="N2225">
        <v>5</v>
      </c>
      <c r="O2225">
        <v>292.8</v>
      </c>
      <c r="P2225">
        <v>42.7</v>
      </c>
      <c r="Q2225">
        <v>45.5</v>
      </c>
      <c r="R2225" s="5">
        <v>1.5388888888888901</v>
      </c>
    </row>
    <row r="2226" spans="2:18">
      <c r="B2226" s="2">
        <v>28.4</v>
      </c>
      <c r="C2226" s="2">
        <v>31</v>
      </c>
      <c r="D2226" s="2">
        <v>9.6999999999999993</v>
      </c>
      <c r="E2226" s="2">
        <v>28.4</v>
      </c>
      <c r="F2226" s="2">
        <v>0</v>
      </c>
      <c r="G2226" s="2">
        <v>1.8</v>
      </c>
      <c r="H2226" s="2">
        <v>1008.3</v>
      </c>
      <c r="I2226" s="2">
        <v>70410</v>
      </c>
      <c r="J2226" s="2">
        <v>5</v>
      </c>
      <c r="K2226" s="2">
        <v>0</v>
      </c>
      <c r="L2226" s="2">
        <v>0</v>
      </c>
      <c r="M2226" s="2">
        <v>0</v>
      </c>
      <c r="N2226">
        <v>5</v>
      </c>
      <c r="O2226">
        <v>292.8</v>
      </c>
      <c r="P2226">
        <v>42.7</v>
      </c>
      <c r="Q2226">
        <v>45.6</v>
      </c>
      <c r="R2226" s="5">
        <v>1.53958333333333</v>
      </c>
    </row>
    <row r="2227" spans="2:18">
      <c r="B2227" s="2">
        <v>28.7</v>
      </c>
      <c r="C2227" s="2">
        <v>31</v>
      </c>
      <c r="D2227" s="2">
        <v>9.9</v>
      </c>
      <c r="E2227" s="2">
        <v>28.7</v>
      </c>
      <c r="F2227" s="2">
        <v>0</v>
      </c>
      <c r="G2227" s="2">
        <v>1.8</v>
      </c>
      <c r="H2227" s="2">
        <v>1008.4</v>
      </c>
      <c r="I2227" s="2">
        <v>68320</v>
      </c>
      <c r="J2227" s="2">
        <v>5</v>
      </c>
      <c r="K2227" s="2">
        <v>0</v>
      </c>
      <c r="L2227" s="2">
        <v>0</v>
      </c>
      <c r="M2227" s="2">
        <v>0</v>
      </c>
      <c r="N2227">
        <v>5</v>
      </c>
      <c r="O2227">
        <v>292.8</v>
      </c>
      <c r="P2227">
        <v>42.9</v>
      </c>
      <c r="Q2227">
        <v>45.8</v>
      </c>
      <c r="R2227" s="5">
        <v>1.5402777777777801</v>
      </c>
    </row>
    <row r="2228" spans="2:18">
      <c r="B2228" s="2">
        <v>28.9</v>
      </c>
      <c r="C2228" s="2">
        <v>31</v>
      </c>
      <c r="D2228" s="2">
        <v>10.1</v>
      </c>
      <c r="E2228" s="2">
        <v>28.9</v>
      </c>
      <c r="F2228" s="2">
        <v>4.7</v>
      </c>
      <c r="G2228" s="2">
        <v>4.7</v>
      </c>
      <c r="H2228" s="2">
        <v>1008.3</v>
      </c>
      <c r="I2228" s="2">
        <v>68340</v>
      </c>
      <c r="J2228" s="2">
        <v>5</v>
      </c>
      <c r="K2228" s="2">
        <v>0</v>
      </c>
      <c r="L2228" s="2">
        <v>0</v>
      </c>
      <c r="M2228" s="2">
        <v>0</v>
      </c>
      <c r="N2228">
        <v>5</v>
      </c>
      <c r="O2228">
        <v>292.8</v>
      </c>
      <c r="P2228">
        <v>43.3</v>
      </c>
      <c r="Q2228">
        <v>46.1</v>
      </c>
      <c r="R2228" s="5">
        <v>1.54097222222222</v>
      </c>
    </row>
    <row r="2229" spans="2:18">
      <c r="B2229" s="2">
        <v>29</v>
      </c>
      <c r="C2229" s="2">
        <v>31</v>
      </c>
      <c r="D2229" s="2">
        <v>10.199999999999999</v>
      </c>
      <c r="E2229" s="2">
        <v>29</v>
      </c>
      <c r="F2229" s="2">
        <v>1.8</v>
      </c>
      <c r="G2229" s="2">
        <v>2.9</v>
      </c>
      <c r="H2229" s="2">
        <v>1008.3</v>
      </c>
      <c r="I2229" s="2">
        <v>69940</v>
      </c>
      <c r="J2229" s="2">
        <v>5</v>
      </c>
      <c r="K2229" s="2">
        <v>0</v>
      </c>
      <c r="L2229" s="2">
        <v>0</v>
      </c>
      <c r="M2229" s="2">
        <v>0</v>
      </c>
      <c r="N2229">
        <v>5</v>
      </c>
      <c r="O2229">
        <v>292.8</v>
      </c>
      <c r="P2229">
        <v>43.6</v>
      </c>
      <c r="Q2229">
        <v>46.5</v>
      </c>
      <c r="R2229" s="5">
        <v>1.5416666666666701</v>
      </c>
    </row>
    <row r="2230" spans="2:18">
      <c r="B2230" s="2">
        <v>29.1</v>
      </c>
      <c r="C2230" s="2">
        <v>30</v>
      </c>
      <c r="D2230" s="2">
        <v>9.8000000000000007</v>
      </c>
      <c r="E2230" s="2">
        <v>29.1</v>
      </c>
      <c r="F2230" s="2">
        <v>5</v>
      </c>
      <c r="G2230" s="2">
        <v>5.4</v>
      </c>
      <c r="H2230" s="2">
        <v>1008.6</v>
      </c>
      <c r="I2230" s="2">
        <v>70490</v>
      </c>
      <c r="J2230" s="2">
        <v>5</v>
      </c>
      <c r="K2230" s="2">
        <v>0</v>
      </c>
      <c r="L2230" s="2">
        <v>0</v>
      </c>
      <c r="M2230" s="2">
        <v>0</v>
      </c>
      <c r="N2230">
        <v>5</v>
      </c>
      <c r="O2230">
        <v>292.8</v>
      </c>
      <c r="P2230">
        <v>44</v>
      </c>
      <c r="Q2230">
        <v>46.9</v>
      </c>
      <c r="R2230" s="5">
        <v>1.54236111111111</v>
      </c>
    </row>
    <row r="2231" spans="2:18">
      <c r="B2231" s="2">
        <v>29.1</v>
      </c>
      <c r="C2231" s="2">
        <v>31</v>
      </c>
      <c r="D2231" s="2">
        <v>10.3</v>
      </c>
      <c r="E2231" s="2">
        <v>29.1</v>
      </c>
      <c r="F2231" s="2">
        <v>2.2000000000000002</v>
      </c>
      <c r="G2231" s="2">
        <v>2.9</v>
      </c>
      <c r="H2231" s="2">
        <v>1008.4</v>
      </c>
      <c r="I2231" s="2">
        <v>70470</v>
      </c>
      <c r="J2231" s="2">
        <v>5</v>
      </c>
      <c r="K2231" s="2">
        <v>0</v>
      </c>
      <c r="L2231" s="2">
        <v>0</v>
      </c>
      <c r="M2231" s="2">
        <v>0</v>
      </c>
      <c r="N2231">
        <v>5</v>
      </c>
      <c r="O2231">
        <v>292.8</v>
      </c>
      <c r="P2231">
        <v>44.3</v>
      </c>
      <c r="Q2231">
        <v>47.3</v>
      </c>
      <c r="R2231" s="5">
        <v>1.5430555555555601</v>
      </c>
    </row>
    <row r="2232" spans="2:18">
      <c r="B2232" s="2">
        <v>28.8</v>
      </c>
      <c r="C2232" s="2">
        <v>31</v>
      </c>
      <c r="D2232" s="2">
        <v>10</v>
      </c>
      <c r="E2232" s="2">
        <v>28.8</v>
      </c>
      <c r="F2232" s="2">
        <v>0</v>
      </c>
      <c r="G2232" s="2">
        <v>2.2000000000000002</v>
      </c>
      <c r="H2232" s="2">
        <v>1008.3</v>
      </c>
      <c r="I2232" s="2">
        <v>70920</v>
      </c>
      <c r="J2232" s="2">
        <v>5</v>
      </c>
      <c r="K2232" s="2">
        <v>0</v>
      </c>
      <c r="L2232" s="2">
        <v>0</v>
      </c>
      <c r="M2232" s="2">
        <v>0</v>
      </c>
      <c r="N2232">
        <v>5</v>
      </c>
      <c r="O2232">
        <v>292.8</v>
      </c>
      <c r="P2232">
        <v>44.6</v>
      </c>
      <c r="Q2232">
        <v>47.5</v>
      </c>
      <c r="R2232" s="5">
        <v>1.54375</v>
      </c>
    </row>
    <row r="2233" spans="2:18">
      <c r="B2233" s="2">
        <v>28.8</v>
      </c>
      <c r="C2233" s="2">
        <v>30</v>
      </c>
      <c r="D2233" s="2">
        <v>9.5</v>
      </c>
      <c r="E2233" s="2">
        <v>28.8</v>
      </c>
      <c r="F2233" s="2">
        <v>0</v>
      </c>
      <c r="G2233" s="2">
        <v>3.6</v>
      </c>
      <c r="H2233" s="2">
        <v>1008.4</v>
      </c>
      <c r="I2233" s="2">
        <v>73420</v>
      </c>
      <c r="J2233" s="2">
        <v>5</v>
      </c>
      <c r="K2233" s="2">
        <v>0</v>
      </c>
      <c r="L2233" s="2">
        <v>0</v>
      </c>
      <c r="M2233" s="2">
        <v>0</v>
      </c>
      <c r="N2233">
        <v>5</v>
      </c>
      <c r="O2233">
        <v>292.8</v>
      </c>
      <c r="P2233">
        <v>44.7</v>
      </c>
      <c r="Q2233">
        <v>47.7</v>
      </c>
      <c r="R2233" s="5">
        <v>1.5444444444444401</v>
      </c>
    </row>
    <row r="2234" spans="2:18">
      <c r="B2234" s="2">
        <v>28.8</v>
      </c>
      <c r="C2234" s="2">
        <v>31</v>
      </c>
      <c r="D2234" s="2">
        <v>10</v>
      </c>
      <c r="E2234" s="2">
        <v>28.8</v>
      </c>
      <c r="F2234" s="2">
        <v>0</v>
      </c>
      <c r="G2234" s="2">
        <v>0</v>
      </c>
      <c r="H2234" s="2">
        <v>1008.2</v>
      </c>
      <c r="I2234" s="2">
        <v>73350</v>
      </c>
      <c r="J2234" s="2">
        <v>5</v>
      </c>
      <c r="K2234" s="2">
        <v>0</v>
      </c>
      <c r="L2234" s="2">
        <v>0</v>
      </c>
      <c r="M2234" s="2">
        <v>0</v>
      </c>
      <c r="N2234">
        <v>5</v>
      </c>
      <c r="O2234">
        <v>292.8</v>
      </c>
      <c r="P2234">
        <v>44.9</v>
      </c>
      <c r="Q2234">
        <v>47.9</v>
      </c>
      <c r="R2234" s="5">
        <v>1.5451388888888899</v>
      </c>
    </row>
    <row r="2235" spans="2:18">
      <c r="B2235" s="2">
        <v>28.8</v>
      </c>
      <c r="C2235" s="2">
        <v>31</v>
      </c>
      <c r="D2235" s="2">
        <v>10</v>
      </c>
      <c r="E2235" s="2">
        <v>28.8</v>
      </c>
      <c r="F2235" s="2">
        <v>0</v>
      </c>
      <c r="G2235" s="2">
        <v>4.3</v>
      </c>
      <c r="H2235" s="2">
        <v>1008.2</v>
      </c>
      <c r="I2235" s="2">
        <v>74620</v>
      </c>
      <c r="J2235" s="2">
        <v>5</v>
      </c>
      <c r="K2235" s="2">
        <v>0</v>
      </c>
      <c r="L2235" s="2">
        <v>0</v>
      </c>
      <c r="M2235" s="2">
        <v>0</v>
      </c>
      <c r="N2235">
        <v>5</v>
      </c>
      <c r="O2235">
        <v>292.8</v>
      </c>
      <c r="P2235">
        <v>45.2</v>
      </c>
      <c r="Q2235">
        <v>48.3</v>
      </c>
      <c r="R2235" s="5">
        <v>1.5458333333333301</v>
      </c>
    </row>
    <row r="2236" spans="2:18">
      <c r="B2236" s="2">
        <v>29</v>
      </c>
      <c r="C2236" s="2">
        <v>33</v>
      </c>
      <c r="D2236" s="2">
        <v>11.2</v>
      </c>
      <c r="E2236" s="2">
        <v>29</v>
      </c>
      <c r="F2236" s="2">
        <v>0</v>
      </c>
      <c r="G2236" s="2">
        <v>2.2000000000000002</v>
      </c>
      <c r="H2236" s="2">
        <v>1008.4</v>
      </c>
      <c r="I2236" s="2">
        <v>74040</v>
      </c>
      <c r="J2236" s="2">
        <v>5</v>
      </c>
      <c r="K2236" s="2">
        <v>0</v>
      </c>
      <c r="L2236" s="2">
        <v>0</v>
      </c>
      <c r="M2236" s="2">
        <v>0</v>
      </c>
      <c r="N2236">
        <v>5</v>
      </c>
      <c r="O2236">
        <v>292.8</v>
      </c>
      <c r="P2236">
        <v>45.5</v>
      </c>
      <c r="Q2236">
        <v>48.6</v>
      </c>
      <c r="R2236" s="5">
        <v>1.5465277777777799</v>
      </c>
    </row>
    <row r="2237" spans="2:18">
      <c r="B2237" s="2">
        <v>28.9</v>
      </c>
      <c r="C2237" s="2">
        <v>34</v>
      </c>
      <c r="D2237" s="2">
        <v>11.5</v>
      </c>
      <c r="E2237" s="2">
        <v>28.9</v>
      </c>
      <c r="F2237" s="2">
        <v>0</v>
      </c>
      <c r="G2237" s="2">
        <v>0</v>
      </c>
      <c r="H2237" s="2">
        <v>1008.5</v>
      </c>
      <c r="I2237" s="2">
        <v>72440</v>
      </c>
      <c r="J2237" s="2">
        <v>5</v>
      </c>
      <c r="K2237" s="2">
        <v>0</v>
      </c>
      <c r="L2237" s="2">
        <v>0</v>
      </c>
      <c r="M2237" s="2">
        <v>0</v>
      </c>
      <c r="N2237">
        <v>5</v>
      </c>
      <c r="O2237">
        <v>292.8</v>
      </c>
      <c r="P2237">
        <v>45.8</v>
      </c>
      <c r="Q2237">
        <v>49</v>
      </c>
      <c r="R2237" s="5">
        <v>1.5472222222222201</v>
      </c>
    </row>
    <row r="2238" spans="2:18">
      <c r="B2238" s="2">
        <v>28.9</v>
      </c>
      <c r="C2238" s="2">
        <v>38</v>
      </c>
      <c r="D2238" s="2">
        <v>13.2</v>
      </c>
      <c r="E2238" s="2">
        <v>28.3</v>
      </c>
      <c r="F2238" s="2">
        <v>0</v>
      </c>
      <c r="G2238" s="2">
        <v>3.6</v>
      </c>
      <c r="H2238" s="2">
        <v>1008.3</v>
      </c>
      <c r="I2238" s="2">
        <v>70390</v>
      </c>
      <c r="J2238" s="2">
        <v>5</v>
      </c>
      <c r="K2238" s="2">
        <v>0</v>
      </c>
      <c r="L2238" s="2">
        <v>0</v>
      </c>
      <c r="M2238" s="2">
        <v>0</v>
      </c>
      <c r="N2238">
        <v>5</v>
      </c>
      <c r="O2238">
        <v>292.8</v>
      </c>
      <c r="P2238">
        <v>46.1</v>
      </c>
      <c r="Q2238">
        <v>49.5</v>
      </c>
      <c r="R2238" s="5">
        <v>1.5479166666666699</v>
      </c>
    </row>
    <row r="2239" spans="2:18">
      <c r="B2239" s="2">
        <v>28.7</v>
      </c>
      <c r="C2239" s="2">
        <v>38</v>
      </c>
      <c r="D2239" s="2">
        <v>13</v>
      </c>
      <c r="E2239" s="2">
        <v>28.2</v>
      </c>
      <c r="F2239" s="2">
        <v>2.2000000000000002</v>
      </c>
      <c r="G2239" s="2">
        <v>2.5</v>
      </c>
      <c r="H2239" s="2">
        <v>1008.4</v>
      </c>
      <c r="I2239" s="2">
        <v>70050</v>
      </c>
      <c r="J2239" s="2">
        <v>5</v>
      </c>
      <c r="K2239" s="2">
        <v>0</v>
      </c>
      <c r="L2239" s="2">
        <v>0</v>
      </c>
      <c r="M2239" s="2">
        <v>0</v>
      </c>
      <c r="N2239">
        <v>5</v>
      </c>
      <c r="O2239">
        <v>292.8</v>
      </c>
      <c r="P2239">
        <v>46.2</v>
      </c>
      <c r="Q2239">
        <v>49.9</v>
      </c>
      <c r="R2239" s="5">
        <v>1.5486111111111101</v>
      </c>
    </row>
    <row r="2240" spans="2:18">
      <c r="B2240" s="2">
        <v>28.4</v>
      </c>
      <c r="C2240" s="2">
        <v>38</v>
      </c>
      <c r="D2240" s="2">
        <v>12.8</v>
      </c>
      <c r="E2240" s="2">
        <v>27.8</v>
      </c>
      <c r="F2240" s="2">
        <v>5.4</v>
      </c>
      <c r="G2240" s="2">
        <v>5.4</v>
      </c>
      <c r="H2240" s="2">
        <v>1008.1</v>
      </c>
      <c r="I2240" s="2">
        <v>68430</v>
      </c>
      <c r="J2240" s="2">
        <v>5</v>
      </c>
      <c r="K2240" s="2">
        <v>0</v>
      </c>
      <c r="L2240" s="2">
        <v>0</v>
      </c>
      <c r="M2240" s="2">
        <v>0</v>
      </c>
      <c r="N2240">
        <v>5</v>
      </c>
      <c r="O2240">
        <v>292.8</v>
      </c>
      <c r="P2240">
        <v>46.3</v>
      </c>
      <c r="Q2240">
        <v>50.4</v>
      </c>
      <c r="R2240" s="5">
        <v>1.5493055555555599</v>
      </c>
    </row>
    <row r="2241" spans="2:18">
      <c r="B2241" s="2">
        <v>28.3</v>
      </c>
      <c r="C2241" s="2">
        <v>39</v>
      </c>
      <c r="D2241" s="2">
        <v>13.1</v>
      </c>
      <c r="E2241" s="2">
        <v>27.8</v>
      </c>
      <c r="F2241" s="2">
        <v>4</v>
      </c>
      <c r="G2241" s="2">
        <v>4</v>
      </c>
      <c r="H2241" s="2">
        <v>1008.3</v>
      </c>
      <c r="I2241" s="2">
        <v>66430</v>
      </c>
      <c r="J2241" s="2">
        <v>4</v>
      </c>
      <c r="K2241" s="2">
        <v>0</v>
      </c>
      <c r="L2241" s="2">
        <v>0</v>
      </c>
      <c r="M2241" s="2">
        <v>0</v>
      </c>
      <c r="N2241">
        <v>5</v>
      </c>
      <c r="O2241">
        <v>292.8</v>
      </c>
      <c r="P2241">
        <v>46.3</v>
      </c>
      <c r="Q2241">
        <v>50.7</v>
      </c>
      <c r="R2241" s="5">
        <v>1.55</v>
      </c>
    </row>
    <row r="2242" spans="2:18">
      <c r="B2242" s="2">
        <v>28</v>
      </c>
      <c r="C2242" s="2">
        <v>40</v>
      </c>
      <c r="D2242" s="2">
        <v>13.2</v>
      </c>
      <c r="E2242" s="2">
        <v>27.7</v>
      </c>
      <c r="F2242" s="2">
        <v>0</v>
      </c>
      <c r="G2242" s="2">
        <v>7.2</v>
      </c>
      <c r="H2242" s="2">
        <v>1008.5</v>
      </c>
      <c r="I2242" s="2">
        <v>67990</v>
      </c>
      <c r="J2242" s="2">
        <v>4</v>
      </c>
      <c r="K2242" s="2">
        <v>0</v>
      </c>
      <c r="L2242" s="2">
        <v>0</v>
      </c>
      <c r="M2242" s="2">
        <v>0</v>
      </c>
      <c r="N2242">
        <v>5</v>
      </c>
      <c r="O2242">
        <v>292.8</v>
      </c>
      <c r="P2242">
        <v>46.3</v>
      </c>
      <c r="Q2242">
        <v>50.9</v>
      </c>
      <c r="R2242" s="5">
        <v>1.5506944444444399</v>
      </c>
    </row>
    <row r="2243" spans="2:18">
      <c r="B2243" s="2">
        <v>28</v>
      </c>
      <c r="C2243" s="2">
        <v>40</v>
      </c>
      <c r="D2243" s="2">
        <v>13.2</v>
      </c>
      <c r="E2243" s="2">
        <v>27.7</v>
      </c>
      <c r="F2243" s="2">
        <v>2.5</v>
      </c>
      <c r="G2243" s="2">
        <v>3.2</v>
      </c>
      <c r="H2243" s="2">
        <v>1008.3</v>
      </c>
      <c r="I2243" s="2">
        <v>67380</v>
      </c>
      <c r="J2243" s="2">
        <v>4</v>
      </c>
      <c r="K2243" s="2">
        <v>0</v>
      </c>
      <c r="L2243" s="2">
        <v>0</v>
      </c>
      <c r="M2243" s="2">
        <v>0</v>
      </c>
      <c r="N2243">
        <v>5</v>
      </c>
      <c r="O2243">
        <v>292.8</v>
      </c>
      <c r="P2243">
        <v>46.2</v>
      </c>
      <c r="Q2243">
        <v>51</v>
      </c>
      <c r="R2243" s="5">
        <v>1.55138888888889</v>
      </c>
    </row>
    <row r="2244" spans="2:18">
      <c r="B2244" s="2">
        <v>27.9</v>
      </c>
      <c r="C2244" s="2">
        <v>40</v>
      </c>
      <c r="D2244" s="2">
        <v>13.1</v>
      </c>
      <c r="E2244" s="2">
        <v>27.6</v>
      </c>
      <c r="F2244" s="2">
        <v>4</v>
      </c>
      <c r="G2244" s="2">
        <v>4</v>
      </c>
      <c r="H2244" s="2">
        <v>1008.3</v>
      </c>
      <c r="I2244" s="2">
        <v>66820</v>
      </c>
      <c r="J2244" s="2">
        <v>4</v>
      </c>
      <c r="K2244" s="2">
        <v>0</v>
      </c>
      <c r="L2244" s="2">
        <v>0</v>
      </c>
      <c r="M2244" s="2">
        <v>0</v>
      </c>
      <c r="N2244">
        <v>5</v>
      </c>
      <c r="O2244">
        <v>292.8</v>
      </c>
      <c r="P2244">
        <v>46.1</v>
      </c>
      <c r="Q2244">
        <v>51</v>
      </c>
      <c r="R2244" s="5">
        <v>1.5520833333333299</v>
      </c>
    </row>
    <row r="2245" spans="2:18">
      <c r="B2245" s="2">
        <v>27.8</v>
      </c>
      <c r="C2245" s="2">
        <v>41</v>
      </c>
      <c r="D2245" s="2">
        <v>13.4</v>
      </c>
      <c r="E2245" s="2">
        <v>27.5</v>
      </c>
      <c r="F2245" s="2">
        <v>0</v>
      </c>
      <c r="G2245" s="2">
        <v>1.8</v>
      </c>
      <c r="H2245" s="2">
        <v>1008.2</v>
      </c>
      <c r="I2245" s="2">
        <v>68340</v>
      </c>
      <c r="J2245" s="2">
        <v>5</v>
      </c>
      <c r="K2245" s="2">
        <v>0</v>
      </c>
      <c r="L2245" s="2">
        <v>0</v>
      </c>
      <c r="M2245" s="2">
        <v>0</v>
      </c>
      <c r="N2245">
        <v>5</v>
      </c>
      <c r="O2245">
        <v>292.8</v>
      </c>
      <c r="P2245">
        <v>45.9</v>
      </c>
      <c r="Q2245">
        <v>50.9</v>
      </c>
      <c r="R2245" s="5">
        <v>1.55277777777778</v>
      </c>
    </row>
    <row r="2246" spans="2:18">
      <c r="B2246" s="2">
        <v>27.9</v>
      </c>
      <c r="C2246" s="2">
        <v>40</v>
      </c>
      <c r="D2246" s="2">
        <v>13.1</v>
      </c>
      <c r="E2246" s="2">
        <v>27.6</v>
      </c>
      <c r="F2246" s="2">
        <v>2.9</v>
      </c>
      <c r="G2246" s="2">
        <v>3.2</v>
      </c>
      <c r="H2246" s="2">
        <v>1008.2</v>
      </c>
      <c r="I2246" s="2">
        <v>68200</v>
      </c>
      <c r="J2246" s="2">
        <v>5</v>
      </c>
      <c r="K2246" s="2">
        <v>0</v>
      </c>
      <c r="L2246" s="2">
        <v>0</v>
      </c>
      <c r="M2246" s="2">
        <v>0</v>
      </c>
      <c r="N2246">
        <v>5</v>
      </c>
      <c r="O2246">
        <v>292.8</v>
      </c>
      <c r="P2246">
        <v>45.8</v>
      </c>
      <c r="Q2246">
        <v>50.8</v>
      </c>
      <c r="R2246" s="5">
        <v>1.5534722222222199</v>
      </c>
    </row>
    <row r="2247" spans="2:18">
      <c r="B2247" s="2">
        <v>27.5</v>
      </c>
      <c r="C2247" s="2">
        <v>40</v>
      </c>
      <c r="D2247" s="2">
        <v>12.7</v>
      </c>
      <c r="E2247" s="2">
        <v>27.2</v>
      </c>
      <c r="F2247" s="2">
        <v>0</v>
      </c>
      <c r="G2247" s="2">
        <v>2.2000000000000002</v>
      </c>
      <c r="H2247" s="2">
        <v>1008.4</v>
      </c>
      <c r="I2247" s="2">
        <v>68030</v>
      </c>
      <c r="J2247" s="2">
        <v>4</v>
      </c>
      <c r="K2247" s="2">
        <v>0</v>
      </c>
      <c r="L2247" s="2">
        <v>0</v>
      </c>
      <c r="M2247" s="2">
        <v>0</v>
      </c>
      <c r="N2247">
        <v>5</v>
      </c>
      <c r="O2247">
        <v>292.8</v>
      </c>
      <c r="P2247">
        <v>45.7</v>
      </c>
      <c r="Q2247">
        <v>50.7</v>
      </c>
      <c r="R2247" s="5">
        <v>1.55416666666667</v>
      </c>
    </row>
    <row r="2248" spans="2:18">
      <c r="B2248" s="2">
        <v>27.5</v>
      </c>
      <c r="C2248" s="2">
        <v>42</v>
      </c>
      <c r="D2248" s="2">
        <v>13.5</v>
      </c>
      <c r="E2248" s="2">
        <v>27.3</v>
      </c>
      <c r="F2248" s="2">
        <v>1.8</v>
      </c>
      <c r="G2248" s="2">
        <v>4.3</v>
      </c>
      <c r="H2248" s="2">
        <v>1008.2</v>
      </c>
      <c r="I2248" s="2">
        <v>67970</v>
      </c>
      <c r="J2248" s="2">
        <v>4</v>
      </c>
      <c r="K2248" s="2">
        <v>0</v>
      </c>
      <c r="L2248" s="2">
        <v>0</v>
      </c>
      <c r="M2248" s="2">
        <v>0</v>
      </c>
      <c r="N2248">
        <v>5</v>
      </c>
      <c r="O2248">
        <v>292.8</v>
      </c>
      <c r="P2248">
        <v>45.6</v>
      </c>
      <c r="Q2248">
        <v>50.6</v>
      </c>
      <c r="R2248" s="5">
        <v>1.5548611111111099</v>
      </c>
    </row>
    <row r="2249" spans="2:18">
      <c r="B2249" s="2">
        <v>27.5</v>
      </c>
      <c r="C2249" s="2">
        <v>41</v>
      </c>
      <c r="D2249" s="2">
        <v>13.1</v>
      </c>
      <c r="E2249" s="2">
        <v>27.3</v>
      </c>
      <c r="F2249" s="2">
        <v>2.5</v>
      </c>
      <c r="G2249" s="2">
        <v>3.2</v>
      </c>
      <c r="H2249" s="2">
        <v>1008.1</v>
      </c>
      <c r="I2249" s="2">
        <v>68460</v>
      </c>
      <c r="J2249" s="2">
        <v>5</v>
      </c>
      <c r="K2249" s="2">
        <v>0</v>
      </c>
      <c r="L2249" s="2">
        <v>0</v>
      </c>
      <c r="M2249" s="2">
        <v>0</v>
      </c>
      <c r="N2249">
        <v>5</v>
      </c>
      <c r="O2249">
        <v>292.8</v>
      </c>
      <c r="P2249">
        <v>45.5</v>
      </c>
      <c r="Q2249">
        <v>50.6</v>
      </c>
      <c r="R2249" s="5">
        <v>1.55555555555556</v>
      </c>
    </row>
    <row r="2250" spans="2:18">
      <c r="B2250" s="2">
        <v>27.5</v>
      </c>
      <c r="C2250" s="2">
        <v>41</v>
      </c>
      <c r="D2250" s="2">
        <v>13.1</v>
      </c>
      <c r="E2250" s="2">
        <v>27.3</v>
      </c>
      <c r="F2250" s="2">
        <v>2.9</v>
      </c>
      <c r="G2250" s="2">
        <v>3.2</v>
      </c>
      <c r="H2250" s="2">
        <v>1008.3</v>
      </c>
      <c r="I2250" s="2">
        <v>69380</v>
      </c>
      <c r="J2250" s="2">
        <v>5</v>
      </c>
      <c r="K2250" s="2">
        <v>0</v>
      </c>
      <c r="L2250" s="2">
        <v>0</v>
      </c>
      <c r="M2250" s="2">
        <v>0</v>
      </c>
      <c r="N2250">
        <v>5</v>
      </c>
      <c r="O2250">
        <v>292.8</v>
      </c>
      <c r="P2250">
        <v>45.4</v>
      </c>
      <c r="Q2250">
        <v>50.5</v>
      </c>
      <c r="R2250" s="5">
        <v>1.5562499999999999</v>
      </c>
    </row>
    <row r="2251" spans="2:18">
      <c r="B2251" s="2">
        <v>27.7</v>
      </c>
      <c r="C2251" s="2">
        <v>40</v>
      </c>
      <c r="D2251" s="2">
        <v>12.9</v>
      </c>
      <c r="E2251" s="2">
        <v>27.4</v>
      </c>
      <c r="F2251" s="2">
        <v>2.2000000000000002</v>
      </c>
      <c r="G2251" s="2">
        <v>2.2000000000000002</v>
      </c>
      <c r="H2251" s="2">
        <v>1008.4</v>
      </c>
      <c r="I2251" s="2">
        <v>70370</v>
      </c>
      <c r="J2251" s="2">
        <v>5</v>
      </c>
      <c r="K2251" s="2">
        <v>0</v>
      </c>
      <c r="L2251" s="2">
        <v>0</v>
      </c>
      <c r="M2251" s="2">
        <v>0</v>
      </c>
      <c r="N2251">
        <v>5</v>
      </c>
      <c r="O2251">
        <v>292.8</v>
      </c>
      <c r="P2251">
        <v>45.3</v>
      </c>
      <c r="Q2251">
        <v>50.5</v>
      </c>
      <c r="R2251" s="5">
        <v>1.55694444444444</v>
      </c>
    </row>
    <row r="2252" spans="2:18">
      <c r="B2252" s="2">
        <v>27.8</v>
      </c>
      <c r="C2252" s="2">
        <v>40</v>
      </c>
      <c r="D2252" s="2">
        <v>13</v>
      </c>
      <c r="E2252" s="2">
        <v>27.4</v>
      </c>
      <c r="F2252" s="2">
        <v>6.1</v>
      </c>
      <c r="G2252" s="2">
        <v>6.1</v>
      </c>
      <c r="H2252" s="2">
        <v>1008.2</v>
      </c>
      <c r="I2252" s="2">
        <v>70350</v>
      </c>
      <c r="J2252" s="2">
        <v>5</v>
      </c>
      <c r="K2252" s="2">
        <v>0</v>
      </c>
      <c r="L2252" s="2">
        <v>0</v>
      </c>
      <c r="M2252" s="2">
        <v>0</v>
      </c>
      <c r="N2252">
        <v>5</v>
      </c>
      <c r="O2252">
        <v>292.8</v>
      </c>
      <c r="P2252">
        <v>45.4</v>
      </c>
      <c r="Q2252">
        <v>50.5</v>
      </c>
      <c r="R2252" s="5">
        <v>1.5576388888888899</v>
      </c>
    </row>
    <row r="2253" spans="2:18">
      <c r="B2253" s="2">
        <v>27.6</v>
      </c>
      <c r="C2253" s="2">
        <v>39</v>
      </c>
      <c r="D2253" s="2">
        <v>12.4</v>
      </c>
      <c r="E2253" s="2">
        <v>27.2</v>
      </c>
      <c r="F2253" s="2">
        <v>0</v>
      </c>
      <c r="G2253" s="2">
        <v>2.2000000000000002</v>
      </c>
      <c r="H2253" s="2">
        <v>1008.4</v>
      </c>
      <c r="I2253" s="2">
        <v>69850</v>
      </c>
      <c r="J2253" s="2">
        <v>5</v>
      </c>
      <c r="K2253" s="2">
        <v>0</v>
      </c>
      <c r="L2253" s="2">
        <v>0</v>
      </c>
      <c r="M2253" s="2">
        <v>0</v>
      </c>
      <c r="N2253">
        <v>5</v>
      </c>
      <c r="O2253">
        <v>292.8</v>
      </c>
      <c r="P2253">
        <v>45.4</v>
      </c>
      <c r="Q2253">
        <v>50.4</v>
      </c>
      <c r="R2253" s="5">
        <v>1.55833333333333</v>
      </c>
    </row>
    <row r="2254" spans="2:18">
      <c r="B2254" s="2">
        <v>27.5</v>
      </c>
      <c r="C2254" s="2">
        <v>40</v>
      </c>
      <c r="D2254" s="2">
        <v>12.7</v>
      </c>
      <c r="E2254" s="2">
        <v>27.2</v>
      </c>
      <c r="F2254" s="2">
        <v>2.5</v>
      </c>
      <c r="G2254" s="2">
        <v>2.5</v>
      </c>
      <c r="H2254" s="2">
        <v>1008.5</v>
      </c>
      <c r="I2254" s="2">
        <v>69780</v>
      </c>
      <c r="J2254" s="2">
        <v>5</v>
      </c>
      <c r="K2254" s="2">
        <v>0</v>
      </c>
      <c r="L2254" s="2">
        <v>0</v>
      </c>
      <c r="M2254" s="2">
        <v>0</v>
      </c>
      <c r="N2254">
        <v>5</v>
      </c>
      <c r="O2254">
        <v>292.8</v>
      </c>
      <c r="P2254">
        <v>45.5</v>
      </c>
      <c r="Q2254">
        <v>50.4</v>
      </c>
      <c r="R2254" s="5">
        <v>1.5590277777777799</v>
      </c>
    </row>
    <row r="2255" spans="2:18">
      <c r="B2255" s="2">
        <v>27.4</v>
      </c>
      <c r="C2255" s="2">
        <v>39</v>
      </c>
      <c r="D2255" s="2">
        <v>12.3</v>
      </c>
      <c r="E2255" s="2">
        <v>27.1</v>
      </c>
      <c r="F2255" s="2">
        <v>1.8</v>
      </c>
      <c r="G2255" s="2">
        <v>2.5</v>
      </c>
      <c r="H2255" s="2">
        <v>1008.3</v>
      </c>
      <c r="I2255" s="2">
        <v>67320</v>
      </c>
      <c r="J2255" s="2">
        <v>4</v>
      </c>
      <c r="K2255" s="2">
        <v>0</v>
      </c>
      <c r="L2255" s="2">
        <v>0</v>
      </c>
      <c r="M2255" s="2">
        <v>0</v>
      </c>
      <c r="N2255">
        <v>5</v>
      </c>
      <c r="O2255">
        <v>292.8</v>
      </c>
      <c r="P2255">
        <v>45.5</v>
      </c>
      <c r="Q2255">
        <v>50.4</v>
      </c>
      <c r="R2255" s="5">
        <v>1.55972222222222</v>
      </c>
    </row>
    <row r="2256" spans="2:18">
      <c r="B2256" s="2">
        <v>27.4</v>
      </c>
      <c r="C2256" s="2">
        <v>40</v>
      </c>
      <c r="D2256" s="2">
        <v>12.6</v>
      </c>
      <c r="E2256" s="2">
        <v>27.1</v>
      </c>
      <c r="F2256" s="2">
        <v>0</v>
      </c>
      <c r="G2256" s="2">
        <v>2.5</v>
      </c>
      <c r="H2256" s="2">
        <v>1008.5</v>
      </c>
      <c r="I2256" s="2">
        <v>68880</v>
      </c>
      <c r="J2256" s="2">
        <v>5</v>
      </c>
      <c r="K2256" s="2">
        <v>0</v>
      </c>
      <c r="L2256" s="2">
        <v>0</v>
      </c>
      <c r="M2256" s="2">
        <v>0</v>
      </c>
      <c r="N2256">
        <v>5</v>
      </c>
      <c r="O2256">
        <v>292.8</v>
      </c>
      <c r="P2256">
        <v>45.5</v>
      </c>
      <c r="Q2256">
        <v>50.5</v>
      </c>
      <c r="R2256" s="5">
        <v>1.5604166666666699</v>
      </c>
    </row>
    <row r="2257" spans="2:18">
      <c r="B2257" s="2">
        <v>27.6</v>
      </c>
      <c r="C2257" s="2">
        <v>41</v>
      </c>
      <c r="D2257" s="2">
        <v>13.2</v>
      </c>
      <c r="E2257" s="2">
        <v>27.4</v>
      </c>
      <c r="F2257" s="2">
        <v>2.5</v>
      </c>
      <c r="G2257" s="2">
        <v>2.5</v>
      </c>
      <c r="H2257" s="2">
        <v>1008.5</v>
      </c>
      <c r="I2257" s="2">
        <v>67610</v>
      </c>
      <c r="J2257" s="2">
        <v>4</v>
      </c>
      <c r="K2257" s="2">
        <v>0</v>
      </c>
      <c r="L2257" s="2">
        <v>0</v>
      </c>
      <c r="M2257" s="2">
        <v>0</v>
      </c>
      <c r="N2257">
        <v>5</v>
      </c>
      <c r="O2257">
        <v>292.8</v>
      </c>
      <c r="P2257">
        <v>45.4</v>
      </c>
      <c r="Q2257">
        <v>50.5</v>
      </c>
      <c r="R2257" s="5">
        <v>1.56111111111111</v>
      </c>
    </row>
    <row r="2258" spans="2:18">
      <c r="B2258" s="2">
        <v>27.5</v>
      </c>
      <c r="C2258" s="2">
        <v>41</v>
      </c>
      <c r="D2258" s="2">
        <v>13.1</v>
      </c>
      <c r="E2258" s="2">
        <v>27.3</v>
      </c>
      <c r="F2258" s="2">
        <v>2.9</v>
      </c>
      <c r="G2258" s="2">
        <v>2.9</v>
      </c>
      <c r="H2258" s="2">
        <v>1008.3</v>
      </c>
      <c r="I2258" s="2">
        <v>65950</v>
      </c>
      <c r="J2258" s="2">
        <v>4</v>
      </c>
      <c r="K2258" s="2">
        <v>0</v>
      </c>
      <c r="L2258" s="2">
        <v>0</v>
      </c>
      <c r="M2258" s="2">
        <v>0</v>
      </c>
      <c r="N2258">
        <v>5</v>
      </c>
      <c r="O2258">
        <v>292.8</v>
      </c>
      <c r="P2258">
        <v>45.4</v>
      </c>
      <c r="Q2258">
        <v>50.4</v>
      </c>
      <c r="R2258" s="5">
        <v>1.5618055555555601</v>
      </c>
    </row>
    <row r="2259" spans="2:18">
      <c r="B2259" s="2">
        <v>27.5</v>
      </c>
      <c r="C2259" s="2">
        <v>40</v>
      </c>
      <c r="D2259" s="2">
        <v>12.7</v>
      </c>
      <c r="E2259" s="2">
        <v>27.2</v>
      </c>
      <c r="F2259" s="2">
        <v>1.8</v>
      </c>
      <c r="G2259" s="2">
        <v>4</v>
      </c>
      <c r="H2259" s="2">
        <v>1008.3</v>
      </c>
      <c r="I2259" s="2">
        <v>66930</v>
      </c>
      <c r="J2259" s="2">
        <v>4</v>
      </c>
      <c r="K2259" s="2">
        <v>0</v>
      </c>
      <c r="L2259" s="2">
        <v>0</v>
      </c>
      <c r="M2259" s="2">
        <v>0</v>
      </c>
      <c r="N2259">
        <v>5</v>
      </c>
      <c r="O2259">
        <v>292.8</v>
      </c>
      <c r="P2259">
        <v>45.4</v>
      </c>
      <c r="Q2259">
        <v>50.2</v>
      </c>
      <c r="R2259" s="5">
        <v>1.5625</v>
      </c>
    </row>
    <row r="2260" spans="2:18">
      <c r="B2260" s="2">
        <v>27.3</v>
      </c>
      <c r="C2260" s="2">
        <v>40</v>
      </c>
      <c r="D2260" s="2">
        <v>12.5</v>
      </c>
      <c r="E2260" s="2">
        <v>27.1</v>
      </c>
      <c r="F2260" s="2">
        <v>2.2000000000000002</v>
      </c>
      <c r="G2260" s="2">
        <v>3.2</v>
      </c>
      <c r="H2260" s="2">
        <v>1008.2</v>
      </c>
      <c r="I2260" s="2">
        <v>67990</v>
      </c>
      <c r="J2260" s="2">
        <v>4</v>
      </c>
      <c r="K2260" s="2">
        <v>0</v>
      </c>
      <c r="L2260" s="2">
        <v>0</v>
      </c>
      <c r="M2260" s="2">
        <v>0</v>
      </c>
      <c r="N2260">
        <v>5</v>
      </c>
      <c r="O2260">
        <v>292.8</v>
      </c>
      <c r="P2260">
        <v>45.3</v>
      </c>
      <c r="Q2260">
        <v>50.1</v>
      </c>
      <c r="R2260" s="5">
        <v>1.5631944444444399</v>
      </c>
    </row>
    <row r="2261" spans="2:18">
      <c r="B2261" s="2">
        <v>27</v>
      </c>
      <c r="C2261" s="2">
        <v>41</v>
      </c>
      <c r="D2261" s="2">
        <v>12.7</v>
      </c>
      <c r="E2261" s="2">
        <v>26.9</v>
      </c>
      <c r="F2261" s="2">
        <v>2.9</v>
      </c>
      <c r="G2261" s="2">
        <v>4.7</v>
      </c>
      <c r="H2261" s="2">
        <v>1008.5</v>
      </c>
      <c r="I2261" s="2">
        <v>71640</v>
      </c>
      <c r="J2261" s="2">
        <v>5</v>
      </c>
      <c r="K2261" s="2">
        <v>0</v>
      </c>
      <c r="L2261" s="2">
        <v>0</v>
      </c>
      <c r="M2261" s="2">
        <v>0</v>
      </c>
      <c r="N2261">
        <v>5</v>
      </c>
      <c r="O2261">
        <v>292.8</v>
      </c>
      <c r="P2261">
        <v>45.3</v>
      </c>
      <c r="Q2261">
        <v>50</v>
      </c>
      <c r="R2261" s="5">
        <v>1.56388888888889</v>
      </c>
    </row>
    <row r="2262" spans="2:18">
      <c r="B2262" s="2">
        <v>26.7</v>
      </c>
      <c r="C2262" s="2">
        <v>41</v>
      </c>
      <c r="D2262" s="2">
        <v>12.4</v>
      </c>
      <c r="E2262" s="2">
        <v>26.7</v>
      </c>
      <c r="F2262" s="2">
        <v>3.6</v>
      </c>
      <c r="G2262" s="2">
        <v>6.1</v>
      </c>
      <c r="H2262" s="2">
        <v>1008.4</v>
      </c>
      <c r="I2262" s="2">
        <v>73630</v>
      </c>
      <c r="J2262" s="2">
        <v>5</v>
      </c>
      <c r="K2262" s="2">
        <v>0</v>
      </c>
      <c r="L2262" s="2">
        <v>0</v>
      </c>
      <c r="M2262" s="2">
        <v>0</v>
      </c>
      <c r="N2262">
        <v>5</v>
      </c>
      <c r="O2262">
        <v>292.8</v>
      </c>
      <c r="P2262">
        <v>45.1</v>
      </c>
      <c r="Q2262">
        <v>49.8</v>
      </c>
      <c r="R2262" s="5">
        <v>1.5645833333333301</v>
      </c>
    </row>
    <row r="2263" spans="2:18">
      <c r="B2263" s="2">
        <v>26.8</v>
      </c>
      <c r="C2263" s="2">
        <v>41</v>
      </c>
      <c r="D2263" s="2">
        <v>12.5</v>
      </c>
      <c r="E2263" s="2">
        <v>26.7</v>
      </c>
      <c r="F2263" s="2">
        <v>2.5</v>
      </c>
      <c r="G2263" s="2">
        <v>5</v>
      </c>
      <c r="H2263" s="2">
        <v>1008.4</v>
      </c>
      <c r="I2263" s="2">
        <v>75560</v>
      </c>
      <c r="J2263" s="2">
        <v>5</v>
      </c>
      <c r="K2263" s="2">
        <v>0</v>
      </c>
      <c r="L2263" s="2">
        <v>0</v>
      </c>
      <c r="M2263" s="2">
        <v>0</v>
      </c>
      <c r="N2263">
        <v>5</v>
      </c>
      <c r="O2263">
        <v>292.8</v>
      </c>
      <c r="P2263">
        <v>45</v>
      </c>
      <c r="Q2263">
        <v>49.6</v>
      </c>
      <c r="R2263" s="5">
        <v>1.56527777777778</v>
      </c>
    </row>
    <row r="2264" spans="2:18">
      <c r="B2264" s="2">
        <v>26.8</v>
      </c>
      <c r="C2264" s="2">
        <v>40</v>
      </c>
      <c r="D2264" s="2">
        <v>12.1</v>
      </c>
      <c r="E2264" s="2">
        <v>26.7</v>
      </c>
      <c r="F2264" s="2">
        <v>5</v>
      </c>
      <c r="G2264" s="2">
        <v>5</v>
      </c>
      <c r="H2264" s="2">
        <v>1008.3</v>
      </c>
      <c r="I2264" s="2">
        <v>76880</v>
      </c>
      <c r="J2264" s="2">
        <v>5</v>
      </c>
      <c r="K2264" s="2">
        <v>0</v>
      </c>
      <c r="L2264" s="2">
        <v>0</v>
      </c>
      <c r="M2264" s="2">
        <v>0</v>
      </c>
      <c r="N2264">
        <v>5</v>
      </c>
      <c r="O2264">
        <v>292.8</v>
      </c>
      <c r="P2264">
        <v>44.7</v>
      </c>
      <c r="Q2264">
        <v>49.4</v>
      </c>
      <c r="R2264" s="5">
        <v>1.5659722222222201</v>
      </c>
    </row>
    <row r="2265" spans="2:18">
      <c r="B2265" s="2">
        <v>26.7</v>
      </c>
      <c r="C2265" s="2">
        <v>40</v>
      </c>
      <c r="D2265" s="2">
        <v>12</v>
      </c>
      <c r="E2265" s="2">
        <v>26.6</v>
      </c>
      <c r="F2265" s="2">
        <v>0</v>
      </c>
      <c r="G2265" s="2">
        <v>2.5</v>
      </c>
      <c r="H2265" s="2">
        <v>1008.5</v>
      </c>
      <c r="I2265" s="2">
        <v>76080</v>
      </c>
      <c r="J2265" s="2">
        <v>5</v>
      </c>
      <c r="K2265" s="2">
        <v>0</v>
      </c>
      <c r="L2265" s="2">
        <v>0</v>
      </c>
      <c r="M2265" s="2">
        <v>0</v>
      </c>
      <c r="N2265">
        <v>5</v>
      </c>
      <c r="O2265">
        <v>292.8</v>
      </c>
      <c r="P2265">
        <v>44.6</v>
      </c>
      <c r="Q2265">
        <v>49.1</v>
      </c>
      <c r="R2265" s="5">
        <v>1.56666666666667</v>
      </c>
    </row>
    <row r="2266" spans="2:18">
      <c r="B2266" s="2">
        <v>26.7</v>
      </c>
      <c r="C2266" s="2">
        <v>41</v>
      </c>
      <c r="D2266" s="2">
        <v>12.4</v>
      </c>
      <c r="E2266" s="2">
        <v>26.7</v>
      </c>
      <c r="F2266" s="2">
        <v>2.2000000000000002</v>
      </c>
      <c r="G2266" s="2">
        <v>2.5</v>
      </c>
      <c r="H2266" s="2">
        <v>1008.5</v>
      </c>
      <c r="I2266" s="2">
        <v>74150</v>
      </c>
      <c r="J2266" s="2">
        <v>5</v>
      </c>
      <c r="K2266" s="2">
        <v>0</v>
      </c>
      <c r="L2266" s="2">
        <v>0</v>
      </c>
      <c r="M2266" s="2">
        <v>0</v>
      </c>
      <c r="N2266">
        <v>5</v>
      </c>
      <c r="O2266">
        <v>292.8</v>
      </c>
      <c r="P2266">
        <v>44.5</v>
      </c>
      <c r="Q2266">
        <v>48.9</v>
      </c>
      <c r="R2266" s="5">
        <v>1.5673611111111101</v>
      </c>
    </row>
    <row r="2267" spans="2:18">
      <c r="B2267" s="2">
        <v>26.8</v>
      </c>
      <c r="C2267" s="2">
        <v>42</v>
      </c>
      <c r="D2267" s="2">
        <v>12.9</v>
      </c>
      <c r="E2267" s="2">
        <v>26.8</v>
      </c>
      <c r="F2267" s="2">
        <v>4</v>
      </c>
      <c r="G2267" s="2">
        <v>4.3</v>
      </c>
      <c r="H2267" s="2">
        <v>1008.5</v>
      </c>
      <c r="I2267" s="2">
        <v>72970</v>
      </c>
      <c r="J2267" s="2">
        <v>5</v>
      </c>
      <c r="K2267" s="2">
        <v>0</v>
      </c>
      <c r="L2267" s="2">
        <v>0</v>
      </c>
      <c r="M2267" s="2">
        <v>0</v>
      </c>
      <c r="N2267">
        <v>5</v>
      </c>
      <c r="O2267">
        <v>292.8</v>
      </c>
      <c r="P2267">
        <v>44.4</v>
      </c>
      <c r="Q2267">
        <v>48.8</v>
      </c>
      <c r="R2267" s="5">
        <v>1.56805555555556</v>
      </c>
    </row>
    <row r="2268" spans="2:18">
      <c r="B2268" s="2">
        <v>26.9</v>
      </c>
      <c r="C2268" s="2">
        <v>44</v>
      </c>
      <c r="D2268" s="2">
        <v>13.7</v>
      </c>
      <c r="E2268" s="2">
        <v>26.9</v>
      </c>
      <c r="F2268" s="2">
        <v>6.5</v>
      </c>
      <c r="G2268" s="2">
        <v>6.5</v>
      </c>
      <c r="H2268" s="2">
        <v>1008.4</v>
      </c>
      <c r="I2268" s="2">
        <v>71620</v>
      </c>
      <c r="J2268" s="2">
        <v>5</v>
      </c>
      <c r="K2268" s="2">
        <v>0</v>
      </c>
      <c r="L2268" s="2">
        <v>0</v>
      </c>
      <c r="M2268" s="2">
        <v>0</v>
      </c>
      <c r="N2268">
        <v>5</v>
      </c>
      <c r="O2268">
        <v>292.8</v>
      </c>
      <c r="P2268">
        <v>44.3</v>
      </c>
      <c r="Q2268">
        <v>48.7</v>
      </c>
      <c r="R2268" s="5">
        <v>1.5687500000000001</v>
      </c>
    </row>
    <row r="2269" spans="2:18">
      <c r="B2269" s="2">
        <v>26.9</v>
      </c>
      <c r="C2269" s="2">
        <v>45</v>
      </c>
      <c r="D2269" s="2">
        <v>14</v>
      </c>
      <c r="E2269" s="2">
        <v>27</v>
      </c>
      <c r="F2269" s="2">
        <v>0</v>
      </c>
      <c r="G2269" s="2">
        <v>2.2000000000000002</v>
      </c>
      <c r="H2269" s="2">
        <v>1008.6</v>
      </c>
      <c r="I2269" s="2">
        <v>75160</v>
      </c>
      <c r="J2269" s="2">
        <v>5</v>
      </c>
      <c r="K2269" s="2">
        <v>0</v>
      </c>
      <c r="L2269" s="2">
        <v>0</v>
      </c>
      <c r="M2269" s="2">
        <v>0</v>
      </c>
      <c r="N2269">
        <v>5</v>
      </c>
      <c r="O2269">
        <v>292.8</v>
      </c>
      <c r="P2269">
        <v>44.3</v>
      </c>
      <c r="Q2269">
        <v>48.6</v>
      </c>
      <c r="R2269" s="5">
        <v>1.56944444444444</v>
      </c>
    </row>
    <row r="2270" spans="2:18">
      <c r="B2270" s="2">
        <v>27.1</v>
      </c>
      <c r="C2270" s="2">
        <v>43</v>
      </c>
      <c r="D2270" s="2">
        <v>13.5</v>
      </c>
      <c r="E2270" s="2">
        <v>27.1</v>
      </c>
      <c r="F2270" s="2">
        <v>0</v>
      </c>
      <c r="G2270" s="2">
        <v>1.8</v>
      </c>
      <c r="H2270" s="2">
        <v>1008.4</v>
      </c>
      <c r="I2270" s="2">
        <v>75150</v>
      </c>
      <c r="J2270" s="2">
        <v>5</v>
      </c>
      <c r="K2270" s="2">
        <v>0</v>
      </c>
      <c r="L2270" s="2">
        <v>0</v>
      </c>
      <c r="M2270" s="2">
        <v>0</v>
      </c>
      <c r="N2270">
        <v>5</v>
      </c>
      <c r="O2270">
        <v>292.8</v>
      </c>
      <c r="P2270">
        <v>44.3</v>
      </c>
      <c r="Q2270">
        <v>48.5</v>
      </c>
      <c r="R2270" s="5">
        <v>1.5701388888888901</v>
      </c>
    </row>
    <row r="2271" spans="2:18">
      <c r="B2271" s="2">
        <v>27.1</v>
      </c>
      <c r="C2271" s="2">
        <v>45</v>
      </c>
      <c r="D2271" s="2">
        <v>14.2</v>
      </c>
      <c r="E2271" s="2">
        <v>27.2</v>
      </c>
      <c r="F2271" s="2">
        <v>3.6</v>
      </c>
      <c r="G2271" s="2">
        <v>3.6</v>
      </c>
      <c r="H2271" s="2">
        <v>1008.4</v>
      </c>
      <c r="I2271" s="2">
        <v>75190</v>
      </c>
      <c r="J2271" s="2">
        <v>5</v>
      </c>
      <c r="K2271" s="2">
        <v>0</v>
      </c>
      <c r="L2271" s="2">
        <v>0</v>
      </c>
      <c r="M2271" s="2">
        <v>0</v>
      </c>
      <c r="N2271">
        <v>5</v>
      </c>
      <c r="O2271">
        <v>292.8</v>
      </c>
      <c r="P2271">
        <v>44.4</v>
      </c>
      <c r="Q2271">
        <v>48.5</v>
      </c>
      <c r="R2271" s="5">
        <v>1.57083333333333</v>
      </c>
    </row>
    <row r="2272" spans="2:18">
      <c r="B2272" s="2">
        <v>27.1</v>
      </c>
      <c r="C2272" s="2">
        <v>41</v>
      </c>
      <c r="D2272" s="2">
        <v>12.8</v>
      </c>
      <c r="E2272" s="2">
        <v>27</v>
      </c>
      <c r="F2272" s="2">
        <v>4</v>
      </c>
      <c r="G2272" s="2">
        <v>4.7</v>
      </c>
      <c r="H2272" s="2">
        <v>1008.5</v>
      </c>
      <c r="I2272" s="2">
        <v>72080</v>
      </c>
      <c r="J2272" s="2">
        <v>5</v>
      </c>
      <c r="K2272" s="2">
        <v>0</v>
      </c>
      <c r="L2272" s="2">
        <v>0</v>
      </c>
      <c r="M2272" s="2">
        <v>0</v>
      </c>
      <c r="N2272">
        <v>5</v>
      </c>
      <c r="O2272">
        <v>292.8</v>
      </c>
      <c r="P2272">
        <v>44.4</v>
      </c>
      <c r="Q2272">
        <v>48.5</v>
      </c>
      <c r="R2272" s="5">
        <v>1.5715277777777801</v>
      </c>
    </row>
    <row r="2273" spans="2:18">
      <c r="B2273" s="2">
        <v>27</v>
      </c>
      <c r="C2273" s="2">
        <v>41</v>
      </c>
      <c r="D2273" s="2">
        <v>12.7</v>
      </c>
      <c r="E2273" s="2">
        <v>26.9</v>
      </c>
      <c r="F2273" s="2">
        <v>4.7</v>
      </c>
      <c r="G2273" s="2">
        <v>4.7</v>
      </c>
      <c r="H2273" s="2">
        <v>1008.6</v>
      </c>
      <c r="I2273" s="2">
        <v>73050</v>
      </c>
      <c r="J2273" s="2">
        <v>5</v>
      </c>
      <c r="K2273" s="2">
        <v>0</v>
      </c>
      <c r="L2273" s="2">
        <v>0</v>
      </c>
      <c r="M2273" s="2">
        <v>0</v>
      </c>
      <c r="N2273">
        <v>5</v>
      </c>
      <c r="O2273">
        <v>292.8</v>
      </c>
      <c r="P2273">
        <v>44.8</v>
      </c>
      <c r="Q2273">
        <v>48.4</v>
      </c>
      <c r="R2273" s="5">
        <v>1.57222222222222</v>
      </c>
    </row>
    <row r="2274" spans="2:18">
      <c r="B2274" s="2">
        <v>27</v>
      </c>
      <c r="C2274" s="2">
        <v>40</v>
      </c>
      <c r="D2274" s="2">
        <v>12.3</v>
      </c>
      <c r="E2274" s="2">
        <v>26.8</v>
      </c>
      <c r="F2274" s="2">
        <v>7.2</v>
      </c>
      <c r="G2274" s="2">
        <v>7.2</v>
      </c>
      <c r="H2274" s="2">
        <v>1008.7</v>
      </c>
      <c r="I2274" s="2">
        <v>73860</v>
      </c>
      <c r="J2274" s="2">
        <v>5</v>
      </c>
      <c r="K2274" s="2">
        <v>0</v>
      </c>
      <c r="L2274" s="2">
        <v>0</v>
      </c>
      <c r="M2274" s="2">
        <v>0</v>
      </c>
      <c r="N2274">
        <v>5</v>
      </c>
      <c r="O2274">
        <v>292.8</v>
      </c>
      <c r="P2274">
        <v>44.9</v>
      </c>
      <c r="Q2274">
        <v>48.3</v>
      </c>
      <c r="R2274" s="5">
        <v>1.5729166666666701</v>
      </c>
    </row>
    <row r="2275" spans="2:18">
      <c r="B2275" s="2">
        <v>26.9</v>
      </c>
      <c r="C2275" s="2">
        <v>42</v>
      </c>
      <c r="D2275" s="2">
        <v>12.9</v>
      </c>
      <c r="E2275" s="2">
        <v>26.8</v>
      </c>
      <c r="F2275" s="2">
        <v>0</v>
      </c>
      <c r="G2275" s="2">
        <v>2.5</v>
      </c>
      <c r="H2275" s="2">
        <v>1008.6</v>
      </c>
      <c r="I2275" s="2">
        <v>73140</v>
      </c>
      <c r="J2275" s="2">
        <v>5</v>
      </c>
      <c r="K2275" s="2">
        <v>0</v>
      </c>
      <c r="L2275" s="2">
        <v>0</v>
      </c>
      <c r="M2275" s="2">
        <v>0</v>
      </c>
      <c r="N2275">
        <v>5</v>
      </c>
      <c r="O2275">
        <v>292.8</v>
      </c>
      <c r="P2275">
        <v>44.9</v>
      </c>
      <c r="Q2275">
        <v>48.2</v>
      </c>
      <c r="R2275" s="5">
        <v>1.57361111111111</v>
      </c>
    </row>
    <row r="2276" spans="2:18">
      <c r="B2276" s="2">
        <v>27.1</v>
      </c>
      <c r="C2276" s="2">
        <v>42</v>
      </c>
      <c r="D2276" s="2">
        <v>13.1</v>
      </c>
      <c r="E2276" s="2">
        <v>27.1</v>
      </c>
      <c r="F2276" s="2">
        <v>2.2000000000000002</v>
      </c>
      <c r="G2276" s="2">
        <v>2.2000000000000002</v>
      </c>
      <c r="H2276" s="2">
        <v>1008.7</v>
      </c>
      <c r="I2276" s="2">
        <v>72050</v>
      </c>
      <c r="J2276" s="2">
        <v>5</v>
      </c>
      <c r="K2276" s="2">
        <v>0</v>
      </c>
      <c r="L2276" s="2">
        <v>0</v>
      </c>
      <c r="M2276" s="2">
        <v>0</v>
      </c>
      <c r="N2276">
        <v>5</v>
      </c>
      <c r="O2276">
        <v>292.8</v>
      </c>
      <c r="P2276">
        <v>44.9</v>
      </c>
      <c r="Q2276">
        <v>48</v>
      </c>
      <c r="R2276" s="5">
        <v>1.5743055555555601</v>
      </c>
    </row>
    <row r="2277" spans="2:18">
      <c r="B2277" s="2">
        <v>27.2</v>
      </c>
      <c r="C2277" s="2">
        <v>41</v>
      </c>
      <c r="D2277" s="2">
        <v>12.8</v>
      </c>
      <c r="E2277" s="2">
        <v>27.1</v>
      </c>
      <c r="F2277" s="2">
        <v>4.3</v>
      </c>
      <c r="G2277" s="2">
        <v>5.8</v>
      </c>
      <c r="H2277" s="2">
        <v>1008.6</v>
      </c>
      <c r="I2277" s="2">
        <v>74260</v>
      </c>
      <c r="J2277" s="2">
        <v>5</v>
      </c>
      <c r="K2277" s="2">
        <v>0</v>
      </c>
      <c r="L2277" s="2">
        <v>0</v>
      </c>
      <c r="M2277" s="2">
        <v>0</v>
      </c>
      <c r="N2277">
        <v>5</v>
      </c>
      <c r="O2277">
        <v>292.8</v>
      </c>
      <c r="P2277">
        <v>44.8</v>
      </c>
      <c r="Q2277">
        <v>47.9</v>
      </c>
      <c r="R2277" s="5">
        <v>1.575</v>
      </c>
    </row>
    <row r="2278" spans="2:18">
      <c r="B2278" s="2">
        <v>27.1</v>
      </c>
      <c r="C2278" s="2">
        <v>42</v>
      </c>
      <c r="D2278" s="2">
        <v>13.1</v>
      </c>
      <c r="E2278" s="2">
        <v>27.1</v>
      </c>
      <c r="F2278" s="2">
        <v>0</v>
      </c>
      <c r="G2278" s="2">
        <v>0</v>
      </c>
      <c r="H2278" s="2">
        <v>1008.7</v>
      </c>
      <c r="I2278" s="2">
        <v>75370</v>
      </c>
      <c r="J2278" s="2">
        <v>5</v>
      </c>
      <c r="K2278" s="2">
        <v>0</v>
      </c>
      <c r="L2278" s="2">
        <v>0</v>
      </c>
      <c r="M2278" s="2">
        <v>0</v>
      </c>
      <c r="N2278">
        <v>5</v>
      </c>
      <c r="O2278">
        <v>292.8</v>
      </c>
      <c r="P2278">
        <v>44.8</v>
      </c>
      <c r="Q2278">
        <v>47.9</v>
      </c>
      <c r="R2278" s="5">
        <v>1.5756944444444401</v>
      </c>
    </row>
    <row r="2279" spans="2:18">
      <c r="B2279" s="2">
        <v>26.9</v>
      </c>
      <c r="C2279" s="2">
        <v>44</v>
      </c>
      <c r="D2279" s="2">
        <v>13.7</v>
      </c>
      <c r="E2279" s="2">
        <v>26.9</v>
      </c>
      <c r="F2279" s="2">
        <v>0</v>
      </c>
      <c r="G2279" s="2">
        <v>4.7</v>
      </c>
      <c r="H2279" s="2">
        <v>1008.7</v>
      </c>
      <c r="I2279" s="2">
        <v>74900</v>
      </c>
      <c r="J2279" s="2">
        <v>5</v>
      </c>
      <c r="K2279" s="2">
        <v>0</v>
      </c>
      <c r="L2279" s="2">
        <v>0</v>
      </c>
      <c r="M2279" s="2">
        <v>0</v>
      </c>
      <c r="N2279">
        <v>5</v>
      </c>
      <c r="O2279">
        <v>292.8</v>
      </c>
      <c r="P2279">
        <v>44.8</v>
      </c>
      <c r="Q2279">
        <v>47.7</v>
      </c>
      <c r="R2279" s="5">
        <v>1.5763888888888899</v>
      </c>
    </row>
    <row r="2280" spans="2:18">
      <c r="B2280" s="2">
        <v>26.9</v>
      </c>
      <c r="C2280" s="2">
        <v>46</v>
      </c>
      <c r="D2280" s="2">
        <v>14.3</v>
      </c>
      <c r="E2280" s="2">
        <v>27.1</v>
      </c>
      <c r="F2280" s="2">
        <v>4</v>
      </c>
      <c r="G2280" s="2">
        <v>5.4</v>
      </c>
      <c r="H2280" s="2">
        <v>1008.6</v>
      </c>
      <c r="I2280" s="2">
        <v>76640</v>
      </c>
      <c r="J2280" s="2">
        <v>5</v>
      </c>
      <c r="K2280" s="2">
        <v>0</v>
      </c>
      <c r="L2280" s="2">
        <v>0</v>
      </c>
      <c r="M2280" s="2">
        <v>0</v>
      </c>
      <c r="N2280">
        <v>5</v>
      </c>
      <c r="O2280">
        <v>292.8</v>
      </c>
      <c r="P2280">
        <v>44.8</v>
      </c>
      <c r="Q2280">
        <v>47.7</v>
      </c>
      <c r="R2280" s="5">
        <v>1.5770833333333301</v>
      </c>
    </row>
    <row r="2281" spans="2:18">
      <c r="B2281" s="2">
        <v>26.8</v>
      </c>
      <c r="C2281" s="2">
        <v>47</v>
      </c>
      <c r="D2281" s="2">
        <v>14.6</v>
      </c>
      <c r="E2281" s="2">
        <v>27</v>
      </c>
      <c r="F2281" s="2">
        <v>5.8</v>
      </c>
      <c r="G2281" s="2">
        <v>6.8</v>
      </c>
      <c r="H2281" s="2">
        <v>1008.5</v>
      </c>
      <c r="I2281" s="2">
        <v>77360</v>
      </c>
      <c r="J2281" s="2">
        <v>5</v>
      </c>
      <c r="K2281" s="2">
        <v>0</v>
      </c>
      <c r="L2281" s="2">
        <v>0</v>
      </c>
      <c r="M2281" s="2">
        <v>0</v>
      </c>
      <c r="N2281">
        <v>5</v>
      </c>
      <c r="O2281">
        <v>292.8</v>
      </c>
      <c r="P2281">
        <v>44.8</v>
      </c>
      <c r="Q2281">
        <v>47.6</v>
      </c>
      <c r="R2281" s="5">
        <v>1.5777777777777799</v>
      </c>
    </row>
    <row r="2282" spans="2:18">
      <c r="B2282" s="2">
        <v>26.7</v>
      </c>
      <c r="C2282" s="2">
        <v>47</v>
      </c>
      <c r="D2282" s="2">
        <v>14.5</v>
      </c>
      <c r="E2282" s="2">
        <v>26.9</v>
      </c>
      <c r="F2282" s="2">
        <v>2.2000000000000002</v>
      </c>
      <c r="G2282" s="2">
        <v>2.9</v>
      </c>
      <c r="H2282" s="2">
        <v>1008.7</v>
      </c>
      <c r="I2282" s="2">
        <v>76920</v>
      </c>
      <c r="J2282" s="2">
        <v>5</v>
      </c>
      <c r="K2282" s="2">
        <v>0</v>
      </c>
      <c r="L2282" s="2">
        <v>0</v>
      </c>
      <c r="M2282" s="2">
        <v>0</v>
      </c>
      <c r="N2282">
        <v>5</v>
      </c>
      <c r="O2282">
        <v>292.8</v>
      </c>
      <c r="P2282">
        <v>44.9</v>
      </c>
      <c r="Q2282">
        <v>47.5</v>
      </c>
      <c r="R2282" s="5">
        <v>1.5784722222222201</v>
      </c>
    </row>
    <row r="2283" spans="2:18">
      <c r="B2283" s="2">
        <v>26.9</v>
      </c>
      <c r="C2283" s="2">
        <v>46</v>
      </c>
      <c r="D2283" s="2">
        <v>14.3</v>
      </c>
      <c r="E2283" s="2">
        <v>27.1</v>
      </c>
      <c r="F2283" s="2">
        <v>2.5</v>
      </c>
      <c r="G2283" s="2">
        <v>2.5</v>
      </c>
      <c r="H2283" s="2">
        <v>1008.8</v>
      </c>
      <c r="I2283" s="2">
        <v>74990</v>
      </c>
      <c r="J2283" s="2">
        <v>5</v>
      </c>
      <c r="K2283" s="2">
        <v>0</v>
      </c>
      <c r="L2283" s="2">
        <v>0</v>
      </c>
      <c r="M2283" s="2">
        <v>0</v>
      </c>
      <c r="N2283">
        <v>5</v>
      </c>
      <c r="O2283">
        <v>292.8</v>
      </c>
      <c r="P2283">
        <v>45</v>
      </c>
      <c r="Q2283">
        <v>47.4</v>
      </c>
      <c r="R2283" s="5">
        <v>1.5791666666666699</v>
      </c>
    </row>
    <row r="2284" spans="2:18">
      <c r="B2284" s="2">
        <v>27</v>
      </c>
      <c r="C2284" s="2">
        <v>45</v>
      </c>
      <c r="D2284" s="2">
        <v>14.1</v>
      </c>
      <c r="E2284" s="2">
        <v>27.1</v>
      </c>
      <c r="F2284" s="2">
        <v>2.9</v>
      </c>
      <c r="G2284" s="2">
        <v>4</v>
      </c>
      <c r="H2284" s="2">
        <v>1008.6</v>
      </c>
      <c r="I2284" s="2">
        <v>74210</v>
      </c>
      <c r="J2284" s="2">
        <v>5</v>
      </c>
      <c r="K2284" s="2">
        <v>0</v>
      </c>
      <c r="L2284" s="2">
        <v>0</v>
      </c>
      <c r="M2284" s="2">
        <v>0</v>
      </c>
      <c r="N2284">
        <v>5</v>
      </c>
      <c r="O2284">
        <v>292.8</v>
      </c>
      <c r="P2284">
        <v>45.2</v>
      </c>
      <c r="Q2284">
        <v>47.4</v>
      </c>
      <c r="R2284" s="5">
        <v>1.5798611111111101</v>
      </c>
    </row>
    <row r="2285" spans="2:18">
      <c r="B2285" s="2">
        <v>27.1</v>
      </c>
      <c r="C2285" s="2">
        <v>47</v>
      </c>
      <c r="D2285" s="2">
        <v>14.8</v>
      </c>
      <c r="E2285" s="2">
        <v>27.3</v>
      </c>
      <c r="F2285" s="2">
        <v>4.7</v>
      </c>
      <c r="G2285" s="2">
        <v>4.7</v>
      </c>
      <c r="H2285" s="2">
        <v>1008.8</v>
      </c>
      <c r="I2285" s="2">
        <v>73260</v>
      </c>
      <c r="J2285" s="2">
        <v>5</v>
      </c>
      <c r="K2285" s="2">
        <v>0</v>
      </c>
      <c r="L2285" s="2">
        <v>0</v>
      </c>
      <c r="M2285" s="2">
        <v>0</v>
      </c>
      <c r="N2285">
        <v>5</v>
      </c>
      <c r="O2285">
        <v>292.8</v>
      </c>
      <c r="P2285">
        <v>45.3</v>
      </c>
      <c r="Q2285">
        <v>47.4</v>
      </c>
      <c r="R2285" s="5">
        <v>1.5805555555555599</v>
      </c>
    </row>
    <row r="2286" spans="2:18">
      <c r="B2286" s="2">
        <v>27</v>
      </c>
      <c r="C2286" s="2">
        <v>46</v>
      </c>
      <c r="D2286" s="2">
        <v>14.4</v>
      </c>
      <c r="E2286" s="2">
        <v>27.2</v>
      </c>
      <c r="F2286" s="2">
        <v>1.8</v>
      </c>
      <c r="G2286" s="2">
        <v>5</v>
      </c>
      <c r="H2286" s="2">
        <v>1008.6</v>
      </c>
      <c r="I2286" s="2">
        <v>71240</v>
      </c>
      <c r="J2286" s="2">
        <v>5</v>
      </c>
      <c r="K2286" s="2">
        <v>0</v>
      </c>
      <c r="L2286" s="2">
        <v>0</v>
      </c>
      <c r="M2286" s="2">
        <v>0</v>
      </c>
      <c r="N2286">
        <v>5</v>
      </c>
      <c r="O2286">
        <v>292.8</v>
      </c>
      <c r="P2286">
        <v>45.3</v>
      </c>
      <c r="Q2286">
        <v>47.4</v>
      </c>
      <c r="R2286" s="5">
        <v>1.58125</v>
      </c>
    </row>
    <row r="2287" spans="2:18">
      <c r="B2287" s="2">
        <v>27.2</v>
      </c>
      <c r="C2287" s="2">
        <v>47</v>
      </c>
      <c r="D2287" s="2">
        <v>14.9</v>
      </c>
      <c r="E2287" s="2">
        <v>27.4</v>
      </c>
      <c r="F2287" s="2">
        <v>2.9</v>
      </c>
      <c r="G2287" s="2">
        <v>5.4</v>
      </c>
      <c r="H2287" s="2">
        <v>1008.7</v>
      </c>
      <c r="I2287" s="2">
        <v>72580</v>
      </c>
      <c r="J2287" s="2">
        <v>5</v>
      </c>
      <c r="K2287" s="2">
        <v>0</v>
      </c>
      <c r="L2287" s="2">
        <v>0</v>
      </c>
      <c r="M2287" s="2">
        <v>0</v>
      </c>
      <c r="N2287">
        <v>5</v>
      </c>
      <c r="O2287">
        <v>292.8</v>
      </c>
      <c r="P2287">
        <v>45.3</v>
      </c>
      <c r="Q2287">
        <v>47.4</v>
      </c>
      <c r="R2287" s="5">
        <v>1.5819444444444399</v>
      </c>
    </row>
    <row r="2288" spans="2:18">
      <c r="B2288" s="2">
        <v>27.1</v>
      </c>
      <c r="C2288" s="2">
        <v>46</v>
      </c>
      <c r="D2288" s="2">
        <v>14.5</v>
      </c>
      <c r="E2288" s="2">
        <v>27.3</v>
      </c>
      <c r="F2288" s="2">
        <v>3.2</v>
      </c>
      <c r="G2288" s="2">
        <v>3.2</v>
      </c>
      <c r="H2288" s="2">
        <v>1008.7</v>
      </c>
      <c r="I2288" s="2">
        <v>75290</v>
      </c>
      <c r="J2288" s="2">
        <v>5</v>
      </c>
      <c r="K2288" s="2">
        <v>0</v>
      </c>
      <c r="L2288" s="2">
        <v>0</v>
      </c>
      <c r="M2288" s="2">
        <v>0</v>
      </c>
      <c r="N2288">
        <v>5</v>
      </c>
      <c r="O2288">
        <v>292.8</v>
      </c>
      <c r="P2288">
        <v>45.3</v>
      </c>
      <c r="Q2288">
        <v>47.5</v>
      </c>
      <c r="R2288" s="5">
        <v>1.58263888888889</v>
      </c>
    </row>
    <row r="2289" spans="2:18">
      <c r="B2289" s="2">
        <v>27.2</v>
      </c>
      <c r="C2289" s="2">
        <v>46</v>
      </c>
      <c r="D2289" s="2">
        <v>14.6</v>
      </c>
      <c r="E2289" s="2">
        <v>27.3</v>
      </c>
      <c r="F2289" s="2">
        <v>1.8</v>
      </c>
      <c r="G2289" s="2">
        <v>2.2000000000000002</v>
      </c>
      <c r="H2289" s="2">
        <v>1008.8</v>
      </c>
      <c r="I2289" s="2">
        <v>78050</v>
      </c>
      <c r="J2289" s="2">
        <v>5</v>
      </c>
      <c r="K2289" s="2">
        <v>0</v>
      </c>
      <c r="L2289" s="2">
        <v>0</v>
      </c>
      <c r="M2289" s="2">
        <v>0</v>
      </c>
      <c r="N2289">
        <v>5</v>
      </c>
      <c r="O2289">
        <v>292.8</v>
      </c>
      <c r="P2289">
        <v>45.4</v>
      </c>
      <c r="Q2289">
        <v>47.5</v>
      </c>
      <c r="R2289" s="5">
        <v>1.5833333333333299</v>
      </c>
    </row>
    <row r="2290" spans="2:18">
      <c r="B2290" s="2">
        <v>27.1</v>
      </c>
      <c r="C2290" s="2">
        <v>46</v>
      </c>
      <c r="D2290" s="2">
        <v>14.5</v>
      </c>
      <c r="E2290" s="2">
        <v>27.3</v>
      </c>
      <c r="F2290" s="2">
        <v>0</v>
      </c>
      <c r="G2290" s="2">
        <v>2.9</v>
      </c>
      <c r="H2290" s="2">
        <v>1008.7</v>
      </c>
      <c r="I2290" s="2">
        <v>80680</v>
      </c>
      <c r="J2290" s="2">
        <v>5</v>
      </c>
      <c r="K2290" s="2">
        <v>0</v>
      </c>
      <c r="L2290" s="2">
        <v>0</v>
      </c>
      <c r="M2290" s="2">
        <v>0</v>
      </c>
      <c r="N2290">
        <v>5</v>
      </c>
      <c r="O2290">
        <v>292.8</v>
      </c>
      <c r="P2290">
        <v>45.4</v>
      </c>
      <c r="Q2290">
        <v>47.5</v>
      </c>
      <c r="R2290" s="5">
        <v>1.58402777777778</v>
      </c>
    </row>
    <row r="2291" spans="2:18">
      <c r="B2291" s="2">
        <v>27</v>
      </c>
      <c r="C2291" s="2">
        <v>48</v>
      </c>
      <c r="D2291" s="2">
        <v>15.1</v>
      </c>
      <c r="E2291" s="2">
        <v>27.3</v>
      </c>
      <c r="F2291" s="2">
        <v>4.3</v>
      </c>
      <c r="G2291" s="2">
        <v>4.3</v>
      </c>
      <c r="H2291" s="2">
        <v>1008.8</v>
      </c>
      <c r="I2291" s="2">
        <v>80940</v>
      </c>
      <c r="J2291" s="2">
        <v>5</v>
      </c>
      <c r="K2291" s="2">
        <v>0</v>
      </c>
      <c r="L2291" s="2">
        <v>0</v>
      </c>
      <c r="M2291" s="2">
        <v>0</v>
      </c>
      <c r="N2291">
        <v>5</v>
      </c>
      <c r="O2291">
        <v>292.8</v>
      </c>
      <c r="P2291">
        <v>45.4</v>
      </c>
      <c r="Q2291">
        <v>47.5</v>
      </c>
      <c r="R2291" s="5">
        <v>1.5847222222222199</v>
      </c>
    </row>
    <row r="2292" spans="2:18">
      <c r="B2292" s="2">
        <v>26.8</v>
      </c>
      <c r="C2292" s="2">
        <v>48</v>
      </c>
      <c r="D2292" s="2">
        <v>14.9</v>
      </c>
      <c r="E2292" s="2">
        <v>27.1</v>
      </c>
      <c r="F2292" s="2">
        <v>0</v>
      </c>
      <c r="G2292" s="2">
        <v>1.8</v>
      </c>
      <c r="H2292" s="2">
        <v>1008.7</v>
      </c>
      <c r="I2292" s="2">
        <v>81650</v>
      </c>
      <c r="J2292" s="2">
        <v>5</v>
      </c>
      <c r="K2292" s="2">
        <v>0</v>
      </c>
      <c r="L2292" s="2">
        <v>0</v>
      </c>
      <c r="M2292" s="2">
        <v>0</v>
      </c>
      <c r="N2292">
        <v>5</v>
      </c>
      <c r="O2292">
        <v>292.8</v>
      </c>
      <c r="P2292">
        <v>45.5</v>
      </c>
      <c r="Q2292">
        <v>47.4</v>
      </c>
      <c r="R2292" s="5">
        <v>1.58541666666667</v>
      </c>
    </row>
    <row r="2293" spans="2:18">
      <c r="B2293" s="2">
        <v>27</v>
      </c>
      <c r="C2293" s="2">
        <v>47</v>
      </c>
      <c r="D2293" s="2">
        <v>14.7</v>
      </c>
      <c r="E2293" s="2">
        <v>27.2</v>
      </c>
      <c r="F2293" s="2">
        <v>3.2</v>
      </c>
      <c r="G2293" s="2">
        <v>3.6</v>
      </c>
      <c r="H2293" s="2">
        <v>1008.6</v>
      </c>
      <c r="I2293" s="2">
        <v>81730</v>
      </c>
      <c r="J2293" s="2">
        <v>5</v>
      </c>
      <c r="K2293" s="2">
        <v>0</v>
      </c>
      <c r="L2293" s="2">
        <v>0</v>
      </c>
      <c r="M2293" s="2">
        <v>0</v>
      </c>
      <c r="N2293">
        <v>5</v>
      </c>
      <c r="O2293">
        <v>292.8</v>
      </c>
      <c r="P2293">
        <v>45.6</v>
      </c>
      <c r="Q2293">
        <v>47.4</v>
      </c>
      <c r="R2293" s="5">
        <v>1.5861111111111099</v>
      </c>
    </row>
    <row r="2294" spans="2:18">
      <c r="B2294" s="2">
        <v>27</v>
      </c>
      <c r="C2294" s="2">
        <v>47</v>
      </c>
      <c r="D2294" s="2">
        <v>14.7</v>
      </c>
      <c r="E2294" s="2">
        <v>27.2</v>
      </c>
      <c r="F2294" s="2">
        <v>2.2000000000000002</v>
      </c>
      <c r="G2294" s="2">
        <v>4.3</v>
      </c>
      <c r="H2294" s="2">
        <v>1008.6</v>
      </c>
      <c r="I2294" s="2">
        <v>81480</v>
      </c>
      <c r="J2294" s="2">
        <v>5</v>
      </c>
      <c r="K2294" s="2">
        <v>0</v>
      </c>
      <c r="L2294" s="2">
        <v>0</v>
      </c>
      <c r="M2294" s="2">
        <v>0</v>
      </c>
      <c r="N2294">
        <v>5</v>
      </c>
      <c r="O2294">
        <v>292.8</v>
      </c>
      <c r="P2294">
        <v>45.6</v>
      </c>
      <c r="Q2294">
        <v>47.5</v>
      </c>
      <c r="R2294" s="5">
        <v>1.58680555555556</v>
      </c>
    </row>
    <row r="2295" spans="2:18">
      <c r="B2295" s="2">
        <v>26.8</v>
      </c>
      <c r="C2295" s="2">
        <v>49</v>
      </c>
      <c r="D2295" s="2">
        <v>15.2</v>
      </c>
      <c r="E2295" s="2">
        <v>27.1</v>
      </c>
      <c r="F2295" s="2">
        <v>0</v>
      </c>
      <c r="G2295" s="2">
        <v>3.2</v>
      </c>
      <c r="H2295" s="2">
        <v>1008.7</v>
      </c>
      <c r="I2295" s="2">
        <v>80490</v>
      </c>
      <c r="J2295" s="2">
        <v>5</v>
      </c>
      <c r="K2295" s="2">
        <v>0</v>
      </c>
      <c r="L2295" s="2">
        <v>0</v>
      </c>
      <c r="M2295" s="2">
        <v>0</v>
      </c>
      <c r="N2295">
        <v>5</v>
      </c>
      <c r="O2295">
        <v>292.8</v>
      </c>
      <c r="P2295">
        <v>45.7</v>
      </c>
      <c r="Q2295">
        <v>47.7</v>
      </c>
      <c r="R2295" s="5">
        <v>1.5874999999999999</v>
      </c>
    </row>
    <row r="2296" spans="2:18">
      <c r="B2296" s="2">
        <v>26.8</v>
      </c>
      <c r="C2296" s="2">
        <v>47</v>
      </c>
      <c r="D2296" s="2">
        <v>14.6</v>
      </c>
      <c r="E2296" s="2">
        <v>27</v>
      </c>
      <c r="F2296" s="2">
        <v>4</v>
      </c>
      <c r="G2296" s="2">
        <v>4.7</v>
      </c>
      <c r="H2296" s="2">
        <v>1008.6</v>
      </c>
      <c r="I2296" s="2">
        <v>79890</v>
      </c>
      <c r="J2296" s="2">
        <v>5</v>
      </c>
      <c r="K2296" s="2">
        <v>0</v>
      </c>
      <c r="L2296" s="2">
        <v>0</v>
      </c>
      <c r="M2296" s="2">
        <v>0</v>
      </c>
      <c r="N2296">
        <v>5</v>
      </c>
      <c r="O2296">
        <v>292.8</v>
      </c>
      <c r="P2296">
        <v>45.7</v>
      </c>
      <c r="Q2296">
        <v>47.9</v>
      </c>
      <c r="R2296" s="5">
        <v>1.58819444444444</v>
      </c>
    </row>
    <row r="2297" spans="2:18">
      <c r="B2297" s="2">
        <v>26.6</v>
      </c>
      <c r="C2297" s="2">
        <v>45</v>
      </c>
      <c r="D2297" s="2">
        <v>13.7</v>
      </c>
      <c r="E2297" s="2">
        <v>26.6</v>
      </c>
      <c r="F2297" s="2">
        <v>4.7</v>
      </c>
      <c r="G2297" s="2">
        <v>6.5</v>
      </c>
      <c r="H2297" s="2">
        <v>1008.7</v>
      </c>
      <c r="I2297" s="2">
        <v>79540</v>
      </c>
      <c r="J2297" s="2">
        <v>5</v>
      </c>
      <c r="K2297" s="2">
        <v>0</v>
      </c>
      <c r="L2297" s="2">
        <v>0</v>
      </c>
      <c r="M2297" s="2">
        <v>0</v>
      </c>
      <c r="N2297">
        <v>5</v>
      </c>
      <c r="O2297">
        <v>292.8</v>
      </c>
      <c r="P2297">
        <v>45.7</v>
      </c>
      <c r="Q2297">
        <v>48.2</v>
      </c>
      <c r="R2297" s="5">
        <v>1.5888888888888899</v>
      </c>
    </row>
    <row r="2298" spans="2:18">
      <c r="B2298" s="2">
        <v>26.6</v>
      </c>
      <c r="C2298" s="2">
        <v>44</v>
      </c>
      <c r="D2298" s="2">
        <v>13.4</v>
      </c>
      <c r="E2298" s="2">
        <v>26.6</v>
      </c>
      <c r="F2298" s="2">
        <v>5</v>
      </c>
      <c r="G2298" s="2">
        <v>5.8</v>
      </c>
      <c r="H2298" s="2">
        <v>1008.6</v>
      </c>
      <c r="I2298" s="2">
        <v>78570</v>
      </c>
      <c r="J2298" s="2">
        <v>5</v>
      </c>
      <c r="K2298" s="2">
        <v>0</v>
      </c>
      <c r="L2298" s="2">
        <v>0</v>
      </c>
      <c r="M2298" s="2">
        <v>0</v>
      </c>
      <c r="N2298">
        <v>5</v>
      </c>
      <c r="O2298">
        <v>292.8</v>
      </c>
      <c r="P2298">
        <v>45.7</v>
      </c>
      <c r="Q2298">
        <v>48.4</v>
      </c>
      <c r="R2298" s="5">
        <v>1.58958333333333</v>
      </c>
    </row>
    <row r="2299" spans="2:18">
      <c r="B2299" s="2">
        <v>26.4</v>
      </c>
      <c r="C2299" s="2">
        <v>43</v>
      </c>
      <c r="D2299" s="2">
        <v>12.8</v>
      </c>
      <c r="E2299" s="2">
        <v>26.4</v>
      </c>
      <c r="F2299" s="2">
        <v>2.2000000000000002</v>
      </c>
      <c r="G2299" s="2">
        <v>5.4</v>
      </c>
      <c r="H2299" s="2">
        <v>1008.7</v>
      </c>
      <c r="I2299" s="2">
        <v>77330</v>
      </c>
      <c r="J2299" s="2">
        <v>5</v>
      </c>
      <c r="K2299" s="2">
        <v>0</v>
      </c>
      <c r="L2299" s="2">
        <v>0</v>
      </c>
      <c r="M2299" s="2">
        <v>0</v>
      </c>
      <c r="N2299">
        <v>5</v>
      </c>
      <c r="O2299">
        <v>292.8</v>
      </c>
      <c r="P2299">
        <v>45.6</v>
      </c>
      <c r="Q2299">
        <v>48.6</v>
      </c>
      <c r="R2299" s="5">
        <v>1.5902777777777799</v>
      </c>
    </row>
    <row r="2300" spans="2:18">
      <c r="B2300" s="2">
        <v>26.4</v>
      </c>
      <c r="C2300" s="2">
        <v>43</v>
      </c>
      <c r="D2300" s="2">
        <v>12.8</v>
      </c>
      <c r="E2300" s="2">
        <v>26.4</v>
      </c>
      <c r="F2300" s="2">
        <v>0</v>
      </c>
      <c r="G2300" s="2">
        <v>3.2</v>
      </c>
      <c r="H2300" s="2">
        <v>1008.5</v>
      </c>
      <c r="I2300" s="2">
        <v>76470</v>
      </c>
      <c r="J2300" s="2">
        <v>5</v>
      </c>
      <c r="K2300" s="2">
        <v>0</v>
      </c>
      <c r="L2300" s="2">
        <v>0</v>
      </c>
      <c r="M2300" s="2">
        <v>0</v>
      </c>
      <c r="N2300">
        <v>5</v>
      </c>
      <c r="O2300">
        <v>292.8</v>
      </c>
      <c r="P2300">
        <v>45.4</v>
      </c>
      <c r="Q2300">
        <v>48.6</v>
      </c>
      <c r="R2300" s="5">
        <v>1.59097222222222</v>
      </c>
    </row>
    <row r="2301" spans="2:18">
      <c r="B2301" s="2">
        <v>26.5</v>
      </c>
      <c r="C2301" s="2">
        <v>43</v>
      </c>
      <c r="D2301" s="2">
        <v>12.9</v>
      </c>
      <c r="E2301" s="2">
        <v>26.5</v>
      </c>
      <c r="F2301" s="2">
        <v>3.6</v>
      </c>
      <c r="G2301" s="2">
        <v>4.3</v>
      </c>
      <c r="H2301" s="2">
        <v>1008.6</v>
      </c>
      <c r="I2301" s="2">
        <v>74310</v>
      </c>
      <c r="J2301" s="2">
        <v>5</v>
      </c>
      <c r="K2301" s="2">
        <v>0</v>
      </c>
      <c r="L2301" s="2">
        <v>0</v>
      </c>
      <c r="M2301" s="2">
        <v>0</v>
      </c>
      <c r="N2301">
        <v>5</v>
      </c>
      <c r="O2301">
        <v>292.8</v>
      </c>
      <c r="P2301">
        <v>45.3</v>
      </c>
      <c r="Q2301">
        <v>48.5</v>
      </c>
      <c r="R2301" s="5">
        <v>1.5916666666666699</v>
      </c>
    </row>
    <row r="2302" spans="2:18">
      <c r="B2302" s="2">
        <v>26.6</v>
      </c>
      <c r="C2302" s="2">
        <v>42</v>
      </c>
      <c r="D2302" s="2">
        <v>12.7</v>
      </c>
      <c r="E2302" s="2">
        <v>26.6</v>
      </c>
      <c r="F2302" s="2">
        <v>0</v>
      </c>
      <c r="G2302" s="2">
        <v>2.9</v>
      </c>
      <c r="H2302" s="2">
        <v>1008.7</v>
      </c>
      <c r="I2302" s="2">
        <v>72160</v>
      </c>
      <c r="J2302" s="2">
        <v>5</v>
      </c>
      <c r="K2302" s="2">
        <v>0</v>
      </c>
      <c r="L2302" s="2">
        <v>0</v>
      </c>
      <c r="M2302" s="2">
        <v>0</v>
      </c>
      <c r="N2302">
        <v>5</v>
      </c>
      <c r="O2302">
        <v>292.8</v>
      </c>
      <c r="P2302">
        <v>45.2</v>
      </c>
      <c r="Q2302">
        <v>48.3</v>
      </c>
      <c r="R2302" s="5">
        <v>1.59236111111111</v>
      </c>
    </row>
    <row r="2303" spans="2:18">
      <c r="B2303" s="2">
        <v>26.7</v>
      </c>
      <c r="C2303" s="2">
        <v>43</v>
      </c>
      <c r="D2303" s="2">
        <v>13.1</v>
      </c>
      <c r="E2303" s="2">
        <v>26.8</v>
      </c>
      <c r="F2303" s="2">
        <v>5</v>
      </c>
      <c r="G2303" s="2">
        <v>5</v>
      </c>
      <c r="H2303" s="2">
        <v>1008.6</v>
      </c>
      <c r="I2303" s="2">
        <v>68930</v>
      </c>
      <c r="J2303" s="2">
        <v>5</v>
      </c>
      <c r="K2303" s="2">
        <v>0</v>
      </c>
      <c r="L2303" s="2">
        <v>0</v>
      </c>
      <c r="M2303" s="2">
        <v>0</v>
      </c>
      <c r="N2303">
        <v>5</v>
      </c>
      <c r="O2303">
        <v>292.8</v>
      </c>
      <c r="P2303">
        <v>45.2</v>
      </c>
      <c r="Q2303">
        <v>47.9</v>
      </c>
      <c r="R2303" s="5">
        <v>1.5930555555555601</v>
      </c>
    </row>
    <row r="2304" spans="2:18">
      <c r="B2304" s="2">
        <v>26.8</v>
      </c>
      <c r="C2304" s="2">
        <v>43</v>
      </c>
      <c r="D2304" s="2">
        <v>13.2</v>
      </c>
      <c r="E2304" s="2">
        <v>26.8</v>
      </c>
      <c r="F2304" s="2">
        <v>0</v>
      </c>
      <c r="G2304" s="2">
        <v>2.9</v>
      </c>
      <c r="H2304" s="2">
        <v>1008.5</v>
      </c>
      <c r="I2304" s="2">
        <v>67840</v>
      </c>
      <c r="J2304" s="2">
        <v>4</v>
      </c>
      <c r="K2304" s="2">
        <v>0</v>
      </c>
      <c r="L2304" s="2">
        <v>0</v>
      </c>
      <c r="M2304" s="2">
        <v>0</v>
      </c>
      <c r="N2304">
        <v>5</v>
      </c>
      <c r="O2304">
        <v>292.8</v>
      </c>
      <c r="P2304">
        <v>45</v>
      </c>
      <c r="Q2304">
        <v>47.5</v>
      </c>
      <c r="R2304" s="5">
        <v>1.59375</v>
      </c>
    </row>
    <row r="2305" spans="2:18">
      <c r="B2305" s="2">
        <v>26.8</v>
      </c>
      <c r="C2305" s="2">
        <v>43</v>
      </c>
      <c r="D2305" s="2">
        <v>13.2</v>
      </c>
      <c r="E2305" s="2">
        <v>26.8</v>
      </c>
      <c r="F2305" s="2">
        <v>4.3</v>
      </c>
      <c r="G2305" s="2">
        <v>5</v>
      </c>
      <c r="H2305" s="2">
        <v>1008.7</v>
      </c>
      <c r="I2305" s="2">
        <v>71950</v>
      </c>
      <c r="J2305" s="2">
        <v>5</v>
      </c>
      <c r="K2305" s="2">
        <v>0</v>
      </c>
      <c r="L2305" s="2">
        <v>0</v>
      </c>
      <c r="M2305" s="2">
        <v>0</v>
      </c>
      <c r="N2305">
        <v>5</v>
      </c>
      <c r="O2305">
        <v>292.8</v>
      </c>
      <c r="P2305">
        <v>44.9</v>
      </c>
      <c r="Q2305">
        <v>47.1</v>
      </c>
      <c r="R2305" s="5">
        <v>1.5944444444444399</v>
      </c>
    </row>
    <row r="2306" spans="2:18">
      <c r="B2306" s="2">
        <v>27</v>
      </c>
      <c r="C2306" s="2">
        <v>43</v>
      </c>
      <c r="D2306" s="2">
        <v>13.4</v>
      </c>
      <c r="E2306" s="2">
        <v>27</v>
      </c>
      <c r="F2306" s="2">
        <v>2.5</v>
      </c>
      <c r="G2306" s="2">
        <v>4</v>
      </c>
      <c r="H2306" s="2">
        <v>1008.6</v>
      </c>
      <c r="I2306" s="2">
        <v>73100</v>
      </c>
      <c r="J2306" s="2">
        <v>5</v>
      </c>
      <c r="K2306" s="2">
        <v>0</v>
      </c>
      <c r="L2306" s="2">
        <v>0</v>
      </c>
      <c r="M2306" s="2">
        <v>0</v>
      </c>
      <c r="N2306">
        <v>5</v>
      </c>
      <c r="O2306">
        <v>292.8</v>
      </c>
      <c r="P2306">
        <v>44.9</v>
      </c>
      <c r="Q2306">
        <v>46.7</v>
      </c>
      <c r="R2306" s="5">
        <v>1.59513888888889</v>
      </c>
    </row>
    <row r="2307" spans="2:18">
      <c r="B2307" s="2">
        <v>27.1</v>
      </c>
      <c r="C2307" s="2">
        <v>44</v>
      </c>
      <c r="D2307" s="2">
        <v>13.8</v>
      </c>
      <c r="E2307" s="2">
        <v>27.2</v>
      </c>
      <c r="F2307" s="2">
        <v>2.5</v>
      </c>
      <c r="G2307" s="2">
        <v>3.2</v>
      </c>
      <c r="H2307" s="2">
        <v>1008.4</v>
      </c>
      <c r="I2307" s="2">
        <v>73750</v>
      </c>
      <c r="J2307" s="2">
        <v>5</v>
      </c>
      <c r="K2307" s="2">
        <v>0</v>
      </c>
      <c r="L2307" s="2">
        <v>0</v>
      </c>
      <c r="M2307" s="2">
        <v>0</v>
      </c>
      <c r="N2307">
        <v>5</v>
      </c>
      <c r="O2307">
        <v>292.8</v>
      </c>
      <c r="P2307">
        <v>44.8</v>
      </c>
      <c r="Q2307">
        <v>46.5</v>
      </c>
      <c r="R2307" s="5">
        <v>1.5958333333333301</v>
      </c>
    </row>
    <row r="2308" spans="2:18">
      <c r="B2308" s="2">
        <v>27</v>
      </c>
      <c r="C2308" s="2">
        <v>41</v>
      </c>
      <c r="D2308" s="2">
        <v>12.7</v>
      </c>
      <c r="E2308" s="2">
        <v>26.9</v>
      </c>
      <c r="F2308" s="2">
        <v>3.2</v>
      </c>
      <c r="G2308" s="2">
        <v>4.3</v>
      </c>
      <c r="H2308" s="2">
        <v>1008.5</v>
      </c>
      <c r="I2308" s="2">
        <v>70930</v>
      </c>
      <c r="J2308" s="2">
        <v>5</v>
      </c>
      <c r="K2308" s="2">
        <v>0</v>
      </c>
      <c r="L2308" s="2">
        <v>0</v>
      </c>
      <c r="M2308" s="2">
        <v>0</v>
      </c>
      <c r="N2308">
        <v>5</v>
      </c>
      <c r="O2308">
        <v>292.8</v>
      </c>
      <c r="P2308">
        <v>44.8</v>
      </c>
      <c r="Q2308">
        <v>46.3</v>
      </c>
      <c r="R2308" s="5">
        <v>1.59652777777778</v>
      </c>
    </row>
    <row r="2309" spans="2:18">
      <c r="B2309" s="2">
        <v>27</v>
      </c>
      <c r="C2309" s="2">
        <v>42</v>
      </c>
      <c r="D2309" s="2">
        <v>13</v>
      </c>
      <c r="E2309" s="2">
        <v>26.9</v>
      </c>
      <c r="F2309" s="2">
        <v>4</v>
      </c>
      <c r="G2309" s="2">
        <v>5</v>
      </c>
      <c r="H2309" s="2">
        <v>1008.6</v>
      </c>
      <c r="I2309" s="2">
        <v>71420</v>
      </c>
      <c r="J2309" s="2">
        <v>5</v>
      </c>
      <c r="K2309" s="2">
        <v>0</v>
      </c>
      <c r="L2309" s="2">
        <v>0</v>
      </c>
      <c r="M2309" s="2">
        <v>0</v>
      </c>
      <c r="N2309">
        <v>5</v>
      </c>
      <c r="O2309">
        <v>292.8</v>
      </c>
      <c r="P2309">
        <v>44.9</v>
      </c>
      <c r="Q2309">
        <v>46.3</v>
      </c>
      <c r="R2309" s="5">
        <v>1.5972222222222201</v>
      </c>
    </row>
    <row r="2310" spans="2:18">
      <c r="B2310" s="2">
        <v>27</v>
      </c>
      <c r="C2310" s="2">
        <v>43</v>
      </c>
      <c r="D2310" s="2">
        <v>13.4</v>
      </c>
      <c r="E2310" s="2">
        <v>27</v>
      </c>
      <c r="F2310" s="2">
        <v>0</v>
      </c>
      <c r="G2310" s="2">
        <v>3.6</v>
      </c>
      <c r="H2310" s="2">
        <v>1008.6</v>
      </c>
      <c r="I2310" s="2">
        <v>72140</v>
      </c>
      <c r="J2310" s="2">
        <v>5</v>
      </c>
      <c r="K2310" s="2">
        <v>0</v>
      </c>
      <c r="L2310" s="2">
        <v>0</v>
      </c>
      <c r="M2310" s="2">
        <v>0</v>
      </c>
      <c r="N2310">
        <v>5</v>
      </c>
      <c r="O2310">
        <v>292.8</v>
      </c>
      <c r="P2310">
        <v>44.9</v>
      </c>
      <c r="Q2310">
        <v>46.3</v>
      </c>
      <c r="R2310" s="5">
        <v>1.59791666666667</v>
      </c>
    </row>
    <row r="2311" spans="2:18">
      <c r="B2311" s="2">
        <v>27.1</v>
      </c>
      <c r="C2311" s="2">
        <v>45</v>
      </c>
      <c r="D2311" s="2">
        <v>14.2</v>
      </c>
      <c r="E2311" s="2">
        <v>27.2</v>
      </c>
      <c r="F2311" s="2">
        <v>3.2</v>
      </c>
      <c r="G2311" s="2">
        <v>3.6</v>
      </c>
      <c r="H2311" s="2">
        <v>1008.4</v>
      </c>
      <c r="I2311" s="2">
        <v>71150</v>
      </c>
      <c r="J2311" s="2">
        <v>5</v>
      </c>
      <c r="K2311" s="2">
        <v>0</v>
      </c>
      <c r="L2311" s="2">
        <v>0</v>
      </c>
      <c r="M2311" s="2">
        <v>0</v>
      </c>
      <c r="N2311">
        <v>5</v>
      </c>
      <c r="O2311">
        <v>292.8</v>
      </c>
      <c r="P2311">
        <v>44.9</v>
      </c>
      <c r="Q2311">
        <v>46.3</v>
      </c>
      <c r="R2311" s="5">
        <v>1.5986111111111101</v>
      </c>
    </row>
    <row r="2312" spans="2:18">
      <c r="B2312" s="2">
        <v>27</v>
      </c>
      <c r="C2312" s="2">
        <v>45</v>
      </c>
      <c r="D2312" s="2">
        <v>14.1</v>
      </c>
      <c r="E2312" s="2">
        <v>27.1</v>
      </c>
      <c r="F2312" s="2">
        <v>2.2000000000000002</v>
      </c>
      <c r="G2312" s="2">
        <v>5</v>
      </c>
      <c r="H2312" s="2">
        <v>1008.6</v>
      </c>
      <c r="I2312" s="2">
        <v>72650</v>
      </c>
      <c r="J2312" s="2">
        <v>5</v>
      </c>
      <c r="K2312" s="2">
        <v>0</v>
      </c>
      <c r="L2312" s="2">
        <v>0</v>
      </c>
      <c r="M2312" s="2">
        <v>0</v>
      </c>
      <c r="N2312">
        <v>5</v>
      </c>
      <c r="O2312">
        <v>292.8</v>
      </c>
      <c r="P2312">
        <v>44.9</v>
      </c>
      <c r="Q2312">
        <v>46.3</v>
      </c>
      <c r="R2312" s="5">
        <v>1.59930555555556</v>
      </c>
    </row>
    <row r="2313" spans="2:18">
      <c r="B2313" s="2">
        <v>26.9</v>
      </c>
      <c r="C2313" s="2">
        <v>47</v>
      </c>
      <c r="D2313" s="2">
        <v>14.6</v>
      </c>
      <c r="E2313" s="2">
        <v>27.1</v>
      </c>
      <c r="F2313" s="2">
        <v>0</v>
      </c>
      <c r="G2313" s="2">
        <v>2.5</v>
      </c>
      <c r="H2313" s="2">
        <v>1008.4</v>
      </c>
      <c r="I2313" s="2">
        <v>71610</v>
      </c>
      <c r="J2313" s="2">
        <v>5</v>
      </c>
      <c r="K2313" s="2">
        <v>0</v>
      </c>
      <c r="L2313" s="2">
        <v>0</v>
      </c>
      <c r="M2313" s="2">
        <v>0</v>
      </c>
      <c r="N2313">
        <v>5</v>
      </c>
      <c r="O2313">
        <v>292.8</v>
      </c>
      <c r="P2313">
        <v>44.9</v>
      </c>
      <c r="Q2313">
        <v>46.3</v>
      </c>
      <c r="R2313" s="5">
        <v>1.6</v>
      </c>
    </row>
    <row r="2314" spans="2:18">
      <c r="B2314" s="2">
        <v>26.9</v>
      </c>
      <c r="C2314" s="2">
        <v>47</v>
      </c>
      <c r="D2314" s="2">
        <v>14.6</v>
      </c>
      <c r="E2314" s="2">
        <v>27.1</v>
      </c>
      <c r="F2314" s="2">
        <v>4.3</v>
      </c>
      <c r="G2314" s="2">
        <v>4.7</v>
      </c>
      <c r="H2314" s="2">
        <v>1008.5</v>
      </c>
      <c r="I2314" s="2">
        <v>71270</v>
      </c>
      <c r="J2314" s="2">
        <v>5</v>
      </c>
      <c r="K2314" s="2">
        <v>0</v>
      </c>
      <c r="L2314" s="2">
        <v>0</v>
      </c>
      <c r="M2314" s="2">
        <v>0</v>
      </c>
      <c r="N2314">
        <v>5</v>
      </c>
      <c r="O2314">
        <v>292.8</v>
      </c>
      <c r="P2314">
        <v>44.9</v>
      </c>
      <c r="Q2314">
        <v>46.4</v>
      </c>
      <c r="R2314" s="5">
        <v>1.60069444444444</v>
      </c>
    </row>
    <row r="2315" spans="2:18">
      <c r="B2315" s="2">
        <v>27.2</v>
      </c>
      <c r="C2315" s="2">
        <v>45</v>
      </c>
      <c r="D2315" s="2">
        <v>14.3</v>
      </c>
      <c r="E2315" s="2">
        <v>27.3</v>
      </c>
      <c r="F2315" s="2">
        <v>2.9</v>
      </c>
      <c r="G2315" s="2">
        <v>4.3</v>
      </c>
      <c r="H2315" s="2">
        <v>1008.6</v>
      </c>
      <c r="I2315" s="2">
        <v>72640</v>
      </c>
      <c r="J2315" s="2">
        <v>5</v>
      </c>
      <c r="K2315" s="2">
        <v>0</v>
      </c>
      <c r="L2315" s="2">
        <v>0</v>
      </c>
      <c r="M2315" s="2">
        <v>0</v>
      </c>
      <c r="N2315">
        <v>5</v>
      </c>
      <c r="O2315">
        <v>292.8</v>
      </c>
      <c r="P2315">
        <v>44.9</v>
      </c>
      <c r="Q2315">
        <v>46.5</v>
      </c>
      <c r="R2315" s="5">
        <v>1.6013888888888901</v>
      </c>
    </row>
    <row r="2316" spans="2:18">
      <c r="B2316" s="2">
        <v>26.9</v>
      </c>
      <c r="C2316" s="2">
        <v>43</v>
      </c>
      <c r="D2316" s="2">
        <v>13.3</v>
      </c>
      <c r="E2316" s="2">
        <v>26.9</v>
      </c>
      <c r="F2316" s="2">
        <v>0</v>
      </c>
      <c r="G2316" s="2">
        <v>2.5</v>
      </c>
      <c r="H2316" s="2">
        <v>1008.5</v>
      </c>
      <c r="I2316" s="2">
        <v>72890</v>
      </c>
      <c r="J2316" s="2">
        <v>5</v>
      </c>
      <c r="K2316" s="2">
        <v>0</v>
      </c>
      <c r="L2316" s="2">
        <v>0</v>
      </c>
      <c r="M2316" s="2">
        <v>0</v>
      </c>
      <c r="N2316">
        <v>5</v>
      </c>
      <c r="O2316">
        <v>292.8</v>
      </c>
      <c r="P2316">
        <v>44.9</v>
      </c>
      <c r="Q2316">
        <v>46.5</v>
      </c>
      <c r="R2316" s="5">
        <v>1.60208333333333</v>
      </c>
    </row>
    <row r="2317" spans="2:18">
      <c r="B2317" s="2">
        <v>26.7</v>
      </c>
      <c r="C2317" s="2">
        <v>43</v>
      </c>
      <c r="D2317" s="2">
        <v>13.1</v>
      </c>
      <c r="E2317" s="2">
        <v>26.8</v>
      </c>
      <c r="F2317" s="2">
        <v>4</v>
      </c>
      <c r="G2317" s="2">
        <v>4</v>
      </c>
      <c r="H2317" s="2">
        <v>1008.5</v>
      </c>
      <c r="I2317" s="2">
        <v>71340</v>
      </c>
      <c r="J2317" s="2">
        <v>5</v>
      </c>
      <c r="K2317" s="2">
        <v>0</v>
      </c>
      <c r="L2317" s="2">
        <v>0</v>
      </c>
      <c r="M2317" s="2">
        <v>0</v>
      </c>
      <c r="N2317">
        <v>5</v>
      </c>
      <c r="O2317">
        <v>292.8</v>
      </c>
      <c r="P2317">
        <v>44.9</v>
      </c>
      <c r="Q2317">
        <v>46.6</v>
      </c>
      <c r="R2317" s="5">
        <v>1.6027777777777801</v>
      </c>
    </row>
    <row r="2318" spans="2:18">
      <c r="B2318" s="2">
        <v>26.6</v>
      </c>
      <c r="C2318" s="2">
        <v>46</v>
      </c>
      <c r="D2318" s="2">
        <v>14.1</v>
      </c>
      <c r="E2318" s="2">
        <v>26.6</v>
      </c>
      <c r="F2318" s="2">
        <v>4.7</v>
      </c>
      <c r="G2318" s="2">
        <v>5.4</v>
      </c>
      <c r="H2318" s="2">
        <v>1008.5</v>
      </c>
      <c r="I2318" s="2">
        <v>67900</v>
      </c>
      <c r="J2318" s="2">
        <v>4</v>
      </c>
      <c r="K2318" s="2">
        <v>0</v>
      </c>
      <c r="L2318" s="2">
        <v>0</v>
      </c>
      <c r="M2318" s="2">
        <v>0</v>
      </c>
      <c r="N2318">
        <v>5</v>
      </c>
      <c r="O2318">
        <v>292.8</v>
      </c>
      <c r="P2318">
        <v>44.9</v>
      </c>
      <c r="Q2318">
        <v>46.7</v>
      </c>
      <c r="R2318" s="5">
        <v>1.60347222222222</v>
      </c>
    </row>
    <row r="2319" spans="2:18">
      <c r="B2319" s="2">
        <v>26.4</v>
      </c>
      <c r="C2319" s="2">
        <v>48</v>
      </c>
      <c r="D2319" s="2">
        <v>14.5</v>
      </c>
      <c r="E2319" s="2">
        <v>26.4</v>
      </c>
      <c r="F2319" s="2">
        <v>7.9</v>
      </c>
      <c r="G2319" s="2">
        <v>7.9</v>
      </c>
      <c r="H2319" s="2">
        <v>1008.5</v>
      </c>
      <c r="I2319" s="2">
        <v>69370</v>
      </c>
      <c r="J2319" s="2">
        <v>5</v>
      </c>
      <c r="K2319" s="2">
        <v>0</v>
      </c>
      <c r="L2319" s="2">
        <v>0</v>
      </c>
      <c r="M2319" s="2">
        <v>0</v>
      </c>
      <c r="N2319">
        <v>5</v>
      </c>
      <c r="O2319">
        <v>292.8</v>
      </c>
      <c r="P2319">
        <v>44.7</v>
      </c>
      <c r="Q2319">
        <v>46.8</v>
      </c>
      <c r="R2319" s="5">
        <v>1.6041666666666701</v>
      </c>
    </row>
    <row r="2320" spans="2:18">
      <c r="B2320" s="2">
        <v>26.4</v>
      </c>
      <c r="C2320" s="2">
        <v>49</v>
      </c>
      <c r="D2320" s="2">
        <v>14.9</v>
      </c>
      <c r="E2320" s="2">
        <v>26.4</v>
      </c>
      <c r="F2320" s="2">
        <v>2.2000000000000002</v>
      </c>
      <c r="G2320" s="2">
        <v>4.7</v>
      </c>
      <c r="H2320" s="2">
        <v>1008.6</v>
      </c>
      <c r="I2320" s="2">
        <v>70720</v>
      </c>
      <c r="J2320" s="2">
        <v>5</v>
      </c>
      <c r="K2320" s="2">
        <v>0</v>
      </c>
      <c r="L2320" s="2">
        <v>0</v>
      </c>
      <c r="M2320" s="2">
        <v>0</v>
      </c>
      <c r="N2320">
        <v>5</v>
      </c>
      <c r="O2320">
        <v>292.8</v>
      </c>
      <c r="P2320">
        <v>44.5</v>
      </c>
      <c r="Q2320">
        <v>46.7</v>
      </c>
      <c r="R2320" s="5">
        <v>1.60486111111111</v>
      </c>
    </row>
    <row r="2321" spans="2:18">
      <c r="B2321" s="2">
        <v>26.4</v>
      </c>
      <c r="C2321" s="2">
        <v>49</v>
      </c>
      <c r="D2321" s="2">
        <v>14.9</v>
      </c>
      <c r="E2321" s="2">
        <v>26.4</v>
      </c>
      <c r="F2321" s="2">
        <v>2.9</v>
      </c>
      <c r="G2321" s="2">
        <v>5.8</v>
      </c>
      <c r="H2321" s="2">
        <v>1008.7</v>
      </c>
      <c r="I2321" s="2">
        <v>70470</v>
      </c>
      <c r="J2321" s="2">
        <v>5</v>
      </c>
      <c r="K2321" s="2">
        <v>0</v>
      </c>
      <c r="L2321" s="2">
        <v>0</v>
      </c>
      <c r="M2321" s="2">
        <v>0</v>
      </c>
      <c r="N2321">
        <v>5</v>
      </c>
      <c r="O2321">
        <v>292.8</v>
      </c>
      <c r="P2321">
        <v>44.4</v>
      </c>
      <c r="Q2321">
        <v>46.6</v>
      </c>
      <c r="R2321" s="5">
        <v>1.6055555555555601</v>
      </c>
    </row>
    <row r="2322" spans="2:18">
      <c r="B2322" s="2">
        <v>26.4</v>
      </c>
      <c r="C2322" s="2">
        <v>49</v>
      </c>
      <c r="D2322" s="2">
        <v>14.9</v>
      </c>
      <c r="E2322" s="2">
        <v>26.4</v>
      </c>
      <c r="F2322" s="2">
        <v>4.7</v>
      </c>
      <c r="G2322" s="2">
        <v>4.7</v>
      </c>
      <c r="H2322" s="2">
        <v>1008.4</v>
      </c>
      <c r="I2322" s="2">
        <v>72830</v>
      </c>
      <c r="J2322" s="2">
        <v>5</v>
      </c>
      <c r="K2322" s="2">
        <v>0</v>
      </c>
      <c r="L2322" s="2">
        <v>0</v>
      </c>
      <c r="M2322" s="2">
        <v>0</v>
      </c>
      <c r="N2322">
        <v>5</v>
      </c>
      <c r="O2322">
        <v>292.8</v>
      </c>
      <c r="P2322">
        <v>44.3</v>
      </c>
      <c r="Q2322">
        <v>46.5</v>
      </c>
      <c r="R2322" s="5">
        <v>1.60625</v>
      </c>
    </row>
    <row r="2323" spans="2:18">
      <c r="B2323" s="2">
        <v>26.5</v>
      </c>
      <c r="C2323" s="2">
        <v>49</v>
      </c>
      <c r="D2323" s="2">
        <v>15</v>
      </c>
      <c r="E2323" s="2">
        <v>26.5</v>
      </c>
      <c r="F2323" s="2">
        <v>2.2000000000000002</v>
      </c>
      <c r="G2323" s="2">
        <v>3.2</v>
      </c>
      <c r="H2323" s="2">
        <v>1008.7</v>
      </c>
      <c r="I2323" s="2">
        <v>72090</v>
      </c>
      <c r="J2323" s="2">
        <v>5</v>
      </c>
      <c r="K2323" s="2">
        <v>0</v>
      </c>
      <c r="L2323" s="2">
        <v>0</v>
      </c>
      <c r="M2323" s="2">
        <v>0</v>
      </c>
      <c r="N2323">
        <v>5</v>
      </c>
      <c r="O2323">
        <v>292.8</v>
      </c>
      <c r="P2323">
        <v>44.2</v>
      </c>
      <c r="Q2323">
        <v>46.4</v>
      </c>
      <c r="R2323" s="5">
        <v>1.6069444444444401</v>
      </c>
    </row>
    <row r="2324" spans="2:18">
      <c r="B2324" s="2">
        <v>26.6</v>
      </c>
      <c r="C2324" s="2">
        <v>49</v>
      </c>
      <c r="D2324" s="2">
        <v>15</v>
      </c>
      <c r="E2324" s="2">
        <v>26.6</v>
      </c>
      <c r="F2324" s="2">
        <v>0</v>
      </c>
      <c r="G2324" s="2">
        <v>3.6</v>
      </c>
      <c r="H2324" s="2">
        <v>1008.4</v>
      </c>
      <c r="I2324" s="2">
        <v>70420</v>
      </c>
      <c r="J2324" s="2">
        <v>5</v>
      </c>
      <c r="K2324" s="2">
        <v>0</v>
      </c>
      <c r="L2324" s="2">
        <v>0</v>
      </c>
      <c r="M2324" s="2">
        <v>0</v>
      </c>
      <c r="N2324">
        <v>5</v>
      </c>
      <c r="O2324">
        <v>292.8</v>
      </c>
      <c r="P2324">
        <v>44.2</v>
      </c>
      <c r="Q2324">
        <v>46.3</v>
      </c>
      <c r="R2324" s="5">
        <v>1.6076388888888899</v>
      </c>
    </row>
    <row r="2325" spans="2:18">
      <c r="B2325" s="2">
        <v>26.7</v>
      </c>
      <c r="C2325" s="2">
        <v>48</v>
      </c>
      <c r="D2325" s="2">
        <v>14.8</v>
      </c>
      <c r="E2325" s="2">
        <v>27</v>
      </c>
      <c r="F2325" s="2">
        <v>0</v>
      </c>
      <c r="G2325" s="2">
        <v>1.8</v>
      </c>
      <c r="H2325" s="2">
        <v>1008.8</v>
      </c>
      <c r="I2325" s="2">
        <v>70180</v>
      </c>
      <c r="J2325" s="2">
        <v>5</v>
      </c>
      <c r="K2325" s="2">
        <v>0</v>
      </c>
      <c r="L2325" s="2">
        <v>0</v>
      </c>
      <c r="M2325" s="2">
        <v>0</v>
      </c>
      <c r="N2325">
        <v>5</v>
      </c>
      <c r="O2325">
        <v>292.8</v>
      </c>
      <c r="P2325">
        <v>44.2</v>
      </c>
      <c r="Q2325">
        <v>46.3</v>
      </c>
      <c r="R2325" s="5">
        <v>1.6083333333333301</v>
      </c>
    </row>
    <row r="2326" spans="2:18">
      <c r="B2326" s="2">
        <v>26.9</v>
      </c>
      <c r="C2326" s="2">
        <v>47</v>
      </c>
      <c r="D2326" s="2">
        <v>14.6</v>
      </c>
      <c r="E2326" s="2">
        <v>27.1</v>
      </c>
      <c r="F2326" s="2">
        <v>2.5</v>
      </c>
      <c r="G2326" s="2">
        <v>2.5</v>
      </c>
      <c r="H2326" s="2">
        <v>1008.6</v>
      </c>
      <c r="I2326" s="2">
        <v>70620</v>
      </c>
      <c r="J2326" s="2">
        <v>5</v>
      </c>
      <c r="K2326" s="2">
        <v>0</v>
      </c>
      <c r="L2326" s="2">
        <v>0</v>
      </c>
      <c r="M2326" s="2">
        <v>0</v>
      </c>
      <c r="N2326">
        <v>5</v>
      </c>
      <c r="O2326">
        <v>292.8</v>
      </c>
      <c r="P2326">
        <v>44.3</v>
      </c>
      <c r="Q2326">
        <v>46.4</v>
      </c>
      <c r="R2326" s="5">
        <v>1.6090277777777799</v>
      </c>
    </row>
    <row r="2327" spans="2:18">
      <c r="B2327" s="2">
        <v>27</v>
      </c>
      <c r="C2327" s="2">
        <v>43</v>
      </c>
      <c r="D2327" s="2">
        <v>13.4</v>
      </c>
      <c r="E2327" s="2">
        <v>27</v>
      </c>
      <c r="F2327" s="2">
        <v>2.5</v>
      </c>
      <c r="G2327" s="2">
        <v>4.7</v>
      </c>
      <c r="H2327" s="2">
        <v>1008.7</v>
      </c>
      <c r="I2327" s="2">
        <v>70880</v>
      </c>
      <c r="J2327" s="2">
        <v>5</v>
      </c>
      <c r="K2327" s="2">
        <v>0</v>
      </c>
      <c r="L2327" s="2">
        <v>0</v>
      </c>
      <c r="M2327" s="2">
        <v>0</v>
      </c>
      <c r="N2327">
        <v>5</v>
      </c>
      <c r="O2327">
        <v>292.8</v>
      </c>
      <c r="P2327">
        <v>44.5</v>
      </c>
      <c r="Q2327">
        <v>46.5</v>
      </c>
      <c r="R2327" s="5">
        <v>1.6097222222222201</v>
      </c>
    </row>
    <row r="2328" spans="2:18">
      <c r="B2328" s="2">
        <v>26.6</v>
      </c>
      <c r="C2328" s="2">
        <v>45</v>
      </c>
      <c r="D2328" s="2">
        <v>13.7</v>
      </c>
      <c r="E2328" s="2">
        <v>26.6</v>
      </c>
      <c r="F2328" s="2">
        <v>0</v>
      </c>
      <c r="G2328" s="2">
        <v>2.9</v>
      </c>
      <c r="H2328" s="2">
        <v>1008.7</v>
      </c>
      <c r="I2328" s="2">
        <v>71720</v>
      </c>
      <c r="J2328" s="2">
        <v>5</v>
      </c>
      <c r="K2328" s="2">
        <v>0</v>
      </c>
      <c r="L2328" s="2">
        <v>0</v>
      </c>
      <c r="M2328" s="2">
        <v>0</v>
      </c>
      <c r="N2328">
        <v>5</v>
      </c>
      <c r="O2328">
        <v>292.8</v>
      </c>
      <c r="P2328">
        <v>44.5</v>
      </c>
      <c r="Q2328">
        <v>46.7</v>
      </c>
      <c r="R2328" s="5">
        <v>1.6104166666666699</v>
      </c>
    </row>
    <row r="2329" spans="2:18">
      <c r="B2329" s="2">
        <v>26.6</v>
      </c>
      <c r="C2329" s="2">
        <v>47</v>
      </c>
      <c r="D2329" s="2">
        <v>14.4</v>
      </c>
      <c r="E2329" s="2">
        <v>26.6</v>
      </c>
      <c r="F2329" s="2">
        <v>2.2000000000000002</v>
      </c>
      <c r="G2329" s="2">
        <v>2.2000000000000002</v>
      </c>
      <c r="H2329" s="2">
        <v>1008.8</v>
      </c>
      <c r="I2329" s="2">
        <v>74090</v>
      </c>
      <c r="J2329" s="2">
        <v>5</v>
      </c>
      <c r="K2329" s="2">
        <v>0</v>
      </c>
      <c r="L2329" s="2">
        <v>0</v>
      </c>
      <c r="M2329" s="2">
        <v>0</v>
      </c>
      <c r="N2329">
        <v>5</v>
      </c>
      <c r="O2329">
        <v>292.8</v>
      </c>
      <c r="P2329">
        <v>44.5</v>
      </c>
      <c r="Q2329">
        <v>46.7</v>
      </c>
      <c r="R2329" s="5">
        <v>1.6111111111111101</v>
      </c>
    </row>
    <row r="2330" spans="2:18">
      <c r="B2330" s="2">
        <v>26.7</v>
      </c>
      <c r="C2330" s="2">
        <v>48</v>
      </c>
      <c r="D2330" s="2">
        <v>14.8</v>
      </c>
      <c r="E2330" s="2">
        <v>27</v>
      </c>
      <c r="F2330" s="2">
        <v>2.5</v>
      </c>
      <c r="G2330" s="2">
        <v>4.3</v>
      </c>
      <c r="H2330" s="2">
        <v>1008.8</v>
      </c>
      <c r="I2330" s="2">
        <v>75650</v>
      </c>
      <c r="J2330" s="2">
        <v>5</v>
      </c>
      <c r="K2330" s="2">
        <v>0</v>
      </c>
      <c r="L2330" s="2">
        <v>0</v>
      </c>
      <c r="M2330" s="2">
        <v>0</v>
      </c>
      <c r="N2330">
        <v>5</v>
      </c>
      <c r="O2330">
        <v>292.8</v>
      </c>
      <c r="P2330">
        <v>44.4</v>
      </c>
      <c r="Q2330">
        <v>46.8</v>
      </c>
      <c r="R2330" s="5">
        <v>1.6118055555555599</v>
      </c>
    </row>
    <row r="2331" spans="2:18">
      <c r="B2331" s="2">
        <v>26.9</v>
      </c>
      <c r="C2331" s="2">
        <v>49</v>
      </c>
      <c r="D2331" s="2">
        <v>15.3</v>
      </c>
      <c r="E2331" s="2">
        <v>27.2</v>
      </c>
      <c r="F2331" s="2">
        <v>2.2000000000000002</v>
      </c>
      <c r="G2331" s="2">
        <v>2.5</v>
      </c>
      <c r="H2331" s="2">
        <v>1008.7</v>
      </c>
      <c r="I2331" s="2">
        <v>73740</v>
      </c>
      <c r="J2331" s="2">
        <v>5</v>
      </c>
      <c r="K2331" s="2">
        <v>0</v>
      </c>
      <c r="L2331" s="2">
        <v>0</v>
      </c>
      <c r="M2331" s="2">
        <v>0</v>
      </c>
      <c r="N2331">
        <v>5</v>
      </c>
      <c r="O2331">
        <v>292.8</v>
      </c>
      <c r="P2331">
        <v>44.3</v>
      </c>
      <c r="Q2331">
        <v>46.7</v>
      </c>
      <c r="R2331" s="5">
        <v>1.6125</v>
      </c>
    </row>
    <row r="2332" spans="2:18">
      <c r="B2332" s="2">
        <v>27.2</v>
      </c>
      <c r="C2332" s="2">
        <v>52</v>
      </c>
      <c r="D2332" s="2">
        <v>16.5</v>
      </c>
      <c r="E2332" s="2">
        <v>27.7</v>
      </c>
      <c r="F2332" s="2">
        <v>2.5</v>
      </c>
      <c r="G2332" s="2">
        <v>4.3</v>
      </c>
      <c r="H2332" s="2">
        <v>1008.6</v>
      </c>
      <c r="I2332" s="2">
        <v>73460</v>
      </c>
      <c r="J2332" s="2">
        <v>5</v>
      </c>
      <c r="K2332" s="2">
        <v>0</v>
      </c>
      <c r="L2332" s="2">
        <v>0</v>
      </c>
      <c r="M2332" s="2">
        <v>0</v>
      </c>
      <c r="N2332">
        <v>5</v>
      </c>
      <c r="O2332">
        <v>292.8</v>
      </c>
      <c r="P2332">
        <v>44.4</v>
      </c>
      <c r="Q2332">
        <v>46.7</v>
      </c>
      <c r="R2332" s="5">
        <v>1.6131944444444399</v>
      </c>
    </row>
    <row r="2333" spans="2:18">
      <c r="B2333" s="2">
        <v>26.8</v>
      </c>
      <c r="C2333" s="2">
        <v>54</v>
      </c>
      <c r="D2333" s="2">
        <v>16.7</v>
      </c>
      <c r="E2333" s="2">
        <v>27.4</v>
      </c>
      <c r="F2333" s="2">
        <v>2.2000000000000002</v>
      </c>
      <c r="G2333" s="2">
        <v>5</v>
      </c>
      <c r="H2333" s="2">
        <v>1008.8</v>
      </c>
      <c r="I2333" s="2">
        <v>73830</v>
      </c>
      <c r="J2333" s="2">
        <v>5</v>
      </c>
      <c r="K2333" s="2">
        <v>0</v>
      </c>
      <c r="L2333" s="2">
        <v>0</v>
      </c>
      <c r="M2333" s="2">
        <v>0</v>
      </c>
      <c r="N2333">
        <v>5</v>
      </c>
      <c r="O2333">
        <v>292.8</v>
      </c>
      <c r="P2333">
        <v>44.6</v>
      </c>
      <c r="Q2333">
        <v>46.6</v>
      </c>
      <c r="R2333" s="5">
        <v>1.61388888888889</v>
      </c>
    </row>
    <row r="2334" spans="2:18">
      <c r="B2334" s="2">
        <v>26.8</v>
      </c>
      <c r="C2334" s="2">
        <v>55</v>
      </c>
      <c r="D2334" s="2">
        <v>17</v>
      </c>
      <c r="E2334" s="2">
        <v>27.4</v>
      </c>
      <c r="F2334" s="2">
        <v>1.8</v>
      </c>
      <c r="G2334" s="2">
        <v>2.2000000000000002</v>
      </c>
      <c r="H2334" s="2">
        <v>1008.8</v>
      </c>
      <c r="I2334" s="2">
        <v>74820</v>
      </c>
      <c r="J2334" s="2">
        <v>5</v>
      </c>
      <c r="K2334" s="2">
        <v>0</v>
      </c>
      <c r="L2334" s="2">
        <v>0</v>
      </c>
      <c r="M2334" s="2">
        <v>0</v>
      </c>
      <c r="N2334">
        <v>5</v>
      </c>
      <c r="O2334">
        <v>292.8</v>
      </c>
      <c r="P2334">
        <v>44.7</v>
      </c>
      <c r="Q2334">
        <v>46.4</v>
      </c>
      <c r="R2334" s="5">
        <v>1.6145833333333299</v>
      </c>
    </row>
    <row r="2335" spans="2:18">
      <c r="B2335" s="2">
        <v>27</v>
      </c>
      <c r="C2335" s="2">
        <v>54</v>
      </c>
      <c r="D2335" s="2">
        <v>16.899999999999999</v>
      </c>
      <c r="E2335" s="2">
        <v>27.7</v>
      </c>
      <c r="F2335" s="2">
        <v>4</v>
      </c>
      <c r="G2335" s="2">
        <v>6.5</v>
      </c>
      <c r="H2335" s="2">
        <v>1008.9</v>
      </c>
      <c r="I2335" s="2">
        <v>75310</v>
      </c>
      <c r="J2335" s="2">
        <v>5</v>
      </c>
      <c r="K2335" s="2">
        <v>0</v>
      </c>
      <c r="L2335" s="2">
        <v>0</v>
      </c>
      <c r="M2335" s="2">
        <v>0</v>
      </c>
      <c r="N2335">
        <v>5</v>
      </c>
      <c r="O2335">
        <v>292.8</v>
      </c>
      <c r="P2335">
        <v>44.8</v>
      </c>
      <c r="Q2335">
        <v>46.3</v>
      </c>
      <c r="R2335" s="5">
        <v>1.61527777777778</v>
      </c>
    </row>
    <row r="2336" spans="2:18">
      <c r="B2336" s="2">
        <v>26.7</v>
      </c>
      <c r="C2336" s="2">
        <v>54</v>
      </c>
      <c r="D2336" s="2">
        <v>16.600000000000001</v>
      </c>
      <c r="E2336" s="2">
        <v>27.3</v>
      </c>
      <c r="F2336" s="2">
        <v>1.8</v>
      </c>
      <c r="G2336" s="2">
        <v>4.3</v>
      </c>
      <c r="H2336" s="2">
        <v>1008.6</v>
      </c>
      <c r="I2336" s="2">
        <v>75690</v>
      </c>
      <c r="J2336" s="2">
        <v>5</v>
      </c>
      <c r="K2336" s="2">
        <v>0</v>
      </c>
      <c r="L2336" s="2">
        <v>0</v>
      </c>
      <c r="M2336" s="2">
        <v>0</v>
      </c>
      <c r="N2336">
        <v>5</v>
      </c>
      <c r="O2336">
        <v>292.8</v>
      </c>
      <c r="P2336">
        <v>44.9</v>
      </c>
      <c r="Q2336">
        <v>46.2</v>
      </c>
      <c r="R2336" s="5">
        <v>1.6159722222222199</v>
      </c>
    </row>
    <row r="2337" spans="2:18">
      <c r="B2337" s="2">
        <v>26.5</v>
      </c>
      <c r="C2337" s="2">
        <v>54</v>
      </c>
      <c r="D2337" s="2">
        <v>16.5</v>
      </c>
      <c r="E2337" s="2">
        <v>26.5</v>
      </c>
      <c r="F2337" s="2">
        <v>1.8</v>
      </c>
      <c r="G2337" s="2">
        <v>2.5</v>
      </c>
      <c r="H2337" s="2">
        <v>1008.7</v>
      </c>
      <c r="I2337" s="2">
        <v>74180</v>
      </c>
      <c r="J2337" s="2">
        <v>5</v>
      </c>
      <c r="K2337" s="2">
        <v>0</v>
      </c>
      <c r="L2337" s="2">
        <v>0</v>
      </c>
      <c r="M2337" s="2">
        <v>0</v>
      </c>
      <c r="N2337">
        <v>5</v>
      </c>
      <c r="O2337">
        <v>292.8</v>
      </c>
      <c r="P2337">
        <v>45.1</v>
      </c>
      <c r="Q2337">
        <v>46.1</v>
      </c>
      <c r="R2337" s="5">
        <v>1.61666666666667</v>
      </c>
    </row>
    <row r="2338" spans="2:18">
      <c r="B2338" s="2">
        <v>26.6</v>
      </c>
      <c r="C2338" s="2">
        <v>50</v>
      </c>
      <c r="D2338" s="2">
        <v>15.3</v>
      </c>
      <c r="E2338" s="2">
        <v>26.6</v>
      </c>
      <c r="F2338" s="2">
        <v>3.2</v>
      </c>
      <c r="G2338" s="2">
        <v>4.7</v>
      </c>
      <c r="H2338" s="2">
        <v>1008.8</v>
      </c>
      <c r="I2338" s="2">
        <v>75800</v>
      </c>
      <c r="J2338" s="2">
        <v>5</v>
      </c>
      <c r="K2338" s="2">
        <v>0</v>
      </c>
      <c r="L2338" s="2">
        <v>0</v>
      </c>
      <c r="M2338" s="2">
        <v>0</v>
      </c>
      <c r="N2338">
        <v>5</v>
      </c>
      <c r="O2338">
        <v>292.8</v>
      </c>
      <c r="P2338">
        <v>45.1</v>
      </c>
      <c r="Q2338">
        <v>45.9</v>
      </c>
      <c r="R2338" s="5">
        <v>1.6173611111111099</v>
      </c>
    </row>
    <row r="2339" spans="2:18">
      <c r="B2339" s="2">
        <v>26.4</v>
      </c>
      <c r="C2339" s="2">
        <v>55</v>
      </c>
      <c r="D2339" s="2">
        <v>16.7</v>
      </c>
      <c r="E2339" s="2">
        <v>26.4</v>
      </c>
      <c r="F2339" s="2">
        <v>2.2000000000000002</v>
      </c>
      <c r="G2339" s="2">
        <v>3.2</v>
      </c>
      <c r="H2339" s="2">
        <v>1008.7</v>
      </c>
      <c r="I2339" s="2">
        <v>76700</v>
      </c>
      <c r="J2339" s="2">
        <v>5</v>
      </c>
      <c r="K2339" s="2">
        <v>0</v>
      </c>
      <c r="L2339" s="2">
        <v>0</v>
      </c>
      <c r="M2339" s="2">
        <v>0</v>
      </c>
      <c r="N2339">
        <v>5</v>
      </c>
      <c r="O2339">
        <v>292.8</v>
      </c>
      <c r="P2339">
        <v>45.2</v>
      </c>
      <c r="Q2339">
        <v>45.8</v>
      </c>
      <c r="R2339" s="5">
        <v>1.61805555555556</v>
      </c>
    </row>
    <row r="2340" spans="2:18">
      <c r="B2340" s="2">
        <v>26.3</v>
      </c>
      <c r="C2340" s="2">
        <v>57</v>
      </c>
      <c r="D2340" s="2">
        <v>17.100000000000001</v>
      </c>
      <c r="E2340" s="2">
        <v>26.3</v>
      </c>
      <c r="F2340" s="2">
        <v>2.5</v>
      </c>
      <c r="G2340" s="2">
        <v>4.3</v>
      </c>
      <c r="H2340" s="2">
        <v>1008.8</v>
      </c>
      <c r="I2340" s="2">
        <v>76000</v>
      </c>
      <c r="J2340" s="2">
        <v>5</v>
      </c>
      <c r="K2340" s="2">
        <v>0</v>
      </c>
      <c r="L2340" s="2">
        <v>0</v>
      </c>
      <c r="M2340" s="2">
        <v>0</v>
      </c>
      <c r="N2340">
        <v>5</v>
      </c>
      <c r="O2340">
        <v>292.8</v>
      </c>
      <c r="P2340">
        <v>45.2</v>
      </c>
      <c r="Q2340">
        <v>45.7</v>
      </c>
      <c r="R2340" s="5">
        <v>1.6187499999999999</v>
      </c>
    </row>
    <row r="2341" spans="2:18">
      <c r="B2341" s="2">
        <v>26.1</v>
      </c>
      <c r="C2341" s="2">
        <v>57</v>
      </c>
      <c r="D2341" s="2">
        <v>16.899999999999999</v>
      </c>
      <c r="E2341" s="2">
        <v>26.1</v>
      </c>
      <c r="F2341" s="2">
        <v>4</v>
      </c>
      <c r="G2341" s="2">
        <v>4</v>
      </c>
      <c r="H2341" s="2">
        <v>1008.8</v>
      </c>
      <c r="I2341" s="2">
        <v>73340</v>
      </c>
      <c r="J2341" s="2">
        <v>5</v>
      </c>
      <c r="K2341" s="2">
        <v>0</v>
      </c>
      <c r="L2341" s="2">
        <v>0</v>
      </c>
      <c r="M2341" s="2">
        <v>0</v>
      </c>
      <c r="N2341">
        <v>5</v>
      </c>
      <c r="O2341">
        <v>292.8</v>
      </c>
      <c r="P2341">
        <v>45.2</v>
      </c>
      <c r="Q2341">
        <v>45.6</v>
      </c>
      <c r="R2341" s="5">
        <v>1.61944444444444</v>
      </c>
    </row>
    <row r="2342" spans="2:18">
      <c r="B2342" s="2">
        <v>26.1</v>
      </c>
      <c r="C2342" s="2">
        <v>54</v>
      </c>
      <c r="D2342" s="2">
        <v>16.100000000000001</v>
      </c>
      <c r="E2342" s="2">
        <v>26.1</v>
      </c>
      <c r="F2342" s="2">
        <v>3.2</v>
      </c>
      <c r="G2342" s="2">
        <v>5.4</v>
      </c>
      <c r="H2342" s="2">
        <v>1008.8</v>
      </c>
      <c r="I2342" s="2">
        <v>73220</v>
      </c>
      <c r="J2342" s="2">
        <v>5</v>
      </c>
      <c r="K2342" s="2">
        <v>0</v>
      </c>
      <c r="L2342" s="2">
        <v>0</v>
      </c>
      <c r="M2342" s="2">
        <v>0</v>
      </c>
      <c r="N2342">
        <v>5</v>
      </c>
      <c r="O2342">
        <v>292.8</v>
      </c>
      <c r="P2342">
        <v>45.2</v>
      </c>
      <c r="Q2342">
        <v>45.6</v>
      </c>
      <c r="R2342" s="5">
        <v>1.6201388888888899</v>
      </c>
    </row>
    <row r="2343" spans="2:18">
      <c r="B2343" s="2">
        <v>25.9</v>
      </c>
      <c r="C2343" s="2">
        <v>56</v>
      </c>
      <c r="D2343" s="2">
        <v>16.5</v>
      </c>
      <c r="E2343" s="2">
        <v>25.9</v>
      </c>
      <c r="F2343" s="2">
        <v>0</v>
      </c>
      <c r="G2343" s="2">
        <v>2.9</v>
      </c>
      <c r="H2343" s="2">
        <v>1008.6</v>
      </c>
      <c r="I2343" s="2">
        <v>73280</v>
      </c>
      <c r="J2343" s="2">
        <v>5</v>
      </c>
      <c r="K2343" s="2">
        <v>0</v>
      </c>
      <c r="L2343" s="2">
        <v>0</v>
      </c>
      <c r="M2343" s="2">
        <v>0</v>
      </c>
      <c r="N2343">
        <v>5</v>
      </c>
      <c r="O2343">
        <v>292.8</v>
      </c>
      <c r="P2343">
        <v>45.1</v>
      </c>
      <c r="Q2343">
        <v>45.5</v>
      </c>
      <c r="R2343" s="5">
        <v>1.62083333333333</v>
      </c>
    </row>
    <row r="2344" spans="2:18">
      <c r="B2344" s="2">
        <v>26</v>
      </c>
      <c r="C2344" s="2">
        <v>56</v>
      </c>
      <c r="D2344" s="2">
        <v>16.600000000000001</v>
      </c>
      <c r="E2344" s="2">
        <v>26</v>
      </c>
      <c r="F2344" s="2">
        <v>0</v>
      </c>
      <c r="G2344" s="2">
        <v>3.2</v>
      </c>
      <c r="H2344" s="2">
        <v>1008.9</v>
      </c>
      <c r="I2344" s="2">
        <v>73750</v>
      </c>
      <c r="J2344" s="2">
        <v>5</v>
      </c>
      <c r="K2344" s="2">
        <v>0</v>
      </c>
      <c r="L2344" s="2">
        <v>0</v>
      </c>
      <c r="M2344" s="2">
        <v>0</v>
      </c>
      <c r="N2344">
        <v>5</v>
      </c>
      <c r="O2344">
        <v>292.8</v>
      </c>
      <c r="P2344">
        <v>45</v>
      </c>
      <c r="Q2344">
        <v>45.5</v>
      </c>
      <c r="R2344" s="5">
        <v>1.6215277777777799</v>
      </c>
    </row>
    <row r="2345" spans="2:18">
      <c r="B2345" s="2">
        <v>26</v>
      </c>
      <c r="C2345" s="2">
        <v>56</v>
      </c>
      <c r="D2345" s="2">
        <v>16.600000000000001</v>
      </c>
      <c r="E2345" s="2">
        <v>26</v>
      </c>
      <c r="F2345" s="2">
        <v>2.5</v>
      </c>
      <c r="G2345" s="2">
        <v>2.9</v>
      </c>
      <c r="H2345" s="2">
        <v>1008.8</v>
      </c>
      <c r="I2345" s="2">
        <v>74170</v>
      </c>
      <c r="J2345" s="2">
        <v>5</v>
      </c>
      <c r="K2345" s="2">
        <v>0</v>
      </c>
      <c r="L2345" s="2">
        <v>0</v>
      </c>
      <c r="M2345" s="2">
        <v>0</v>
      </c>
      <c r="N2345">
        <v>5</v>
      </c>
      <c r="O2345">
        <v>292.8</v>
      </c>
      <c r="P2345">
        <v>44.9</v>
      </c>
      <c r="Q2345">
        <v>45.4</v>
      </c>
      <c r="R2345" s="5">
        <v>1.62222222222222</v>
      </c>
    </row>
    <row r="2346" spans="2:18">
      <c r="B2346" s="2">
        <v>26.2</v>
      </c>
      <c r="C2346" s="2">
        <v>57</v>
      </c>
      <c r="D2346" s="2">
        <v>17</v>
      </c>
      <c r="E2346" s="2">
        <v>26.2</v>
      </c>
      <c r="F2346" s="2">
        <v>4.3</v>
      </c>
      <c r="G2346" s="2">
        <v>5</v>
      </c>
      <c r="H2346" s="2">
        <v>1008.7</v>
      </c>
      <c r="I2346" s="2">
        <v>74450</v>
      </c>
      <c r="J2346" s="2">
        <v>5</v>
      </c>
      <c r="K2346" s="2">
        <v>0</v>
      </c>
      <c r="L2346" s="2">
        <v>0</v>
      </c>
      <c r="M2346" s="2">
        <v>0</v>
      </c>
      <c r="N2346">
        <v>5</v>
      </c>
      <c r="O2346">
        <v>292.8</v>
      </c>
      <c r="P2346">
        <v>44.8</v>
      </c>
      <c r="Q2346">
        <v>45.4</v>
      </c>
      <c r="R2346" s="5">
        <v>1.6229166666666699</v>
      </c>
    </row>
    <row r="2347" spans="2:18">
      <c r="B2347" s="2">
        <v>26</v>
      </c>
      <c r="C2347" s="2">
        <v>59</v>
      </c>
      <c r="D2347" s="2">
        <v>17.399999999999999</v>
      </c>
      <c r="E2347" s="2">
        <v>26</v>
      </c>
      <c r="F2347" s="2">
        <v>3.2</v>
      </c>
      <c r="G2347" s="2">
        <v>6.8</v>
      </c>
      <c r="H2347" s="2">
        <v>1008.7</v>
      </c>
      <c r="I2347" s="2">
        <v>73890</v>
      </c>
      <c r="J2347" s="2">
        <v>5</v>
      </c>
      <c r="K2347" s="2">
        <v>0</v>
      </c>
      <c r="L2347" s="2">
        <v>0</v>
      </c>
      <c r="M2347" s="2">
        <v>0</v>
      </c>
      <c r="N2347">
        <v>5</v>
      </c>
      <c r="O2347">
        <v>292.8</v>
      </c>
      <c r="P2347">
        <v>44.8</v>
      </c>
      <c r="Q2347">
        <v>45.4</v>
      </c>
      <c r="R2347" s="5">
        <v>1.62361111111111</v>
      </c>
    </row>
    <row r="2348" spans="2:18">
      <c r="B2348" s="2">
        <v>25.5</v>
      </c>
      <c r="C2348" s="2">
        <v>60</v>
      </c>
      <c r="D2348" s="2">
        <v>17.2</v>
      </c>
      <c r="E2348" s="2">
        <v>25.5</v>
      </c>
      <c r="F2348" s="2">
        <v>2.2000000000000002</v>
      </c>
      <c r="G2348" s="2">
        <v>4</v>
      </c>
      <c r="H2348" s="2">
        <v>1008.9</v>
      </c>
      <c r="I2348" s="2">
        <v>73940</v>
      </c>
      <c r="J2348" s="2">
        <v>5</v>
      </c>
      <c r="K2348" s="2">
        <v>0</v>
      </c>
      <c r="L2348" s="2">
        <v>0</v>
      </c>
      <c r="M2348" s="2">
        <v>0</v>
      </c>
      <c r="N2348">
        <v>5</v>
      </c>
      <c r="O2348">
        <v>292.8</v>
      </c>
      <c r="P2348">
        <v>44.7</v>
      </c>
      <c r="Q2348">
        <v>45.4</v>
      </c>
      <c r="R2348" s="5">
        <v>1.6243055555555601</v>
      </c>
    </row>
    <row r="2349" spans="2:18">
      <c r="B2349" s="2">
        <v>25.7</v>
      </c>
      <c r="C2349" s="2">
        <v>57</v>
      </c>
      <c r="D2349" s="2">
        <v>16.600000000000001</v>
      </c>
      <c r="E2349" s="2">
        <v>25.7</v>
      </c>
      <c r="F2349" s="2">
        <v>2.9</v>
      </c>
      <c r="G2349" s="2">
        <v>7.2</v>
      </c>
      <c r="H2349" s="2">
        <v>1008.9</v>
      </c>
      <c r="I2349" s="2">
        <v>73530</v>
      </c>
      <c r="J2349" s="2">
        <v>5</v>
      </c>
      <c r="K2349" s="2">
        <v>0</v>
      </c>
      <c r="L2349" s="2">
        <v>0</v>
      </c>
      <c r="M2349" s="2">
        <v>0</v>
      </c>
      <c r="N2349">
        <v>5</v>
      </c>
      <c r="O2349">
        <v>292.8</v>
      </c>
      <c r="P2349">
        <v>44.5</v>
      </c>
      <c r="Q2349">
        <v>45.3</v>
      </c>
      <c r="R2349" s="5">
        <v>1.625</v>
      </c>
    </row>
    <row r="2350" spans="2:18">
      <c r="B2350" s="2">
        <v>25.7</v>
      </c>
      <c r="C2350" s="2">
        <v>57</v>
      </c>
      <c r="D2350" s="2">
        <v>16.600000000000001</v>
      </c>
      <c r="E2350" s="2">
        <v>25.7</v>
      </c>
      <c r="F2350" s="2">
        <v>3.2</v>
      </c>
      <c r="G2350" s="2">
        <v>3.6</v>
      </c>
      <c r="H2350" s="2">
        <v>1008.8</v>
      </c>
      <c r="I2350" s="2">
        <v>73870</v>
      </c>
      <c r="J2350" s="2">
        <v>5</v>
      </c>
      <c r="K2350" s="2">
        <v>0</v>
      </c>
      <c r="L2350" s="2">
        <v>0</v>
      </c>
      <c r="M2350" s="2">
        <v>0</v>
      </c>
      <c r="N2350">
        <v>5</v>
      </c>
      <c r="O2350">
        <v>292.8</v>
      </c>
      <c r="P2350">
        <v>44.4</v>
      </c>
      <c r="Q2350">
        <v>45.2</v>
      </c>
      <c r="R2350" s="5">
        <v>1.6256944444444399</v>
      </c>
    </row>
    <row r="2351" spans="2:18">
      <c r="B2351" s="2">
        <v>25.7</v>
      </c>
      <c r="C2351" s="2">
        <v>57</v>
      </c>
      <c r="D2351" s="2">
        <v>16.600000000000001</v>
      </c>
      <c r="E2351" s="2">
        <v>25.7</v>
      </c>
      <c r="F2351" s="2">
        <v>1.8</v>
      </c>
      <c r="G2351" s="2">
        <v>5</v>
      </c>
      <c r="H2351" s="2">
        <v>1008.7</v>
      </c>
      <c r="I2351" s="2">
        <v>73260</v>
      </c>
      <c r="J2351" s="2">
        <v>5</v>
      </c>
      <c r="K2351" s="2">
        <v>0</v>
      </c>
      <c r="L2351" s="2">
        <v>0</v>
      </c>
      <c r="M2351" s="2">
        <v>0</v>
      </c>
      <c r="N2351">
        <v>5</v>
      </c>
      <c r="O2351">
        <v>292.8</v>
      </c>
      <c r="P2351">
        <v>44.2</v>
      </c>
      <c r="Q2351">
        <v>45.1</v>
      </c>
      <c r="R2351" s="5">
        <v>1.62638888888889</v>
      </c>
    </row>
    <row r="2352" spans="2:18">
      <c r="B2352" s="2">
        <v>25.8</v>
      </c>
      <c r="C2352" s="2">
        <v>56</v>
      </c>
      <c r="D2352" s="2">
        <v>16.399999999999999</v>
      </c>
      <c r="E2352" s="2">
        <v>25.8</v>
      </c>
      <c r="F2352" s="2">
        <v>0</v>
      </c>
      <c r="G2352" s="2">
        <v>2.9</v>
      </c>
      <c r="H2352" s="2">
        <v>1008.8</v>
      </c>
      <c r="I2352" s="2">
        <v>73180</v>
      </c>
      <c r="J2352" s="2">
        <v>5</v>
      </c>
      <c r="K2352" s="2">
        <v>0</v>
      </c>
      <c r="L2352" s="2">
        <v>0</v>
      </c>
      <c r="M2352" s="2">
        <v>0</v>
      </c>
      <c r="N2352">
        <v>5</v>
      </c>
      <c r="O2352">
        <v>292.8</v>
      </c>
      <c r="P2352">
        <v>44.2</v>
      </c>
      <c r="Q2352">
        <v>44.9</v>
      </c>
      <c r="R2352" s="5">
        <v>1.6270833333333301</v>
      </c>
    </row>
    <row r="2353" spans="2:18">
      <c r="B2353" s="2">
        <v>26</v>
      </c>
      <c r="C2353" s="2">
        <v>56</v>
      </c>
      <c r="D2353" s="2">
        <v>16.600000000000001</v>
      </c>
      <c r="E2353" s="2">
        <v>26</v>
      </c>
      <c r="F2353" s="2">
        <v>0</v>
      </c>
      <c r="G2353" s="2">
        <v>2.5</v>
      </c>
      <c r="H2353" s="2">
        <v>1008.8</v>
      </c>
      <c r="I2353" s="2">
        <v>72100</v>
      </c>
      <c r="J2353" s="2">
        <v>5</v>
      </c>
      <c r="K2353" s="2">
        <v>0</v>
      </c>
      <c r="L2353" s="2">
        <v>0</v>
      </c>
      <c r="M2353" s="2">
        <v>0</v>
      </c>
      <c r="N2353">
        <v>5</v>
      </c>
      <c r="O2353">
        <v>292.8</v>
      </c>
      <c r="P2353">
        <v>44.2</v>
      </c>
      <c r="Q2353">
        <v>44.8</v>
      </c>
      <c r="R2353" s="5">
        <v>1.62777777777778</v>
      </c>
    </row>
    <row r="2354" spans="2:18">
      <c r="B2354" s="2">
        <v>26.3</v>
      </c>
      <c r="C2354" s="2">
        <v>55</v>
      </c>
      <c r="D2354" s="2">
        <v>16.600000000000001</v>
      </c>
      <c r="E2354" s="2">
        <v>26.3</v>
      </c>
      <c r="F2354" s="2">
        <v>0</v>
      </c>
      <c r="G2354" s="2">
        <v>2.2000000000000002</v>
      </c>
      <c r="H2354" s="2">
        <v>1008.9</v>
      </c>
      <c r="I2354" s="2">
        <v>72390</v>
      </c>
      <c r="J2354" s="2">
        <v>5</v>
      </c>
      <c r="K2354" s="2">
        <v>0</v>
      </c>
      <c r="L2354" s="2">
        <v>0</v>
      </c>
      <c r="M2354" s="2">
        <v>0</v>
      </c>
      <c r="N2354">
        <v>5</v>
      </c>
      <c r="O2354">
        <v>292.8</v>
      </c>
      <c r="P2354">
        <v>44.3</v>
      </c>
      <c r="Q2354">
        <v>44.6</v>
      </c>
      <c r="R2354" s="5">
        <v>1.6284722222222201</v>
      </c>
    </row>
    <row r="2355" spans="2:18">
      <c r="B2355" s="2">
        <v>26.6</v>
      </c>
      <c r="C2355" s="2">
        <v>53</v>
      </c>
      <c r="D2355" s="2">
        <v>16.3</v>
      </c>
      <c r="E2355" s="2">
        <v>26.6</v>
      </c>
      <c r="F2355" s="2">
        <v>0</v>
      </c>
      <c r="G2355" s="2">
        <v>2.5</v>
      </c>
      <c r="H2355" s="2">
        <v>1009</v>
      </c>
      <c r="I2355" s="2">
        <v>71600</v>
      </c>
      <c r="J2355" s="2">
        <v>5</v>
      </c>
      <c r="K2355" s="2">
        <v>0</v>
      </c>
      <c r="L2355" s="2">
        <v>0</v>
      </c>
      <c r="M2355" s="2">
        <v>0</v>
      </c>
      <c r="N2355">
        <v>5</v>
      </c>
      <c r="O2355">
        <v>292.8</v>
      </c>
      <c r="P2355">
        <v>44.5</v>
      </c>
      <c r="Q2355">
        <v>44.6</v>
      </c>
      <c r="R2355" s="5">
        <v>1.62916666666667</v>
      </c>
    </row>
    <row r="2356" spans="2:18">
      <c r="B2356" s="2">
        <v>26.5</v>
      </c>
      <c r="C2356" s="2">
        <v>54</v>
      </c>
      <c r="D2356" s="2">
        <v>16.5</v>
      </c>
      <c r="E2356" s="2">
        <v>26.5</v>
      </c>
      <c r="F2356" s="2">
        <v>0</v>
      </c>
      <c r="G2356" s="2">
        <v>2.9</v>
      </c>
      <c r="H2356" s="2">
        <v>1008.8</v>
      </c>
      <c r="I2356" s="2">
        <v>71240</v>
      </c>
      <c r="J2356" s="2">
        <v>5</v>
      </c>
      <c r="K2356" s="2">
        <v>0</v>
      </c>
      <c r="L2356" s="2">
        <v>0</v>
      </c>
      <c r="M2356" s="2">
        <v>0</v>
      </c>
      <c r="N2356">
        <v>5</v>
      </c>
      <c r="O2356">
        <v>292.8</v>
      </c>
      <c r="P2356">
        <v>44.7</v>
      </c>
      <c r="Q2356">
        <v>44.6</v>
      </c>
      <c r="R2356" s="5">
        <v>1.6298611111111101</v>
      </c>
    </row>
    <row r="2357" spans="2:18">
      <c r="B2357" s="2">
        <v>26.6</v>
      </c>
      <c r="C2357" s="2">
        <v>53</v>
      </c>
      <c r="D2357" s="2">
        <v>16.3</v>
      </c>
      <c r="E2357" s="2">
        <v>26.6</v>
      </c>
      <c r="F2357" s="2">
        <v>2.2000000000000002</v>
      </c>
      <c r="G2357" s="2">
        <v>4</v>
      </c>
      <c r="H2357" s="2">
        <v>1008.7</v>
      </c>
      <c r="I2357" s="2">
        <v>72200</v>
      </c>
      <c r="J2357" s="2">
        <v>5</v>
      </c>
      <c r="K2357" s="2">
        <v>0</v>
      </c>
      <c r="L2357" s="2">
        <v>0</v>
      </c>
      <c r="M2357" s="2">
        <v>0</v>
      </c>
      <c r="N2357">
        <v>5</v>
      </c>
      <c r="O2357">
        <v>292.8</v>
      </c>
      <c r="P2357">
        <v>44.8</v>
      </c>
      <c r="Q2357">
        <v>44.6</v>
      </c>
      <c r="R2357" s="5">
        <v>1.63055555555556</v>
      </c>
    </row>
    <row r="2358" spans="2:18">
      <c r="B2358" s="2">
        <v>26.5</v>
      </c>
      <c r="C2358" s="2">
        <v>53</v>
      </c>
      <c r="D2358" s="2">
        <v>16.2</v>
      </c>
      <c r="E2358" s="2">
        <v>26.5</v>
      </c>
      <c r="F2358" s="2">
        <v>3.2</v>
      </c>
      <c r="G2358" s="2">
        <v>3.2</v>
      </c>
      <c r="H2358" s="2">
        <v>1008.9</v>
      </c>
      <c r="I2358" s="2">
        <v>73270</v>
      </c>
      <c r="J2358" s="2">
        <v>5</v>
      </c>
      <c r="K2358" s="2">
        <v>0</v>
      </c>
      <c r="L2358" s="2">
        <v>0</v>
      </c>
      <c r="M2358" s="2">
        <v>0</v>
      </c>
      <c r="N2358">
        <v>5</v>
      </c>
      <c r="O2358">
        <v>292.8</v>
      </c>
      <c r="P2358">
        <v>44.8</v>
      </c>
      <c r="Q2358">
        <v>44.6</v>
      </c>
      <c r="R2358" s="5">
        <v>1.6312500000000001</v>
      </c>
    </row>
    <row r="2359" spans="2:18">
      <c r="B2359" s="2">
        <v>26.2</v>
      </c>
      <c r="C2359" s="2">
        <v>51</v>
      </c>
      <c r="D2359" s="2">
        <v>15.3</v>
      </c>
      <c r="E2359" s="2">
        <v>26.2</v>
      </c>
      <c r="F2359" s="2">
        <v>5.4</v>
      </c>
      <c r="G2359" s="2">
        <v>5.8</v>
      </c>
      <c r="H2359" s="2">
        <v>1008.7</v>
      </c>
      <c r="I2359" s="2">
        <v>73880</v>
      </c>
      <c r="J2359" s="2">
        <v>5</v>
      </c>
      <c r="K2359" s="2">
        <v>0</v>
      </c>
      <c r="L2359" s="2">
        <v>0</v>
      </c>
      <c r="M2359" s="2">
        <v>0</v>
      </c>
      <c r="N2359">
        <v>5</v>
      </c>
      <c r="O2359">
        <v>292.8</v>
      </c>
      <c r="P2359">
        <v>44.8</v>
      </c>
      <c r="Q2359">
        <v>44.6</v>
      </c>
      <c r="R2359" s="5">
        <v>1.63194444444444</v>
      </c>
    </row>
    <row r="2360" spans="2:18">
      <c r="B2360" s="2">
        <v>26.2</v>
      </c>
      <c r="C2360" s="2">
        <v>51</v>
      </c>
      <c r="D2360" s="2">
        <v>15.3</v>
      </c>
      <c r="E2360" s="2">
        <v>26.2</v>
      </c>
      <c r="F2360" s="2">
        <v>2.2000000000000002</v>
      </c>
      <c r="G2360" s="2">
        <v>3.6</v>
      </c>
      <c r="H2360" s="2">
        <v>1008.8</v>
      </c>
      <c r="I2360" s="2">
        <v>73370</v>
      </c>
      <c r="J2360" s="2">
        <v>5</v>
      </c>
      <c r="K2360" s="2">
        <v>0</v>
      </c>
      <c r="L2360" s="2">
        <v>0</v>
      </c>
      <c r="M2360" s="2">
        <v>0</v>
      </c>
      <c r="N2360">
        <v>5</v>
      </c>
      <c r="O2360">
        <v>292.8</v>
      </c>
      <c r="P2360">
        <v>44.7</v>
      </c>
      <c r="Q2360">
        <v>44.5</v>
      </c>
      <c r="R2360" s="5">
        <v>1.6326388888888901</v>
      </c>
    </row>
    <row r="2361" spans="2:18">
      <c r="B2361" s="2">
        <v>26.3</v>
      </c>
      <c r="C2361" s="2">
        <v>51</v>
      </c>
      <c r="D2361" s="2">
        <v>15.4</v>
      </c>
      <c r="E2361" s="2">
        <v>26.3</v>
      </c>
      <c r="F2361" s="2">
        <v>0</v>
      </c>
      <c r="G2361" s="2">
        <v>2.2000000000000002</v>
      </c>
      <c r="H2361" s="2">
        <v>1009.1</v>
      </c>
      <c r="I2361" s="2">
        <v>73690</v>
      </c>
      <c r="J2361" s="2">
        <v>5</v>
      </c>
      <c r="K2361" s="2">
        <v>0</v>
      </c>
      <c r="L2361" s="2">
        <v>0</v>
      </c>
      <c r="M2361" s="2">
        <v>0</v>
      </c>
      <c r="N2361">
        <v>5</v>
      </c>
      <c r="O2361">
        <v>292.8</v>
      </c>
      <c r="P2361">
        <v>44.7</v>
      </c>
      <c r="Q2361">
        <v>44.4</v>
      </c>
      <c r="R2361" s="5">
        <v>1.63333333333333</v>
      </c>
    </row>
    <row r="2362" spans="2:18">
      <c r="B2362" s="2">
        <v>26.5</v>
      </c>
      <c r="C2362" s="2">
        <v>49</v>
      </c>
      <c r="D2362" s="2">
        <v>15</v>
      </c>
      <c r="E2362" s="2">
        <v>26.5</v>
      </c>
      <c r="F2362" s="2">
        <v>0</v>
      </c>
      <c r="G2362" s="2">
        <v>2.5</v>
      </c>
      <c r="H2362" s="2">
        <v>1008.8</v>
      </c>
      <c r="I2362" s="2">
        <v>74190</v>
      </c>
      <c r="J2362" s="2">
        <v>5</v>
      </c>
      <c r="K2362" s="2">
        <v>0</v>
      </c>
      <c r="L2362" s="2">
        <v>0</v>
      </c>
      <c r="M2362" s="2">
        <v>0</v>
      </c>
      <c r="N2362">
        <v>5</v>
      </c>
      <c r="O2362">
        <v>292.8</v>
      </c>
      <c r="P2362">
        <v>44.7</v>
      </c>
      <c r="Q2362">
        <v>44.4</v>
      </c>
      <c r="R2362" s="5">
        <v>1.6340277777777801</v>
      </c>
    </row>
    <row r="2363" spans="2:18">
      <c r="B2363" s="2">
        <v>26.6</v>
      </c>
      <c r="C2363" s="2">
        <v>48</v>
      </c>
      <c r="D2363" s="2">
        <v>14.7</v>
      </c>
      <c r="E2363" s="2">
        <v>26.6</v>
      </c>
      <c r="F2363" s="2">
        <v>0</v>
      </c>
      <c r="G2363" s="2">
        <v>2.5</v>
      </c>
      <c r="H2363" s="2">
        <v>1008.7</v>
      </c>
      <c r="I2363" s="2">
        <v>73630</v>
      </c>
      <c r="J2363" s="2">
        <v>5</v>
      </c>
      <c r="K2363" s="2">
        <v>0</v>
      </c>
      <c r="L2363" s="2">
        <v>0</v>
      </c>
      <c r="M2363" s="2">
        <v>0</v>
      </c>
      <c r="N2363">
        <v>5</v>
      </c>
      <c r="O2363">
        <v>292.8</v>
      </c>
      <c r="P2363">
        <v>44.7</v>
      </c>
      <c r="Q2363">
        <v>44.4</v>
      </c>
      <c r="R2363" s="5">
        <v>1.63472222222222</v>
      </c>
    </row>
    <row r="2364" spans="2:18">
      <c r="B2364" s="2">
        <v>26.6</v>
      </c>
      <c r="C2364" s="2">
        <v>48</v>
      </c>
      <c r="D2364" s="2">
        <v>14.7</v>
      </c>
      <c r="E2364" s="2">
        <v>26.6</v>
      </c>
      <c r="F2364" s="2">
        <v>1.8</v>
      </c>
      <c r="G2364" s="2">
        <v>3.6</v>
      </c>
      <c r="H2364" s="2">
        <v>1008.9</v>
      </c>
      <c r="I2364" s="2">
        <v>73160</v>
      </c>
      <c r="J2364" s="2">
        <v>5</v>
      </c>
      <c r="K2364" s="2">
        <v>0</v>
      </c>
      <c r="L2364" s="2">
        <v>0</v>
      </c>
      <c r="M2364" s="2">
        <v>0</v>
      </c>
      <c r="N2364">
        <v>5</v>
      </c>
      <c r="O2364">
        <v>292.8</v>
      </c>
      <c r="P2364">
        <v>44.8</v>
      </c>
      <c r="Q2364">
        <v>44.4</v>
      </c>
      <c r="R2364" s="5">
        <v>1.6354166666666701</v>
      </c>
    </row>
    <row r="2365" spans="2:18">
      <c r="B2365" s="2">
        <v>26.6</v>
      </c>
      <c r="C2365" s="2">
        <v>48</v>
      </c>
      <c r="D2365" s="2">
        <v>14.7</v>
      </c>
      <c r="E2365" s="2">
        <v>26.6</v>
      </c>
      <c r="F2365" s="2">
        <v>0</v>
      </c>
      <c r="G2365" s="2">
        <v>5.4</v>
      </c>
      <c r="H2365" s="2">
        <v>1008.7</v>
      </c>
      <c r="I2365" s="2">
        <v>72710</v>
      </c>
      <c r="J2365" s="2">
        <v>5</v>
      </c>
      <c r="K2365" s="2">
        <v>0</v>
      </c>
      <c r="L2365" s="2">
        <v>0</v>
      </c>
      <c r="M2365" s="2">
        <v>0</v>
      </c>
      <c r="N2365">
        <v>5</v>
      </c>
      <c r="O2365">
        <v>292.8</v>
      </c>
      <c r="P2365">
        <v>44.9</v>
      </c>
      <c r="Q2365">
        <v>44.4</v>
      </c>
      <c r="R2365" s="5">
        <v>1.63611111111111</v>
      </c>
    </row>
    <row r="2366" spans="2:18">
      <c r="B2366" s="2">
        <v>26.4</v>
      </c>
      <c r="C2366" s="2">
        <v>49</v>
      </c>
      <c r="D2366" s="2">
        <v>14.9</v>
      </c>
      <c r="E2366" s="2">
        <v>26.4</v>
      </c>
      <c r="F2366" s="2">
        <v>3.6</v>
      </c>
      <c r="G2366" s="2">
        <v>5.8</v>
      </c>
      <c r="H2366" s="2">
        <v>1008.8</v>
      </c>
      <c r="I2366" s="2">
        <v>72040</v>
      </c>
      <c r="J2366" s="2">
        <v>5</v>
      </c>
      <c r="K2366" s="2">
        <v>0</v>
      </c>
      <c r="L2366" s="2">
        <v>0</v>
      </c>
      <c r="M2366" s="2">
        <v>0</v>
      </c>
      <c r="N2366">
        <v>5</v>
      </c>
      <c r="O2366">
        <v>292.8</v>
      </c>
      <c r="P2366">
        <v>45</v>
      </c>
      <c r="Q2366">
        <v>44.4</v>
      </c>
      <c r="R2366" s="5">
        <v>1.6368055555555601</v>
      </c>
    </row>
    <row r="2367" spans="2:18">
      <c r="B2367" s="2">
        <v>26.1</v>
      </c>
      <c r="C2367" s="2">
        <v>49</v>
      </c>
      <c r="D2367" s="2">
        <v>14.6</v>
      </c>
      <c r="E2367" s="2">
        <v>26.1</v>
      </c>
      <c r="F2367" s="2">
        <v>5</v>
      </c>
      <c r="G2367" s="2">
        <v>5</v>
      </c>
      <c r="H2367" s="2">
        <v>1008.9</v>
      </c>
      <c r="I2367" s="2">
        <v>71340</v>
      </c>
      <c r="J2367" s="2">
        <v>5</v>
      </c>
      <c r="K2367" s="2">
        <v>0</v>
      </c>
      <c r="L2367" s="2">
        <v>0</v>
      </c>
      <c r="M2367" s="2">
        <v>0</v>
      </c>
      <c r="N2367">
        <v>5</v>
      </c>
      <c r="O2367">
        <v>292.8</v>
      </c>
      <c r="P2367">
        <v>45.1</v>
      </c>
      <c r="Q2367">
        <v>44.5</v>
      </c>
      <c r="R2367" s="5">
        <v>1.6375</v>
      </c>
    </row>
    <row r="2368" spans="2:18">
      <c r="B2368" s="2">
        <v>25.9</v>
      </c>
      <c r="C2368" s="2">
        <v>51</v>
      </c>
      <c r="D2368" s="2">
        <v>15</v>
      </c>
      <c r="E2368" s="2">
        <v>25.9</v>
      </c>
      <c r="F2368" s="2">
        <v>0</v>
      </c>
      <c r="G2368" s="2">
        <v>2.9</v>
      </c>
      <c r="H2368" s="2">
        <v>1008.8</v>
      </c>
      <c r="I2368" s="2">
        <v>70740</v>
      </c>
      <c r="J2368" s="2">
        <v>5</v>
      </c>
      <c r="K2368" s="2">
        <v>0</v>
      </c>
      <c r="L2368" s="2">
        <v>0</v>
      </c>
      <c r="M2368" s="2">
        <v>0</v>
      </c>
      <c r="N2368">
        <v>5</v>
      </c>
      <c r="O2368">
        <v>292.8</v>
      </c>
      <c r="P2368">
        <v>45</v>
      </c>
      <c r="Q2368">
        <v>44.6</v>
      </c>
      <c r="R2368" s="5">
        <v>1.6381944444444401</v>
      </c>
    </row>
    <row r="2369" spans="2:18">
      <c r="B2369" s="2">
        <v>26</v>
      </c>
      <c r="C2369" s="2">
        <v>54</v>
      </c>
      <c r="D2369" s="2">
        <v>16</v>
      </c>
      <c r="E2369" s="2">
        <v>26</v>
      </c>
      <c r="F2369" s="2">
        <v>2.2000000000000002</v>
      </c>
      <c r="G2369" s="2">
        <v>4.3</v>
      </c>
      <c r="H2369" s="2">
        <v>1008.6</v>
      </c>
      <c r="I2369" s="2">
        <v>70170</v>
      </c>
      <c r="J2369" s="2">
        <v>5</v>
      </c>
      <c r="K2369" s="2">
        <v>0</v>
      </c>
      <c r="L2369" s="2">
        <v>0</v>
      </c>
      <c r="M2369" s="2">
        <v>0</v>
      </c>
      <c r="N2369">
        <v>5</v>
      </c>
      <c r="O2369">
        <v>292.8</v>
      </c>
      <c r="P2369">
        <v>44.8</v>
      </c>
      <c r="Q2369">
        <v>44.6</v>
      </c>
      <c r="R2369" s="5">
        <v>1.6388888888888899</v>
      </c>
    </row>
    <row r="2370" spans="2:18">
      <c r="B2370" s="2">
        <v>25.7</v>
      </c>
      <c r="C2370" s="2">
        <v>56</v>
      </c>
      <c r="D2370" s="2">
        <v>16.3</v>
      </c>
      <c r="E2370" s="2">
        <v>25.7</v>
      </c>
      <c r="F2370" s="2">
        <v>0</v>
      </c>
      <c r="G2370" s="2">
        <v>2.9</v>
      </c>
      <c r="H2370" s="2">
        <v>1009.1</v>
      </c>
      <c r="I2370" s="2">
        <v>70180</v>
      </c>
      <c r="J2370" s="2">
        <v>5</v>
      </c>
      <c r="K2370" s="2">
        <v>0</v>
      </c>
      <c r="L2370" s="2">
        <v>0</v>
      </c>
      <c r="M2370" s="2">
        <v>0</v>
      </c>
      <c r="N2370">
        <v>5</v>
      </c>
      <c r="O2370">
        <v>292.8</v>
      </c>
      <c r="P2370">
        <v>44.6</v>
      </c>
      <c r="Q2370">
        <v>44.6</v>
      </c>
      <c r="R2370" s="5">
        <v>1.6395833333333301</v>
      </c>
    </row>
    <row r="2371" spans="2:18">
      <c r="B2371" s="2">
        <v>25.7</v>
      </c>
      <c r="C2371" s="2">
        <v>54</v>
      </c>
      <c r="D2371" s="2">
        <v>15.7</v>
      </c>
      <c r="E2371" s="2">
        <v>25.7</v>
      </c>
      <c r="F2371" s="2">
        <v>0</v>
      </c>
      <c r="G2371" s="2">
        <v>3.2</v>
      </c>
      <c r="H2371" s="2">
        <v>1008.9</v>
      </c>
      <c r="I2371" s="2">
        <v>69690</v>
      </c>
      <c r="J2371" s="2">
        <v>5</v>
      </c>
      <c r="K2371" s="2">
        <v>0</v>
      </c>
      <c r="L2371" s="2">
        <v>0</v>
      </c>
      <c r="M2371" s="2">
        <v>0</v>
      </c>
      <c r="N2371">
        <v>5</v>
      </c>
      <c r="O2371">
        <v>292.8</v>
      </c>
      <c r="P2371">
        <v>44.4</v>
      </c>
      <c r="Q2371">
        <v>44.5</v>
      </c>
      <c r="R2371" s="5">
        <v>1.6402777777777799</v>
      </c>
    </row>
    <row r="2372" spans="2:18">
      <c r="B2372" s="2">
        <v>25.8</v>
      </c>
      <c r="C2372" s="2">
        <v>53</v>
      </c>
      <c r="D2372" s="2">
        <v>15.5</v>
      </c>
      <c r="E2372" s="2">
        <v>25.8</v>
      </c>
      <c r="F2372" s="2">
        <v>5.8</v>
      </c>
      <c r="G2372" s="2">
        <v>5.8</v>
      </c>
      <c r="H2372" s="2">
        <v>1009.1</v>
      </c>
      <c r="I2372" s="2">
        <v>70950</v>
      </c>
      <c r="J2372" s="2">
        <v>5</v>
      </c>
      <c r="K2372" s="2">
        <v>0</v>
      </c>
      <c r="L2372" s="2">
        <v>0</v>
      </c>
      <c r="M2372" s="2">
        <v>0</v>
      </c>
      <c r="N2372">
        <v>5</v>
      </c>
      <c r="O2372">
        <v>292.8</v>
      </c>
      <c r="P2372">
        <v>44.2</v>
      </c>
      <c r="Q2372">
        <v>44.5</v>
      </c>
      <c r="R2372" s="5">
        <v>1.6409722222222201</v>
      </c>
    </row>
    <row r="2373" spans="2:18">
      <c r="B2373" s="2">
        <v>25.6</v>
      </c>
      <c r="C2373" s="2">
        <v>52</v>
      </c>
      <c r="D2373" s="2">
        <v>15</v>
      </c>
      <c r="E2373" s="2">
        <v>25.6</v>
      </c>
      <c r="F2373" s="2">
        <v>1.8</v>
      </c>
      <c r="G2373" s="2">
        <v>3.2</v>
      </c>
      <c r="H2373" s="2">
        <v>1008.9</v>
      </c>
      <c r="I2373" s="2">
        <v>71770</v>
      </c>
      <c r="J2373" s="2">
        <v>5</v>
      </c>
      <c r="K2373" s="2">
        <v>0</v>
      </c>
      <c r="L2373" s="2">
        <v>0</v>
      </c>
      <c r="M2373" s="2">
        <v>0</v>
      </c>
      <c r="N2373">
        <v>5</v>
      </c>
      <c r="O2373">
        <v>292.8</v>
      </c>
      <c r="P2373">
        <v>44.1</v>
      </c>
      <c r="Q2373">
        <v>44.5</v>
      </c>
      <c r="R2373" s="5">
        <v>1.6416666666666699</v>
      </c>
    </row>
    <row r="2374" spans="2:18">
      <c r="B2374" s="2">
        <v>25.8</v>
      </c>
      <c r="C2374" s="2">
        <v>52</v>
      </c>
      <c r="D2374" s="2">
        <v>15.2</v>
      </c>
      <c r="E2374" s="2">
        <v>25.8</v>
      </c>
      <c r="F2374" s="2">
        <v>0</v>
      </c>
      <c r="G2374" s="2">
        <v>2.5</v>
      </c>
      <c r="H2374" s="2">
        <v>1009</v>
      </c>
      <c r="I2374" s="2">
        <v>70680</v>
      </c>
      <c r="J2374" s="2">
        <v>5</v>
      </c>
      <c r="K2374" s="2">
        <v>0</v>
      </c>
      <c r="L2374" s="2">
        <v>0</v>
      </c>
      <c r="M2374" s="2">
        <v>0</v>
      </c>
      <c r="N2374">
        <v>5</v>
      </c>
      <c r="O2374">
        <v>292.8</v>
      </c>
      <c r="P2374">
        <v>43.9</v>
      </c>
      <c r="Q2374">
        <v>44.4</v>
      </c>
      <c r="R2374" s="5">
        <v>1.6423611111111101</v>
      </c>
    </row>
    <row r="2375" spans="2:18">
      <c r="B2375" s="2">
        <v>26.1</v>
      </c>
      <c r="C2375" s="2">
        <v>52</v>
      </c>
      <c r="D2375" s="2">
        <v>15.5</v>
      </c>
      <c r="E2375" s="2">
        <v>26.1</v>
      </c>
      <c r="F2375" s="2">
        <v>0</v>
      </c>
      <c r="G2375" s="2">
        <v>0</v>
      </c>
      <c r="H2375" s="2">
        <v>1008.8</v>
      </c>
      <c r="I2375" s="2">
        <v>69670</v>
      </c>
      <c r="J2375" s="2">
        <v>5</v>
      </c>
      <c r="K2375" s="2">
        <v>0</v>
      </c>
      <c r="L2375" s="2">
        <v>0</v>
      </c>
      <c r="M2375" s="2">
        <v>0</v>
      </c>
      <c r="N2375">
        <v>5</v>
      </c>
      <c r="O2375">
        <v>292.8</v>
      </c>
      <c r="P2375">
        <v>43.8</v>
      </c>
      <c r="Q2375">
        <v>44.4</v>
      </c>
      <c r="R2375" s="5">
        <v>1.6430555555555599</v>
      </c>
    </row>
    <row r="2376" spans="2:18">
      <c r="B2376" s="2">
        <v>26.3</v>
      </c>
      <c r="C2376" s="2">
        <v>50</v>
      </c>
      <c r="D2376" s="2">
        <v>15.1</v>
      </c>
      <c r="E2376" s="2">
        <v>26.3</v>
      </c>
      <c r="F2376" s="2">
        <v>3.2</v>
      </c>
      <c r="G2376" s="2">
        <v>4</v>
      </c>
      <c r="H2376" s="2">
        <v>1008.9</v>
      </c>
      <c r="I2376" s="2">
        <v>68430</v>
      </c>
      <c r="J2376" s="2">
        <v>5</v>
      </c>
      <c r="K2376" s="2">
        <v>0</v>
      </c>
      <c r="L2376" s="2">
        <v>0</v>
      </c>
      <c r="M2376" s="2">
        <v>0</v>
      </c>
      <c r="N2376">
        <v>5</v>
      </c>
      <c r="O2376">
        <v>292.8</v>
      </c>
      <c r="P2376">
        <v>43.8</v>
      </c>
      <c r="Q2376">
        <v>44.4</v>
      </c>
      <c r="R2376" s="5">
        <v>1.64375</v>
      </c>
    </row>
    <row r="2377" spans="2:18">
      <c r="B2377" s="2">
        <v>26.1</v>
      </c>
      <c r="C2377" s="2">
        <v>49</v>
      </c>
      <c r="D2377" s="2">
        <v>14.6</v>
      </c>
      <c r="E2377" s="2">
        <v>26.1</v>
      </c>
      <c r="F2377" s="2">
        <v>1.8</v>
      </c>
      <c r="G2377" s="2">
        <v>4.7</v>
      </c>
      <c r="H2377" s="2">
        <v>1008.7</v>
      </c>
      <c r="I2377" s="2">
        <v>69190</v>
      </c>
      <c r="J2377" s="2">
        <v>5</v>
      </c>
      <c r="K2377" s="2">
        <v>0</v>
      </c>
      <c r="L2377" s="2">
        <v>0</v>
      </c>
      <c r="M2377" s="2">
        <v>0</v>
      </c>
      <c r="N2377">
        <v>5</v>
      </c>
      <c r="O2377">
        <v>292.8</v>
      </c>
      <c r="P2377">
        <v>43.8</v>
      </c>
      <c r="Q2377">
        <v>44.5</v>
      </c>
      <c r="R2377" s="5">
        <v>1.6444444444444399</v>
      </c>
    </row>
    <row r="2378" spans="2:18">
      <c r="B2378" s="2">
        <v>26.1</v>
      </c>
      <c r="C2378" s="2">
        <v>51</v>
      </c>
      <c r="D2378" s="2">
        <v>15.2</v>
      </c>
      <c r="E2378" s="2">
        <v>26.1</v>
      </c>
      <c r="F2378" s="2">
        <v>3.2</v>
      </c>
      <c r="G2378" s="2">
        <v>3.2</v>
      </c>
      <c r="H2378" s="2">
        <v>1008.8</v>
      </c>
      <c r="I2378" s="2">
        <v>68970</v>
      </c>
      <c r="J2378" s="2">
        <v>5</v>
      </c>
      <c r="K2378" s="2">
        <v>0</v>
      </c>
      <c r="L2378" s="2">
        <v>0</v>
      </c>
      <c r="M2378" s="2">
        <v>0</v>
      </c>
      <c r="N2378">
        <v>5</v>
      </c>
      <c r="O2378">
        <v>292.8</v>
      </c>
      <c r="P2378">
        <v>43.8</v>
      </c>
      <c r="Q2378">
        <v>44.5</v>
      </c>
      <c r="R2378" s="5">
        <v>1.64513888888889</v>
      </c>
    </row>
    <row r="2379" spans="2:18">
      <c r="B2379" s="2">
        <v>26</v>
      </c>
      <c r="C2379" s="2">
        <v>53</v>
      </c>
      <c r="D2379" s="2">
        <v>15.7</v>
      </c>
      <c r="E2379" s="2">
        <v>26</v>
      </c>
      <c r="F2379" s="2">
        <v>2.9</v>
      </c>
      <c r="G2379" s="2">
        <v>4</v>
      </c>
      <c r="H2379" s="2">
        <v>1009</v>
      </c>
      <c r="I2379" s="2">
        <v>69310</v>
      </c>
      <c r="J2379" s="2">
        <v>5</v>
      </c>
      <c r="K2379" s="2">
        <v>0</v>
      </c>
      <c r="L2379" s="2">
        <v>0</v>
      </c>
      <c r="M2379" s="2">
        <v>0</v>
      </c>
      <c r="N2379">
        <v>5</v>
      </c>
      <c r="O2379">
        <v>292.8</v>
      </c>
      <c r="P2379">
        <v>43.8</v>
      </c>
      <c r="Q2379">
        <v>44.6</v>
      </c>
      <c r="R2379" s="5">
        <v>1.6458333333333299</v>
      </c>
    </row>
    <row r="2380" spans="2:18">
      <c r="B2380" s="2">
        <v>26</v>
      </c>
      <c r="C2380" s="2">
        <v>52</v>
      </c>
      <c r="D2380" s="2">
        <v>15.4</v>
      </c>
      <c r="E2380" s="2">
        <v>26</v>
      </c>
      <c r="F2380" s="2">
        <v>0</v>
      </c>
      <c r="G2380" s="2">
        <v>2.2000000000000002</v>
      </c>
      <c r="H2380" s="2">
        <v>1008.9</v>
      </c>
      <c r="I2380" s="2">
        <v>70300</v>
      </c>
      <c r="J2380" s="2">
        <v>5</v>
      </c>
      <c r="K2380" s="2">
        <v>0</v>
      </c>
      <c r="L2380" s="2">
        <v>0</v>
      </c>
      <c r="M2380" s="2">
        <v>0</v>
      </c>
      <c r="N2380">
        <v>5</v>
      </c>
      <c r="O2380">
        <v>292.8</v>
      </c>
      <c r="P2380">
        <v>43.7</v>
      </c>
      <c r="Q2380">
        <v>44.7</v>
      </c>
      <c r="R2380" s="5">
        <v>1.64652777777778</v>
      </c>
    </row>
    <row r="2381" spans="2:18">
      <c r="B2381" s="2">
        <v>25.9</v>
      </c>
      <c r="C2381" s="2">
        <v>52</v>
      </c>
      <c r="D2381" s="2">
        <v>15.3</v>
      </c>
      <c r="E2381" s="2">
        <v>25.9</v>
      </c>
      <c r="F2381" s="2">
        <v>0</v>
      </c>
      <c r="G2381" s="2">
        <v>4.7</v>
      </c>
      <c r="H2381" s="2">
        <v>1008.7</v>
      </c>
      <c r="I2381" s="2">
        <v>69490</v>
      </c>
      <c r="J2381" s="2">
        <v>5</v>
      </c>
      <c r="K2381" s="2">
        <v>0</v>
      </c>
      <c r="L2381" s="2">
        <v>0</v>
      </c>
      <c r="M2381" s="2">
        <v>0</v>
      </c>
      <c r="N2381">
        <v>5</v>
      </c>
      <c r="O2381">
        <v>292.8</v>
      </c>
      <c r="P2381">
        <v>43.6</v>
      </c>
      <c r="Q2381">
        <v>44.7</v>
      </c>
      <c r="R2381" s="5">
        <v>1.6472222222222199</v>
      </c>
    </row>
    <row r="2382" spans="2:18">
      <c r="B2382" s="2">
        <v>25.9</v>
      </c>
      <c r="C2382" s="2">
        <v>52</v>
      </c>
      <c r="D2382" s="2">
        <v>15.3</v>
      </c>
      <c r="E2382" s="2">
        <v>25.9</v>
      </c>
      <c r="F2382" s="2">
        <v>0</v>
      </c>
      <c r="G2382" s="2">
        <v>1.8</v>
      </c>
      <c r="H2382" s="2">
        <v>1008.8</v>
      </c>
      <c r="I2382" s="2">
        <v>70520</v>
      </c>
      <c r="J2382" s="2">
        <v>5</v>
      </c>
      <c r="K2382" s="2">
        <v>0</v>
      </c>
      <c r="L2382" s="2">
        <v>0</v>
      </c>
      <c r="M2382" s="2">
        <v>0</v>
      </c>
      <c r="N2382">
        <v>5</v>
      </c>
      <c r="O2382">
        <v>292.8</v>
      </c>
      <c r="P2382">
        <v>43.5</v>
      </c>
      <c r="Q2382">
        <v>44.7</v>
      </c>
      <c r="R2382" s="5">
        <v>1.64791666666667</v>
      </c>
    </row>
    <row r="2383" spans="2:18">
      <c r="B2383" s="2">
        <v>26.2</v>
      </c>
      <c r="C2383" s="2">
        <v>51</v>
      </c>
      <c r="D2383" s="2">
        <v>15.3</v>
      </c>
      <c r="E2383" s="2">
        <v>26.2</v>
      </c>
      <c r="F2383" s="2">
        <v>0</v>
      </c>
      <c r="G2383" s="2">
        <v>2.9</v>
      </c>
      <c r="H2383" s="2">
        <v>1009</v>
      </c>
      <c r="I2383" s="2">
        <v>71600</v>
      </c>
      <c r="J2383" s="2">
        <v>5</v>
      </c>
      <c r="K2383" s="2">
        <v>0</v>
      </c>
      <c r="L2383" s="2">
        <v>0</v>
      </c>
      <c r="M2383" s="2">
        <v>0</v>
      </c>
      <c r="N2383">
        <v>5</v>
      </c>
      <c r="O2383">
        <v>292.8</v>
      </c>
      <c r="P2383">
        <v>43.5</v>
      </c>
      <c r="Q2383">
        <v>44.7</v>
      </c>
      <c r="R2383" s="5">
        <v>1.6486111111111099</v>
      </c>
    </row>
    <row r="2384" spans="2:18">
      <c r="B2384" s="2">
        <v>26.4</v>
      </c>
      <c r="C2384" s="2">
        <v>53</v>
      </c>
      <c r="D2384" s="2">
        <v>16.100000000000001</v>
      </c>
      <c r="E2384" s="2">
        <v>26.4</v>
      </c>
      <c r="F2384" s="2">
        <v>1.8</v>
      </c>
      <c r="G2384" s="2">
        <v>2.5</v>
      </c>
      <c r="H2384" s="2">
        <v>1009</v>
      </c>
      <c r="I2384" s="2">
        <v>71780</v>
      </c>
      <c r="J2384" s="2">
        <v>5</v>
      </c>
      <c r="K2384" s="2">
        <v>0</v>
      </c>
      <c r="L2384" s="2">
        <v>0</v>
      </c>
      <c r="M2384" s="2">
        <v>0</v>
      </c>
      <c r="N2384">
        <v>5</v>
      </c>
      <c r="O2384">
        <v>292.8</v>
      </c>
      <c r="P2384">
        <v>43.5</v>
      </c>
      <c r="Q2384">
        <v>44.8</v>
      </c>
      <c r="R2384" s="5">
        <v>1.64930555555556</v>
      </c>
    </row>
    <row r="2385" spans="2:18">
      <c r="B2385" s="2">
        <v>26.6</v>
      </c>
      <c r="C2385" s="2">
        <v>52</v>
      </c>
      <c r="D2385" s="2">
        <v>16</v>
      </c>
      <c r="E2385" s="2">
        <v>26.6</v>
      </c>
      <c r="F2385" s="2">
        <v>0</v>
      </c>
      <c r="G2385" s="2">
        <v>2.5</v>
      </c>
      <c r="H2385" s="2">
        <v>1008.7</v>
      </c>
      <c r="I2385" s="2">
        <v>72130</v>
      </c>
      <c r="J2385" s="2">
        <v>5</v>
      </c>
      <c r="K2385" s="2">
        <v>0</v>
      </c>
      <c r="L2385" s="2">
        <v>0</v>
      </c>
      <c r="M2385" s="2">
        <v>0</v>
      </c>
      <c r="N2385">
        <v>5</v>
      </c>
      <c r="O2385">
        <v>292.8</v>
      </c>
      <c r="P2385">
        <v>43.6</v>
      </c>
      <c r="Q2385">
        <v>44.8</v>
      </c>
      <c r="R2385" s="5">
        <v>1.65</v>
      </c>
    </row>
    <row r="2386" spans="2:18">
      <c r="B2386" s="2">
        <v>26.9</v>
      </c>
      <c r="C2386" s="2">
        <v>51</v>
      </c>
      <c r="D2386" s="2">
        <v>15.9</v>
      </c>
      <c r="E2386" s="2">
        <v>27.3</v>
      </c>
      <c r="F2386" s="2">
        <v>3.2</v>
      </c>
      <c r="G2386" s="2">
        <v>3.2</v>
      </c>
      <c r="H2386" s="2">
        <v>1008.8</v>
      </c>
      <c r="I2386" s="2">
        <v>69710</v>
      </c>
      <c r="J2386" s="2">
        <v>5</v>
      </c>
      <c r="K2386" s="2">
        <v>0</v>
      </c>
      <c r="L2386" s="2">
        <v>0</v>
      </c>
      <c r="M2386" s="2">
        <v>0</v>
      </c>
      <c r="N2386">
        <v>5</v>
      </c>
      <c r="O2386">
        <v>292.8</v>
      </c>
      <c r="P2386">
        <v>43.8</v>
      </c>
      <c r="Q2386">
        <v>44.9</v>
      </c>
      <c r="R2386" s="5">
        <v>1.65069444444444</v>
      </c>
    </row>
    <row r="2387" spans="2:18">
      <c r="B2387" s="2">
        <v>26.9</v>
      </c>
      <c r="C2387" s="2">
        <v>50</v>
      </c>
      <c r="D2387" s="2">
        <v>15.6</v>
      </c>
      <c r="E2387" s="2">
        <v>27.3</v>
      </c>
      <c r="F2387" s="2">
        <v>0</v>
      </c>
      <c r="G2387" s="2">
        <v>2.2000000000000002</v>
      </c>
      <c r="H2387" s="2">
        <v>1008.8</v>
      </c>
      <c r="I2387" s="2">
        <v>65150</v>
      </c>
      <c r="J2387" s="2">
        <v>4</v>
      </c>
      <c r="K2387" s="2">
        <v>0</v>
      </c>
      <c r="L2387" s="2">
        <v>0</v>
      </c>
      <c r="M2387" s="2">
        <v>0</v>
      </c>
      <c r="N2387">
        <v>5</v>
      </c>
      <c r="O2387">
        <v>292.8</v>
      </c>
      <c r="P2387">
        <v>44</v>
      </c>
      <c r="Q2387">
        <v>45</v>
      </c>
      <c r="R2387" s="5">
        <v>1.6513888888888899</v>
      </c>
    </row>
    <row r="2388" spans="2:18">
      <c r="B2388" s="2">
        <v>27.1</v>
      </c>
      <c r="C2388" s="2">
        <v>51</v>
      </c>
      <c r="D2388" s="2">
        <v>16.100000000000001</v>
      </c>
      <c r="E2388" s="2">
        <v>27.6</v>
      </c>
      <c r="F2388" s="2">
        <v>3.2</v>
      </c>
      <c r="G2388" s="2">
        <v>6.1</v>
      </c>
      <c r="H2388" s="2">
        <v>1008.8</v>
      </c>
      <c r="I2388" s="2">
        <v>71480</v>
      </c>
      <c r="J2388" s="2">
        <v>5</v>
      </c>
      <c r="K2388" s="2">
        <v>0</v>
      </c>
      <c r="L2388" s="2">
        <v>0</v>
      </c>
      <c r="M2388" s="2">
        <v>0</v>
      </c>
      <c r="N2388">
        <v>5</v>
      </c>
      <c r="O2388">
        <v>292.8</v>
      </c>
      <c r="P2388">
        <v>44.3</v>
      </c>
      <c r="Q2388">
        <v>45.1</v>
      </c>
      <c r="R2388" s="5">
        <v>1.65208333333333</v>
      </c>
    </row>
    <row r="2389" spans="2:18">
      <c r="B2389" s="2">
        <v>26.9</v>
      </c>
      <c r="C2389" s="2">
        <v>52</v>
      </c>
      <c r="D2389" s="2">
        <v>16.2</v>
      </c>
      <c r="E2389" s="2">
        <v>27.4</v>
      </c>
      <c r="F2389" s="2">
        <v>2.5</v>
      </c>
      <c r="G2389" s="2">
        <v>9</v>
      </c>
      <c r="H2389" s="2">
        <v>1009</v>
      </c>
      <c r="I2389" s="2">
        <v>71550</v>
      </c>
      <c r="J2389" s="2">
        <v>5</v>
      </c>
      <c r="K2389" s="2">
        <v>0</v>
      </c>
      <c r="L2389" s="2">
        <v>0</v>
      </c>
      <c r="M2389" s="2">
        <v>0</v>
      </c>
      <c r="N2389">
        <v>5</v>
      </c>
      <c r="O2389">
        <v>292.8</v>
      </c>
      <c r="P2389">
        <v>44.5</v>
      </c>
      <c r="Q2389">
        <v>45.3</v>
      </c>
      <c r="R2389" s="5">
        <v>1.6527777777777799</v>
      </c>
    </row>
    <row r="2390" spans="2:18">
      <c r="B2390" s="2">
        <v>26.5</v>
      </c>
      <c r="C2390" s="2">
        <v>54</v>
      </c>
      <c r="D2390" s="2">
        <v>16.5</v>
      </c>
      <c r="E2390" s="2">
        <v>26.5</v>
      </c>
      <c r="F2390" s="2">
        <v>4.7</v>
      </c>
      <c r="G2390" s="2">
        <v>5.8</v>
      </c>
      <c r="H2390" s="2">
        <v>1008.9</v>
      </c>
      <c r="I2390" s="2">
        <v>71000</v>
      </c>
      <c r="J2390" s="2">
        <v>5</v>
      </c>
      <c r="K2390" s="2">
        <v>0</v>
      </c>
      <c r="L2390" s="2">
        <v>0</v>
      </c>
      <c r="M2390" s="2">
        <v>0</v>
      </c>
      <c r="N2390">
        <v>5</v>
      </c>
      <c r="O2390">
        <v>292.8</v>
      </c>
      <c r="P2390">
        <v>44.5</v>
      </c>
      <c r="Q2390">
        <v>45.4</v>
      </c>
      <c r="R2390" s="5">
        <v>1.65347222222222</v>
      </c>
    </row>
    <row r="2391" spans="2:18">
      <c r="B2391" s="2">
        <v>26.5</v>
      </c>
      <c r="C2391" s="2">
        <v>54</v>
      </c>
      <c r="D2391" s="2">
        <v>16.5</v>
      </c>
      <c r="E2391" s="2">
        <v>26.5</v>
      </c>
      <c r="F2391" s="2">
        <v>5.4</v>
      </c>
      <c r="G2391" s="2">
        <v>6.1</v>
      </c>
      <c r="H2391" s="2">
        <v>1009</v>
      </c>
      <c r="I2391" s="2">
        <v>70370</v>
      </c>
      <c r="J2391" s="2">
        <v>5</v>
      </c>
      <c r="K2391" s="2">
        <v>0</v>
      </c>
      <c r="L2391" s="2">
        <v>0</v>
      </c>
      <c r="M2391" s="2">
        <v>0</v>
      </c>
      <c r="N2391">
        <v>5</v>
      </c>
      <c r="O2391">
        <v>292.8</v>
      </c>
      <c r="P2391">
        <v>44.5</v>
      </c>
      <c r="Q2391">
        <v>45.4</v>
      </c>
      <c r="R2391" s="5">
        <v>1.6541666666666699</v>
      </c>
    </row>
    <row r="2392" spans="2:18">
      <c r="B2392" s="2">
        <v>26.5</v>
      </c>
      <c r="C2392" s="2">
        <v>55</v>
      </c>
      <c r="D2392" s="2">
        <v>16.7</v>
      </c>
      <c r="E2392" s="2">
        <v>26.5</v>
      </c>
      <c r="F2392" s="2">
        <v>2.2000000000000002</v>
      </c>
      <c r="G2392" s="2">
        <v>6.8</v>
      </c>
      <c r="H2392" s="2">
        <v>1009</v>
      </c>
      <c r="I2392" s="2">
        <v>70960</v>
      </c>
      <c r="J2392" s="2">
        <v>5</v>
      </c>
      <c r="K2392" s="2">
        <v>0</v>
      </c>
      <c r="L2392" s="2">
        <v>0</v>
      </c>
      <c r="M2392" s="2">
        <v>0</v>
      </c>
      <c r="N2392">
        <v>5</v>
      </c>
      <c r="O2392">
        <v>292.8</v>
      </c>
      <c r="P2392">
        <v>44.5</v>
      </c>
      <c r="Q2392">
        <v>45.4</v>
      </c>
      <c r="R2392" s="5">
        <v>1.65486111111111</v>
      </c>
    </row>
    <row r="2393" spans="2:18">
      <c r="B2393" s="2">
        <v>26.7</v>
      </c>
      <c r="C2393" s="2">
        <v>54</v>
      </c>
      <c r="D2393" s="2">
        <v>16.600000000000001</v>
      </c>
      <c r="E2393" s="2">
        <v>27.3</v>
      </c>
      <c r="F2393" s="2">
        <v>2.2000000000000002</v>
      </c>
      <c r="G2393" s="2">
        <v>3.6</v>
      </c>
      <c r="H2393" s="2">
        <v>1009</v>
      </c>
      <c r="I2393" s="2">
        <v>70150</v>
      </c>
      <c r="J2393" s="2">
        <v>5</v>
      </c>
      <c r="K2393" s="2">
        <v>0</v>
      </c>
      <c r="L2393" s="2">
        <v>0</v>
      </c>
      <c r="M2393" s="2">
        <v>0</v>
      </c>
      <c r="N2393">
        <v>5</v>
      </c>
      <c r="O2393">
        <v>292.8</v>
      </c>
      <c r="P2393">
        <v>44.4</v>
      </c>
      <c r="Q2393">
        <v>45.4</v>
      </c>
      <c r="R2393" s="5">
        <v>1.6555555555555601</v>
      </c>
    </row>
    <row r="2394" spans="2:18">
      <c r="B2394" s="2">
        <v>27</v>
      </c>
      <c r="C2394" s="2">
        <v>55</v>
      </c>
      <c r="D2394" s="2">
        <v>17.2</v>
      </c>
      <c r="E2394" s="2">
        <v>27.7</v>
      </c>
      <c r="F2394" s="2">
        <v>0</v>
      </c>
      <c r="G2394" s="2">
        <v>5</v>
      </c>
      <c r="H2394" s="2">
        <v>1008.9</v>
      </c>
      <c r="I2394" s="2">
        <v>63890</v>
      </c>
      <c r="J2394" s="2">
        <v>4</v>
      </c>
      <c r="K2394" s="2">
        <v>0</v>
      </c>
      <c r="L2394" s="2">
        <v>0</v>
      </c>
      <c r="M2394" s="2">
        <v>0</v>
      </c>
      <c r="N2394">
        <v>5</v>
      </c>
      <c r="O2394">
        <v>292.8</v>
      </c>
      <c r="P2394">
        <v>44.5</v>
      </c>
      <c r="Q2394">
        <v>45.4</v>
      </c>
      <c r="R2394" s="5">
        <v>1.65625</v>
      </c>
    </row>
    <row r="2395" spans="2:18">
      <c r="B2395" s="2">
        <v>26.8</v>
      </c>
      <c r="C2395" s="2">
        <v>55</v>
      </c>
      <c r="D2395" s="2">
        <v>17</v>
      </c>
      <c r="E2395" s="2">
        <v>27.4</v>
      </c>
      <c r="F2395" s="2">
        <v>1.8</v>
      </c>
      <c r="G2395" s="2">
        <v>2.5</v>
      </c>
      <c r="H2395" s="2">
        <v>1008.8</v>
      </c>
      <c r="I2395" s="2">
        <v>59300</v>
      </c>
      <c r="J2395" s="2">
        <v>4</v>
      </c>
      <c r="K2395" s="2">
        <v>0</v>
      </c>
      <c r="L2395" s="2">
        <v>0</v>
      </c>
      <c r="M2395" s="2">
        <v>0</v>
      </c>
      <c r="N2395">
        <v>5</v>
      </c>
      <c r="O2395">
        <v>292.8</v>
      </c>
      <c r="P2395">
        <v>44.6</v>
      </c>
      <c r="Q2395">
        <v>45.4</v>
      </c>
      <c r="R2395" s="5">
        <v>1.6569444444444399</v>
      </c>
    </row>
    <row r="2396" spans="2:18">
      <c r="B2396" s="2">
        <v>26.8</v>
      </c>
      <c r="C2396" s="2">
        <v>55</v>
      </c>
      <c r="D2396" s="2">
        <v>17</v>
      </c>
      <c r="E2396" s="2">
        <v>27.4</v>
      </c>
      <c r="F2396" s="2">
        <v>5</v>
      </c>
      <c r="G2396" s="2">
        <v>5.8</v>
      </c>
      <c r="H2396" s="2">
        <v>1008.8</v>
      </c>
      <c r="I2396" s="2">
        <v>55250</v>
      </c>
      <c r="J2396" s="2">
        <v>4</v>
      </c>
      <c r="K2396" s="2">
        <v>0</v>
      </c>
      <c r="L2396" s="2">
        <v>0</v>
      </c>
      <c r="M2396" s="2">
        <v>0</v>
      </c>
      <c r="N2396">
        <v>5</v>
      </c>
      <c r="O2396">
        <v>292.8</v>
      </c>
      <c r="P2396">
        <v>44.7</v>
      </c>
      <c r="Q2396">
        <v>45.4</v>
      </c>
      <c r="R2396" s="5">
        <v>1.65763888888889</v>
      </c>
    </row>
    <row r="2397" spans="2:18">
      <c r="B2397" s="2">
        <v>26.4</v>
      </c>
      <c r="C2397" s="2">
        <v>56</v>
      </c>
      <c r="D2397" s="2">
        <v>16.899999999999999</v>
      </c>
      <c r="E2397" s="2">
        <v>26.4</v>
      </c>
      <c r="F2397" s="2">
        <v>4.3</v>
      </c>
      <c r="G2397" s="2">
        <v>4.3</v>
      </c>
      <c r="H2397" s="2">
        <v>1008.8</v>
      </c>
      <c r="I2397" s="2">
        <v>53480</v>
      </c>
      <c r="J2397" s="2">
        <v>3</v>
      </c>
      <c r="K2397" s="2">
        <v>0</v>
      </c>
      <c r="L2397" s="2">
        <v>0</v>
      </c>
      <c r="M2397" s="2">
        <v>0</v>
      </c>
      <c r="N2397">
        <v>5</v>
      </c>
      <c r="O2397">
        <v>292.8</v>
      </c>
      <c r="P2397">
        <v>44.7</v>
      </c>
      <c r="Q2397">
        <v>45.3</v>
      </c>
      <c r="R2397" s="5">
        <v>1.6583333333333301</v>
      </c>
    </row>
    <row r="2398" spans="2:18">
      <c r="B2398" s="2">
        <v>26.3</v>
      </c>
      <c r="C2398" s="2">
        <v>56</v>
      </c>
      <c r="D2398" s="2">
        <v>16.8</v>
      </c>
      <c r="E2398" s="2">
        <v>26.3</v>
      </c>
      <c r="F2398" s="2">
        <v>3.6</v>
      </c>
      <c r="G2398" s="2">
        <v>4</v>
      </c>
      <c r="H2398" s="2">
        <v>1008.7</v>
      </c>
      <c r="I2398" s="2">
        <v>51500</v>
      </c>
      <c r="J2398" s="2">
        <v>3</v>
      </c>
      <c r="K2398" s="2">
        <v>0</v>
      </c>
      <c r="L2398" s="2">
        <v>0</v>
      </c>
      <c r="M2398" s="2">
        <v>0</v>
      </c>
      <c r="N2398">
        <v>5</v>
      </c>
      <c r="O2398">
        <v>292.8</v>
      </c>
      <c r="P2398">
        <v>44.5</v>
      </c>
      <c r="Q2398">
        <v>45.1</v>
      </c>
      <c r="R2398" s="5">
        <v>1.65902777777778</v>
      </c>
    </row>
    <row r="2399" spans="2:18">
      <c r="B2399" s="2">
        <v>26.3</v>
      </c>
      <c r="C2399" s="2">
        <v>56</v>
      </c>
      <c r="D2399" s="2">
        <v>16.8</v>
      </c>
      <c r="E2399" s="2">
        <v>26.3</v>
      </c>
      <c r="F2399" s="2">
        <v>2.5</v>
      </c>
      <c r="G2399" s="2">
        <v>6.8</v>
      </c>
      <c r="H2399" s="2">
        <v>1008.8</v>
      </c>
      <c r="I2399" s="2">
        <v>50190</v>
      </c>
      <c r="J2399" s="2">
        <v>3</v>
      </c>
      <c r="K2399" s="2">
        <v>0</v>
      </c>
      <c r="L2399" s="2">
        <v>0</v>
      </c>
      <c r="M2399" s="2">
        <v>0</v>
      </c>
      <c r="N2399">
        <v>5</v>
      </c>
      <c r="O2399">
        <v>292.8</v>
      </c>
      <c r="P2399">
        <v>44.2</v>
      </c>
      <c r="Q2399">
        <v>44.9</v>
      </c>
      <c r="R2399" s="5">
        <v>1.6597222222222201</v>
      </c>
    </row>
    <row r="2400" spans="2:18">
      <c r="B2400" s="2">
        <v>26.1</v>
      </c>
      <c r="C2400" s="2">
        <v>56</v>
      </c>
      <c r="D2400" s="2">
        <v>16.7</v>
      </c>
      <c r="E2400" s="2">
        <v>26.1</v>
      </c>
      <c r="F2400" s="2">
        <v>6.1</v>
      </c>
      <c r="G2400" s="2">
        <v>6.1</v>
      </c>
      <c r="H2400" s="2">
        <v>1008.8</v>
      </c>
      <c r="I2400" s="2">
        <v>49620</v>
      </c>
      <c r="J2400" s="2">
        <v>3</v>
      </c>
      <c r="K2400" s="2">
        <v>0</v>
      </c>
      <c r="L2400" s="2">
        <v>0</v>
      </c>
      <c r="M2400" s="2">
        <v>0</v>
      </c>
      <c r="N2400">
        <v>5</v>
      </c>
      <c r="O2400">
        <v>292.8</v>
      </c>
      <c r="P2400">
        <v>43.8</v>
      </c>
      <c r="Q2400">
        <v>44.6</v>
      </c>
      <c r="R2400" s="5">
        <v>1.66041666666667</v>
      </c>
    </row>
    <row r="2401" spans="2:18">
      <c r="B2401" s="2">
        <v>26</v>
      </c>
      <c r="C2401" s="2">
        <v>56</v>
      </c>
      <c r="D2401" s="2">
        <v>16.600000000000001</v>
      </c>
      <c r="E2401" s="2">
        <v>26</v>
      </c>
      <c r="F2401" s="2">
        <v>2.5</v>
      </c>
      <c r="G2401" s="2">
        <v>5</v>
      </c>
      <c r="H2401" s="2">
        <v>1008.8</v>
      </c>
      <c r="I2401" s="2">
        <v>49500</v>
      </c>
      <c r="J2401" s="2">
        <v>3</v>
      </c>
      <c r="K2401" s="2">
        <v>0</v>
      </c>
      <c r="L2401" s="2">
        <v>0</v>
      </c>
      <c r="M2401" s="2">
        <v>0</v>
      </c>
      <c r="N2401">
        <v>5</v>
      </c>
      <c r="O2401">
        <v>292.8</v>
      </c>
      <c r="P2401">
        <v>43.4</v>
      </c>
      <c r="Q2401">
        <v>44.3</v>
      </c>
      <c r="R2401" s="5">
        <v>1.6611111111111101</v>
      </c>
    </row>
    <row r="2402" spans="2:18">
      <c r="B2402" s="2">
        <v>26.2</v>
      </c>
      <c r="C2402" s="2">
        <v>55</v>
      </c>
      <c r="D2402" s="2">
        <v>16.5</v>
      </c>
      <c r="E2402" s="2">
        <v>26.2</v>
      </c>
      <c r="F2402" s="2">
        <v>1.8</v>
      </c>
      <c r="G2402" s="2">
        <v>2.2000000000000002</v>
      </c>
      <c r="H2402" s="2">
        <v>1009</v>
      </c>
      <c r="I2402" s="2">
        <v>49340</v>
      </c>
      <c r="J2402" s="2">
        <v>3</v>
      </c>
      <c r="K2402" s="2">
        <v>0</v>
      </c>
      <c r="L2402" s="2">
        <v>0</v>
      </c>
      <c r="M2402" s="2">
        <v>0</v>
      </c>
      <c r="N2402">
        <v>5</v>
      </c>
      <c r="O2402">
        <v>292.8</v>
      </c>
      <c r="P2402">
        <v>43</v>
      </c>
      <c r="Q2402">
        <v>43.9</v>
      </c>
      <c r="R2402" s="5">
        <v>1.66180555555556</v>
      </c>
    </row>
    <row r="2403" spans="2:18">
      <c r="B2403" s="2">
        <v>26.3</v>
      </c>
      <c r="C2403" s="2">
        <v>56</v>
      </c>
      <c r="D2403" s="2">
        <v>16.8</v>
      </c>
      <c r="E2403" s="2">
        <v>26.3</v>
      </c>
      <c r="F2403" s="2">
        <v>3.2</v>
      </c>
      <c r="G2403" s="2">
        <v>4</v>
      </c>
      <c r="H2403" s="2">
        <v>1008.9</v>
      </c>
      <c r="I2403" s="2">
        <v>49450</v>
      </c>
      <c r="J2403" s="2">
        <v>3</v>
      </c>
      <c r="K2403" s="2">
        <v>0</v>
      </c>
      <c r="L2403" s="2">
        <v>0</v>
      </c>
      <c r="M2403" s="2">
        <v>0</v>
      </c>
      <c r="N2403">
        <v>5</v>
      </c>
      <c r="O2403">
        <v>292.8</v>
      </c>
      <c r="P2403">
        <v>42.6</v>
      </c>
      <c r="Q2403">
        <v>43.5</v>
      </c>
      <c r="R2403" s="5">
        <v>1.6625000000000001</v>
      </c>
    </row>
    <row r="2404" spans="2:18">
      <c r="B2404" s="2">
        <v>26.3</v>
      </c>
      <c r="C2404" s="2">
        <v>53</v>
      </c>
      <c r="D2404" s="2">
        <v>16</v>
      </c>
      <c r="E2404" s="2">
        <v>26.3</v>
      </c>
      <c r="F2404" s="2">
        <v>2.2000000000000002</v>
      </c>
      <c r="G2404" s="2">
        <v>2.9</v>
      </c>
      <c r="H2404" s="2">
        <v>1008.9</v>
      </c>
      <c r="I2404" s="2">
        <v>50030</v>
      </c>
      <c r="J2404" s="2">
        <v>3</v>
      </c>
      <c r="K2404" s="2">
        <v>0</v>
      </c>
      <c r="L2404" s="2">
        <v>0</v>
      </c>
      <c r="M2404" s="2">
        <v>0</v>
      </c>
      <c r="N2404">
        <v>5</v>
      </c>
      <c r="O2404">
        <v>292.8</v>
      </c>
      <c r="P2404">
        <v>42.3</v>
      </c>
      <c r="Q2404">
        <v>43.5</v>
      </c>
      <c r="R2404" s="5">
        <v>1.66319444444444</v>
      </c>
    </row>
    <row r="2405" spans="2:18">
      <c r="B2405" s="2">
        <v>26.4</v>
      </c>
      <c r="C2405" s="2">
        <v>54</v>
      </c>
      <c r="D2405" s="2">
        <v>16.399999999999999</v>
      </c>
      <c r="E2405" s="2">
        <v>26.4</v>
      </c>
      <c r="F2405" s="2">
        <v>1.8</v>
      </c>
      <c r="G2405" s="2">
        <v>5</v>
      </c>
      <c r="H2405" s="2">
        <v>1008.8</v>
      </c>
      <c r="I2405" s="2">
        <v>46260</v>
      </c>
      <c r="J2405" s="2">
        <v>3</v>
      </c>
      <c r="K2405" s="2">
        <v>0</v>
      </c>
      <c r="L2405" s="2">
        <v>0</v>
      </c>
      <c r="M2405" s="2">
        <v>0</v>
      </c>
      <c r="N2405">
        <v>5</v>
      </c>
      <c r="O2405">
        <v>292.8</v>
      </c>
      <c r="P2405">
        <v>42</v>
      </c>
      <c r="Q2405">
        <v>43.2</v>
      </c>
      <c r="R2405" s="5">
        <v>1.6638888888888901</v>
      </c>
    </row>
    <row r="2406" spans="2:18">
      <c r="B2406" s="2">
        <v>26</v>
      </c>
      <c r="C2406" s="2">
        <v>55</v>
      </c>
      <c r="D2406" s="2">
        <v>16.3</v>
      </c>
      <c r="E2406" s="2">
        <v>26</v>
      </c>
      <c r="F2406" s="2">
        <v>4</v>
      </c>
      <c r="G2406" s="2">
        <v>7.2</v>
      </c>
      <c r="H2406" s="2">
        <v>1008.9</v>
      </c>
      <c r="I2406" s="2">
        <v>45040</v>
      </c>
      <c r="J2406" s="2">
        <v>3</v>
      </c>
      <c r="K2406" s="2">
        <v>0</v>
      </c>
      <c r="L2406" s="2">
        <v>0</v>
      </c>
      <c r="M2406" s="2">
        <v>0</v>
      </c>
      <c r="N2406">
        <v>5</v>
      </c>
      <c r="O2406">
        <v>292.8</v>
      </c>
      <c r="P2406">
        <v>41.8</v>
      </c>
      <c r="Q2406">
        <v>42.9</v>
      </c>
      <c r="R2406" s="5">
        <v>1.66458333333333</v>
      </c>
    </row>
    <row r="2407" spans="2:18">
      <c r="B2407" s="2">
        <v>25.7</v>
      </c>
      <c r="C2407" s="2">
        <v>56</v>
      </c>
      <c r="D2407" s="2">
        <v>16.3</v>
      </c>
      <c r="E2407" s="2">
        <v>25.7</v>
      </c>
      <c r="F2407" s="2">
        <v>0</v>
      </c>
      <c r="G2407" s="2">
        <v>4.7</v>
      </c>
      <c r="H2407" s="2">
        <v>1009</v>
      </c>
      <c r="I2407" s="2">
        <v>44420</v>
      </c>
      <c r="J2407" s="2">
        <v>3</v>
      </c>
      <c r="K2407" s="2">
        <v>0</v>
      </c>
      <c r="L2407" s="2">
        <v>0</v>
      </c>
      <c r="M2407" s="2">
        <v>0</v>
      </c>
      <c r="N2407">
        <v>5</v>
      </c>
      <c r="O2407">
        <v>292.8</v>
      </c>
      <c r="P2407">
        <v>41.4</v>
      </c>
      <c r="Q2407">
        <v>42.6</v>
      </c>
      <c r="R2407" s="5">
        <v>1.6652777777777801</v>
      </c>
    </row>
    <row r="2408" spans="2:18">
      <c r="B2408" s="2">
        <v>25.7</v>
      </c>
      <c r="C2408" s="2">
        <v>55</v>
      </c>
      <c r="D2408" s="2">
        <v>16</v>
      </c>
      <c r="E2408" s="2">
        <v>25.7</v>
      </c>
      <c r="F2408" s="2">
        <v>2.5</v>
      </c>
      <c r="G2408" s="2">
        <v>2.5</v>
      </c>
      <c r="H2408" s="2">
        <v>1009</v>
      </c>
      <c r="I2408" s="2">
        <v>44850</v>
      </c>
      <c r="J2408" s="2">
        <v>3</v>
      </c>
      <c r="K2408" s="2">
        <v>0</v>
      </c>
      <c r="L2408" s="2">
        <v>0</v>
      </c>
      <c r="M2408" s="2">
        <v>0</v>
      </c>
      <c r="N2408">
        <v>5</v>
      </c>
      <c r="O2408">
        <v>292.8</v>
      </c>
      <c r="P2408">
        <v>41</v>
      </c>
      <c r="Q2408">
        <v>42.3</v>
      </c>
      <c r="R2408" s="5">
        <v>1.66597222222222</v>
      </c>
    </row>
    <row r="2409" spans="2:18">
      <c r="B2409" s="2">
        <v>25.9</v>
      </c>
      <c r="C2409" s="2">
        <v>55</v>
      </c>
      <c r="D2409" s="2">
        <v>16.2</v>
      </c>
      <c r="E2409" s="2">
        <v>25.9</v>
      </c>
      <c r="F2409" s="2">
        <v>3.6</v>
      </c>
      <c r="G2409" s="2">
        <v>4.3</v>
      </c>
      <c r="H2409" s="2">
        <v>1009</v>
      </c>
      <c r="I2409" s="2">
        <v>46160</v>
      </c>
      <c r="J2409" s="2">
        <v>3</v>
      </c>
      <c r="K2409" s="2">
        <v>0</v>
      </c>
      <c r="L2409" s="2">
        <v>0</v>
      </c>
      <c r="M2409" s="2">
        <v>0</v>
      </c>
      <c r="N2409">
        <v>5</v>
      </c>
      <c r="O2409">
        <v>292.8</v>
      </c>
      <c r="P2409">
        <v>40.6</v>
      </c>
      <c r="Q2409">
        <v>41.9</v>
      </c>
      <c r="R2409" s="5">
        <v>1.6666666666666701</v>
      </c>
    </row>
    <row r="2410" spans="2:18">
      <c r="B2410" s="2">
        <v>25.9</v>
      </c>
      <c r="C2410" s="2">
        <v>55</v>
      </c>
      <c r="D2410" s="2">
        <v>16.2</v>
      </c>
      <c r="E2410" s="2">
        <v>25.9</v>
      </c>
      <c r="F2410" s="2">
        <v>1.8</v>
      </c>
      <c r="G2410" s="2">
        <v>3.2</v>
      </c>
      <c r="H2410" s="2">
        <v>1008.8</v>
      </c>
      <c r="I2410" s="2">
        <v>49400</v>
      </c>
      <c r="J2410" s="2">
        <v>3</v>
      </c>
      <c r="K2410" s="2">
        <v>0</v>
      </c>
      <c r="L2410" s="2">
        <v>0</v>
      </c>
      <c r="M2410" s="2">
        <v>0</v>
      </c>
      <c r="N2410">
        <v>5</v>
      </c>
      <c r="O2410">
        <v>292.8</v>
      </c>
      <c r="P2410">
        <v>40.200000000000003</v>
      </c>
      <c r="Q2410">
        <v>41.5</v>
      </c>
      <c r="R2410" s="5">
        <v>1.66736111111111</v>
      </c>
    </row>
    <row r="2411" spans="2:18">
      <c r="B2411" s="2">
        <v>26.1</v>
      </c>
      <c r="C2411" s="2">
        <v>55</v>
      </c>
      <c r="D2411" s="2">
        <v>16.399999999999999</v>
      </c>
      <c r="E2411" s="2">
        <v>26.1</v>
      </c>
      <c r="F2411" s="2">
        <v>0</v>
      </c>
      <c r="G2411" s="2">
        <v>2.2000000000000002</v>
      </c>
      <c r="H2411" s="2">
        <v>1009</v>
      </c>
      <c r="I2411" s="2">
        <v>51550</v>
      </c>
      <c r="J2411" s="2">
        <v>3</v>
      </c>
      <c r="K2411" s="2">
        <v>0</v>
      </c>
      <c r="L2411" s="2">
        <v>0</v>
      </c>
      <c r="M2411" s="2">
        <v>0</v>
      </c>
      <c r="N2411">
        <v>5</v>
      </c>
      <c r="O2411">
        <v>292.8</v>
      </c>
      <c r="P2411">
        <v>40</v>
      </c>
      <c r="Q2411">
        <v>41.1</v>
      </c>
      <c r="R2411" s="5">
        <v>1.6680555555555601</v>
      </c>
    </row>
    <row r="2412" spans="2:18">
      <c r="B2412" s="2">
        <v>26.2</v>
      </c>
      <c r="C2412" s="2">
        <v>54</v>
      </c>
      <c r="D2412" s="2">
        <v>16.2</v>
      </c>
      <c r="E2412" s="2">
        <v>26.2</v>
      </c>
      <c r="F2412" s="2">
        <v>4</v>
      </c>
      <c r="G2412" s="2">
        <v>4</v>
      </c>
      <c r="H2412" s="2">
        <v>1009</v>
      </c>
      <c r="I2412" s="2">
        <v>54220</v>
      </c>
      <c r="J2412" s="2">
        <v>3</v>
      </c>
      <c r="K2412" s="2">
        <v>0</v>
      </c>
      <c r="L2412" s="2">
        <v>0</v>
      </c>
      <c r="M2412" s="2">
        <v>0</v>
      </c>
      <c r="N2412">
        <v>5</v>
      </c>
      <c r="O2412">
        <v>292.8</v>
      </c>
      <c r="P2412">
        <v>39.799999999999997</v>
      </c>
      <c r="Q2412">
        <v>40.799999999999997</v>
      </c>
      <c r="R2412" s="5">
        <v>1.66875</v>
      </c>
    </row>
    <row r="2413" spans="2:18">
      <c r="B2413" s="2">
        <v>26.2</v>
      </c>
      <c r="C2413" s="2">
        <v>54</v>
      </c>
      <c r="D2413" s="2">
        <v>16.2</v>
      </c>
      <c r="E2413" s="2">
        <v>26.2</v>
      </c>
      <c r="F2413" s="2">
        <v>0</v>
      </c>
      <c r="G2413" s="2">
        <v>0</v>
      </c>
      <c r="H2413" s="2">
        <v>1009.1</v>
      </c>
      <c r="I2413" s="2">
        <v>57450</v>
      </c>
      <c r="J2413" s="2">
        <v>4</v>
      </c>
      <c r="K2413" s="2">
        <v>0</v>
      </c>
      <c r="L2413" s="2">
        <v>0</v>
      </c>
      <c r="M2413" s="2">
        <v>0</v>
      </c>
      <c r="N2413">
        <v>5</v>
      </c>
      <c r="O2413">
        <v>292.8</v>
      </c>
      <c r="P2413">
        <v>39.700000000000003</v>
      </c>
      <c r="Q2413">
        <v>40.6</v>
      </c>
      <c r="R2413" s="5">
        <v>1.6694444444444401</v>
      </c>
    </row>
    <row r="2414" spans="2:18">
      <c r="B2414" s="2">
        <v>26.4</v>
      </c>
      <c r="C2414" s="2">
        <v>53</v>
      </c>
      <c r="D2414" s="2">
        <v>16.100000000000001</v>
      </c>
      <c r="E2414" s="2">
        <v>26.4</v>
      </c>
      <c r="F2414" s="2">
        <v>2.5</v>
      </c>
      <c r="G2414" s="2">
        <v>4</v>
      </c>
      <c r="H2414" s="2">
        <v>1008.9</v>
      </c>
      <c r="I2414" s="2">
        <v>53780</v>
      </c>
      <c r="J2414" s="2">
        <v>3</v>
      </c>
      <c r="K2414" s="2">
        <v>0</v>
      </c>
      <c r="L2414" s="2">
        <v>0</v>
      </c>
      <c r="M2414" s="2">
        <v>0</v>
      </c>
      <c r="N2414">
        <v>5</v>
      </c>
      <c r="O2414">
        <v>292.8</v>
      </c>
      <c r="P2414">
        <v>39.799999999999997</v>
      </c>
      <c r="Q2414">
        <v>40.4</v>
      </c>
      <c r="R2414" s="5">
        <v>1.6701388888888899</v>
      </c>
    </row>
    <row r="2415" spans="2:18">
      <c r="B2415" s="2">
        <v>26.3</v>
      </c>
      <c r="C2415" s="2">
        <v>52</v>
      </c>
      <c r="D2415" s="2">
        <v>15.7</v>
      </c>
      <c r="E2415" s="2">
        <v>26.3</v>
      </c>
      <c r="F2415" s="2">
        <v>3.2</v>
      </c>
      <c r="G2415" s="2">
        <v>7.2</v>
      </c>
      <c r="H2415" s="2">
        <v>1009.2</v>
      </c>
      <c r="I2415" s="2">
        <v>61160</v>
      </c>
      <c r="J2415" s="2">
        <v>4</v>
      </c>
      <c r="K2415" s="2">
        <v>0</v>
      </c>
      <c r="L2415" s="2">
        <v>0</v>
      </c>
      <c r="M2415" s="2">
        <v>0</v>
      </c>
      <c r="N2415">
        <v>5</v>
      </c>
      <c r="O2415">
        <v>292.8</v>
      </c>
      <c r="P2415">
        <v>39.9</v>
      </c>
      <c r="Q2415">
        <v>40.4</v>
      </c>
      <c r="R2415" s="5">
        <v>1.6708333333333301</v>
      </c>
    </row>
    <row r="2416" spans="2:18">
      <c r="B2416" s="2">
        <v>26.1</v>
      </c>
      <c r="C2416" s="2">
        <v>52</v>
      </c>
      <c r="D2416" s="2">
        <v>15.5</v>
      </c>
      <c r="E2416" s="2">
        <v>26.1</v>
      </c>
      <c r="F2416" s="2">
        <v>5</v>
      </c>
      <c r="G2416" s="2">
        <v>5</v>
      </c>
      <c r="H2416" s="2">
        <v>1008.8</v>
      </c>
      <c r="I2416" s="2">
        <v>53900</v>
      </c>
      <c r="J2416" s="2">
        <v>3</v>
      </c>
      <c r="K2416" s="2">
        <v>0</v>
      </c>
      <c r="L2416" s="2">
        <v>0</v>
      </c>
      <c r="M2416" s="2">
        <v>0</v>
      </c>
      <c r="N2416">
        <v>5</v>
      </c>
      <c r="O2416">
        <v>292.8</v>
      </c>
      <c r="P2416">
        <v>40</v>
      </c>
      <c r="Q2416">
        <v>40.4</v>
      </c>
      <c r="R2416" s="5">
        <v>1.6715277777777799</v>
      </c>
    </row>
    <row r="2417" spans="2:18">
      <c r="B2417" s="2">
        <v>26.2</v>
      </c>
      <c r="C2417" s="2">
        <v>52</v>
      </c>
      <c r="D2417" s="2">
        <v>15.6</v>
      </c>
      <c r="E2417" s="2">
        <v>26.2</v>
      </c>
      <c r="F2417" s="2">
        <v>3.2</v>
      </c>
      <c r="G2417" s="2">
        <v>5.4</v>
      </c>
      <c r="H2417" s="2">
        <v>1008.9</v>
      </c>
      <c r="I2417" s="2">
        <v>54390</v>
      </c>
      <c r="J2417" s="2">
        <v>3</v>
      </c>
      <c r="K2417" s="2">
        <v>0</v>
      </c>
      <c r="L2417" s="2">
        <v>0</v>
      </c>
      <c r="M2417" s="2">
        <v>0</v>
      </c>
      <c r="N2417">
        <v>5</v>
      </c>
      <c r="O2417">
        <v>292.8</v>
      </c>
      <c r="P2417">
        <v>40.1</v>
      </c>
      <c r="Q2417">
        <v>40.4</v>
      </c>
      <c r="R2417" s="5">
        <v>1.6722222222222201</v>
      </c>
    </row>
    <row r="2418" spans="2:18">
      <c r="B2418" s="2">
        <v>26.2</v>
      </c>
      <c r="C2418" s="2">
        <v>52</v>
      </c>
      <c r="D2418" s="2">
        <v>15.6</v>
      </c>
      <c r="E2418" s="2">
        <v>26.2</v>
      </c>
      <c r="F2418" s="2">
        <v>3.6</v>
      </c>
      <c r="G2418" s="2">
        <v>4.3</v>
      </c>
      <c r="H2418" s="2">
        <v>1009</v>
      </c>
      <c r="I2418" s="2">
        <v>69170</v>
      </c>
      <c r="J2418" s="2">
        <v>5</v>
      </c>
      <c r="K2418" s="2">
        <v>0</v>
      </c>
      <c r="L2418" s="2">
        <v>0</v>
      </c>
      <c r="M2418" s="2">
        <v>0</v>
      </c>
      <c r="N2418">
        <v>5</v>
      </c>
      <c r="O2418">
        <v>292.8</v>
      </c>
      <c r="P2418">
        <v>40.200000000000003</v>
      </c>
      <c r="Q2418">
        <v>40.5</v>
      </c>
      <c r="R2418" s="5">
        <v>1.6729166666666699</v>
      </c>
    </row>
    <row r="2419" spans="2:18">
      <c r="B2419" s="2">
        <v>26.3</v>
      </c>
      <c r="C2419" s="2">
        <v>52</v>
      </c>
      <c r="D2419" s="2">
        <v>15.7</v>
      </c>
      <c r="E2419" s="2">
        <v>26.3</v>
      </c>
      <c r="F2419" s="2">
        <v>0</v>
      </c>
      <c r="G2419" s="2">
        <v>3.2</v>
      </c>
      <c r="H2419" s="2">
        <v>1008.9</v>
      </c>
      <c r="I2419" s="2">
        <v>69260</v>
      </c>
      <c r="J2419" s="2">
        <v>5</v>
      </c>
      <c r="K2419" s="2">
        <v>0</v>
      </c>
      <c r="L2419" s="2">
        <v>0</v>
      </c>
      <c r="M2419" s="2">
        <v>0</v>
      </c>
      <c r="N2419">
        <v>5</v>
      </c>
      <c r="O2419">
        <v>292.8</v>
      </c>
      <c r="P2419">
        <v>40.200000000000003</v>
      </c>
      <c r="Q2419">
        <v>40.5</v>
      </c>
      <c r="R2419" s="5">
        <v>1.6736111111111101</v>
      </c>
    </row>
    <row r="2420" spans="2:18">
      <c r="B2420" s="2">
        <v>26.5</v>
      </c>
      <c r="C2420" s="2">
        <v>50</v>
      </c>
      <c r="D2420" s="2">
        <v>15.3</v>
      </c>
      <c r="E2420" s="2">
        <v>26.5</v>
      </c>
      <c r="F2420" s="2">
        <v>2.5</v>
      </c>
      <c r="G2420" s="2">
        <v>3.2</v>
      </c>
      <c r="H2420" s="2">
        <v>1008.9</v>
      </c>
      <c r="I2420" s="2">
        <v>69470</v>
      </c>
      <c r="J2420" s="2">
        <v>5</v>
      </c>
      <c r="K2420" s="2">
        <v>0</v>
      </c>
      <c r="L2420" s="2">
        <v>0</v>
      </c>
      <c r="M2420" s="2">
        <v>0</v>
      </c>
      <c r="N2420">
        <v>5</v>
      </c>
      <c r="O2420">
        <v>292.8</v>
      </c>
      <c r="P2420">
        <v>40.4</v>
      </c>
      <c r="Q2420">
        <v>40.6</v>
      </c>
      <c r="R2420" s="5">
        <v>1.6743055555555599</v>
      </c>
    </row>
    <row r="2421" spans="2:18">
      <c r="B2421" s="2">
        <v>26.6</v>
      </c>
      <c r="C2421" s="2">
        <v>49</v>
      </c>
      <c r="D2421" s="2">
        <v>15</v>
      </c>
      <c r="E2421" s="2">
        <v>26.6</v>
      </c>
      <c r="F2421" s="2">
        <v>6.5</v>
      </c>
      <c r="G2421" s="2">
        <v>7.2</v>
      </c>
      <c r="H2421" s="2">
        <v>1009</v>
      </c>
      <c r="I2421" s="2">
        <v>68860</v>
      </c>
      <c r="J2421" s="2">
        <v>5</v>
      </c>
      <c r="K2421" s="2">
        <v>0</v>
      </c>
      <c r="L2421" s="2">
        <v>0</v>
      </c>
      <c r="M2421" s="2">
        <v>0</v>
      </c>
      <c r="N2421">
        <v>5</v>
      </c>
      <c r="O2421">
        <v>292.8</v>
      </c>
      <c r="P2421">
        <v>40.799999999999997</v>
      </c>
      <c r="Q2421">
        <v>40.799999999999997</v>
      </c>
      <c r="R2421" s="5">
        <v>1.675</v>
      </c>
    </row>
    <row r="2422" spans="2:18">
      <c r="B2422" s="2">
        <v>26.4</v>
      </c>
      <c r="C2422" s="2">
        <v>51</v>
      </c>
      <c r="D2422" s="2">
        <v>15.5</v>
      </c>
      <c r="E2422" s="2">
        <v>26.4</v>
      </c>
      <c r="F2422" s="2">
        <v>4</v>
      </c>
      <c r="G2422" s="2">
        <v>6.5</v>
      </c>
      <c r="H2422" s="2">
        <v>1009</v>
      </c>
      <c r="I2422" s="2">
        <v>68230</v>
      </c>
      <c r="J2422" s="2">
        <v>5</v>
      </c>
      <c r="K2422" s="2">
        <v>0</v>
      </c>
      <c r="L2422" s="2">
        <v>0</v>
      </c>
      <c r="M2422" s="2">
        <v>0</v>
      </c>
      <c r="N2422">
        <v>5</v>
      </c>
      <c r="O2422">
        <v>292.8</v>
      </c>
      <c r="P2422">
        <v>41.3</v>
      </c>
      <c r="Q2422">
        <v>41.1</v>
      </c>
      <c r="R2422" s="5">
        <v>1.6756944444444399</v>
      </c>
    </row>
    <row r="2423" spans="2:18">
      <c r="B2423" s="2">
        <v>26.5</v>
      </c>
      <c r="C2423" s="2">
        <v>50</v>
      </c>
      <c r="D2423" s="2">
        <v>15.3</v>
      </c>
      <c r="E2423" s="2">
        <v>26.5</v>
      </c>
      <c r="F2423" s="2">
        <v>3.6</v>
      </c>
      <c r="G2423" s="2">
        <v>7.6</v>
      </c>
      <c r="H2423" s="2">
        <v>1009</v>
      </c>
      <c r="I2423" s="2">
        <v>67390</v>
      </c>
      <c r="J2423" s="2">
        <v>4</v>
      </c>
      <c r="K2423" s="2">
        <v>0</v>
      </c>
      <c r="L2423" s="2">
        <v>0</v>
      </c>
      <c r="M2423" s="2">
        <v>0</v>
      </c>
      <c r="N2423">
        <v>5</v>
      </c>
      <c r="O2423">
        <v>292.8</v>
      </c>
      <c r="P2423">
        <v>41.6</v>
      </c>
      <c r="Q2423">
        <v>41.5</v>
      </c>
      <c r="R2423" s="5">
        <v>1.67638888888889</v>
      </c>
    </row>
    <row r="2424" spans="2:18">
      <c r="B2424" s="2">
        <v>26.5</v>
      </c>
      <c r="C2424" s="2">
        <v>51</v>
      </c>
      <c r="D2424" s="2">
        <v>15.6</v>
      </c>
      <c r="E2424" s="2">
        <v>26.5</v>
      </c>
      <c r="F2424" s="2">
        <v>0</v>
      </c>
      <c r="G2424" s="2">
        <v>5.4</v>
      </c>
      <c r="H2424" s="2">
        <v>1008.9</v>
      </c>
      <c r="I2424" s="2">
        <v>65870</v>
      </c>
      <c r="J2424" s="2">
        <v>4</v>
      </c>
      <c r="K2424" s="2">
        <v>0</v>
      </c>
      <c r="L2424" s="2">
        <v>0</v>
      </c>
      <c r="M2424" s="2">
        <v>0</v>
      </c>
      <c r="N2424">
        <v>5</v>
      </c>
      <c r="O2424">
        <v>292.8</v>
      </c>
      <c r="P2424">
        <v>41.9</v>
      </c>
      <c r="Q2424">
        <v>41.9</v>
      </c>
      <c r="R2424" s="5">
        <v>1.6770833333333299</v>
      </c>
    </row>
    <row r="2425" spans="2:18">
      <c r="B2425" s="2">
        <v>26.8</v>
      </c>
      <c r="C2425" s="2">
        <v>51</v>
      </c>
      <c r="D2425" s="2">
        <v>15.9</v>
      </c>
      <c r="E2425" s="2">
        <v>27.2</v>
      </c>
      <c r="F2425" s="2">
        <v>5.4</v>
      </c>
      <c r="G2425" s="2">
        <v>5.4</v>
      </c>
      <c r="H2425" s="2">
        <v>1008.9</v>
      </c>
      <c r="I2425" s="2">
        <v>64790</v>
      </c>
      <c r="J2425" s="2">
        <v>4</v>
      </c>
      <c r="K2425" s="2">
        <v>0</v>
      </c>
      <c r="L2425" s="2">
        <v>0</v>
      </c>
      <c r="M2425" s="2">
        <v>0</v>
      </c>
      <c r="N2425">
        <v>5</v>
      </c>
      <c r="O2425">
        <v>292.8</v>
      </c>
      <c r="P2425">
        <v>41.9</v>
      </c>
      <c r="Q2425">
        <v>42.3</v>
      </c>
      <c r="R2425" s="5">
        <v>1.67777777777778</v>
      </c>
    </row>
    <row r="2426" spans="2:18">
      <c r="B2426" s="2">
        <v>27</v>
      </c>
      <c r="C2426" s="2">
        <v>49</v>
      </c>
      <c r="D2426" s="2">
        <v>15.4</v>
      </c>
      <c r="E2426" s="2">
        <v>27.3</v>
      </c>
      <c r="F2426" s="2">
        <v>3.2</v>
      </c>
      <c r="G2426" s="2">
        <v>6.5</v>
      </c>
      <c r="H2426" s="2">
        <v>1009</v>
      </c>
      <c r="I2426" s="2">
        <v>57950</v>
      </c>
      <c r="J2426" s="2">
        <v>4</v>
      </c>
      <c r="K2426" s="2">
        <v>0</v>
      </c>
      <c r="L2426" s="2">
        <v>0</v>
      </c>
      <c r="M2426" s="2">
        <v>0</v>
      </c>
      <c r="N2426">
        <v>5</v>
      </c>
      <c r="O2426">
        <v>292.8</v>
      </c>
      <c r="P2426">
        <v>42.3</v>
      </c>
      <c r="Q2426">
        <v>42.6</v>
      </c>
      <c r="R2426" s="5">
        <v>1.6784722222222199</v>
      </c>
    </row>
    <row r="2427" spans="2:18">
      <c r="B2427" s="2">
        <v>26.9</v>
      </c>
      <c r="C2427" s="2">
        <v>50</v>
      </c>
      <c r="D2427" s="2">
        <v>15.6</v>
      </c>
      <c r="E2427" s="2">
        <v>27.3</v>
      </c>
      <c r="F2427" s="2">
        <v>4.7</v>
      </c>
      <c r="G2427" s="2">
        <v>7.2</v>
      </c>
      <c r="H2427" s="2">
        <v>1008.9</v>
      </c>
      <c r="I2427" s="2">
        <v>49730</v>
      </c>
      <c r="J2427" s="2">
        <v>3</v>
      </c>
      <c r="K2427" s="2">
        <v>0</v>
      </c>
      <c r="L2427" s="2">
        <v>0</v>
      </c>
      <c r="M2427" s="2">
        <v>0</v>
      </c>
      <c r="N2427">
        <v>5</v>
      </c>
      <c r="O2427">
        <v>292.8</v>
      </c>
      <c r="P2427">
        <v>42.6</v>
      </c>
      <c r="Q2427">
        <v>42.9</v>
      </c>
      <c r="R2427" s="5">
        <v>1.67916666666667</v>
      </c>
    </row>
    <row r="2428" spans="2:18">
      <c r="B2428" s="2">
        <v>26.6</v>
      </c>
      <c r="C2428" s="2">
        <v>48</v>
      </c>
      <c r="D2428" s="2">
        <v>14.7</v>
      </c>
      <c r="E2428" s="2">
        <v>26.6</v>
      </c>
      <c r="F2428" s="2">
        <v>6.1</v>
      </c>
      <c r="G2428" s="2">
        <v>6.5</v>
      </c>
      <c r="H2428" s="2">
        <v>1008.7</v>
      </c>
      <c r="I2428" s="2">
        <v>54100</v>
      </c>
      <c r="J2428" s="2">
        <v>3</v>
      </c>
      <c r="K2428" s="2">
        <v>0</v>
      </c>
      <c r="L2428" s="2">
        <v>0</v>
      </c>
      <c r="M2428" s="2">
        <v>0</v>
      </c>
      <c r="N2428">
        <v>5</v>
      </c>
      <c r="O2428">
        <v>292.8</v>
      </c>
      <c r="P2428">
        <v>42.9</v>
      </c>
      <c r="Q2428">
        <v>43</v>
      </c>
      <c r="R2428" s="5">
        <v>1.6798611111111099</v>
      </c>
    </row>
    <row r="2429" spans="2:18">
      <c r="B2429" s="2">
        <v>26.6</v>
      </c>
      <c r="C2429" s="2">
        <v>47</v>
      </c>
      <c r="D2429" s="2">
        <v>14.4</v>
      </c>
      <c r="E2429" s="2">
        <v>26.6</v>
      </c>
      <c r="F2429" s="2">
        <v>0</v>
      </c>
      <c r="G2429" s="2">
        <v>3.6</v>
      </c>
      <c r="H2429" s="2">
        <v>1008.8</v>
      </c>
      <c r="I2429" s="2">
        <v>46460</v>
      </c>
      <c r="J2429" s="2">
        <v>3</v>
      </c>
      <c r="K2429" s="2">
        <v>0</v>
      </c>
      <c r="L2429" s="2">
        <v>0</v>
      </c>
      <c r="M2429" s="2">
        <v>0</v>
      </c>
      <c r="N2429">
        <v>5</v>
      </c>
      <c r="O2429">
        <v>292.8</v>
      </c>
      <c r="P2429">
        <v>42.9</v>
      </c>
      <c r="Q2429">
        <v>42.9</v>
      </c>
      <c r="R2429" s="5">
        <v>1.68055555555556</v>
      </c>
    </row>
    <row r="2430" spans="2:18">
      <c r="B2430" s="2">
        <v>26.7</v>
      </c>
      <c r="C2430" s="2">
        <v>47</v>
      </c>
      <c r="D2430" s="2">
        <v>14.5</v>
      </c>
      <c r="E2430" s="2">
        <v>26.9</v>
      </c>
      <c r="F2430" s="2">
        <v>3.6</v>
      </c>
      <c r="G2430" s="2">
        <v>3.6</v>
      </c>
      <c r="H2430" s="2">
        <v>1008.8</v>
      </c>
      <c r="I2430" s="2">
        <v>46410</v>
      </c>
      <c r="J2430" s="2">
        <v>3</v>
      </c>
      <c r="K2430" s="2">
        <v>0</v>
      </c>
      <c r="L2430" s="2">
        <v>0</v>
      </c>
      <c r="M2430" s="2">
        <v>0</v>
      </c>
      <c r="N2430">
        <v>5</v>
      </c>
      <c r="O2430">
        <v>292.8</v>
      </c>
      <c r="P2430">
        <v>42.7</v>
      </c>
      <c r="Q2430">
        <v>42.7</v>
      </c>
      <c r="R2430" s="5">
        <v>1.6812499999999999</v>
      </c>
    </row>
    <row r="2431" spans="2:18">
      <c r="B2431" s="2">
        <v>26.7</v>
      </c>
      <c r="C2431" s="2">
        <v>49</v>
      </c>
      <c r="D2431" s="2">
        <v>15.1</v>
      </c>
      <c r="E2431" s="2">
        <v>27.1</v>
      </c>
      <c r="F2431" s="2">
        <v>3.2</v>
      </c>
      <c r="G2431" s="2">
        <v>3.2</v>
      </c>
      <c r="H2431" s="2">
        <v>1009.1</v>
      </c>
      <c r="I2431" s="2">
        <v>46890</v>
      </c>
      <c r="J2431" s="2">
        <v>3</v>
      </c>
      <c r="K2431" s="2">
        <v>0</v>
      </c>
      <c r="L2431" s="2">
        <v>0</v>
      </c>
      <c r="M2431" s="2">
        <v>0</v>
      </c>
      <c r="N2431">
        <v>5</v>
      </c>
      <c r="O2431">
        <v>292.8</v>
      </c>
      <c r="P2431">
        <v>42.5</v>
      </c>
      <c r="Q2431">
        <v>42.5</v>
      </c>
      <c r="R2431" s="5">
        <v>1.68194444444444</v>
      </c>
    </row>
    <row r="2432" spans="2:18">
      <c r="B2432" s="2">
        <v>26.9</v>
      </c>
      <c r="C2432" s="2">
        <v>50</v>
      </c>
      <c r="D2432" s="2">
        <v>15.6</v>
      </c>
      <c r="E2432" s="2">
        <v>27.3</v>
      </c>
      <c r="F2432" s="2">
        <v>7.2</v>
      </c>
      <c r="G2432" s="2">
        <v>8.3000000000000007</v>
      </c>
      <c r="H2432" s="2">
        <v>1008.9</v>
      </c>
      <c r="I2432" s="2">
        <v>44130</v>
      </c>
      <c r="J2432" s="2">
        <v>3</v>
      </c>
      <c r="K2432" s="2">
        <v>0</v>
      </c>
      <c r="L2432" s="2">
        <v>0</v>
      </c>
      <c r="M2432" s="2">
        <v>0</v>
      </c>
      <c r="N2432">
        <v>5</v>
      </c>
      <c r="O2432">
        <v>292.8</v>
      </c>
      <c r="P2432">
        <v>42.1</v>
      </c>
      <c r="Q2432">
        <v>42.2</v>
      </c>
      <c r="R2432" s="5">
        <v>1.6826388888888899</v>
      </c>
    </row>
    <row r="2433" spans="2:18">
      <c r="B2433" s="2">
        <v>26.8</v>
      </c>
      <c r="C2433" s="2">
        <v>51</v>
      </c>
      <c r="D2433" s="2">
        <v>15.9</v>
      </c>
      <c r="E2433" s="2">
        <v>27.2</v>
      </c>
      <c r="F2433" s="2">
        <v>3.2</v>
      </c>
      <c r="G2433" s="2">
        <v>4</v>
      </c>
      <c r="H2433" s="2">
        <v>1008.9</v>
      </c>
      <c r="I2433" s="2">
        <v>42430</v>
      </c>
      <c r="J2433" s="2">
        <v>3</v>
      </c>
      <c r="K2433" s="2">
        <v>0</v>
      </c>
      <c r="L2433" s="2">
        <v>0</v>
      </c>
      <c r="M2433" s="2">
        <v>0</v>
      </c>
      <c r="N2433">
        <v>5</v>
      </c>
      <c r="O2433">
        <v>292.8</v>
      </c>
      <c r="P2433">
        <v>41.8</v>
      </c>
      <c r="Q2433">
        <v>42</v>
      </c>
      <c r="R2433" s="5">
        <v>1.68333333333333</v>
      </c>
    </row>
    <row r="2434" spans="2:18">
      <c r="B2434" s="2">
        <v>26.9</v>
      </c>
      <c r="C2434" s="2">
        <v>52</v>
      </c>
      <c r="D2434" s="2">
        <v>16.2</v>
      </c>
      <c r="E2434" s="2">
        <v>27.4</v>
      </c>
      <c r="F2434" s="2">
        <v>3.6</v>
      </c>
      <c r="G2434" s="2">
        <v>4.7</v>
      </c>
      <c r="H2434" s="2">
        <v>1008.8</v>
      </c>
      <c r="I2434" s="2">
        <v>42350</v>
      </c>
      <c r="J2434" s="2">
        <v>3</v>
      </c>
      <c r="K2434" s="2">
        <v>0</v>
      </c>
      <c r="L2434" s="2">
        <v>0</v>
      </c>
      <c r="M2434" s="2">
        <v>0</v>
      </c>
      <c r="N2434">
        <v>5</v>
      </c>
      <c r="O2434">
        <v>292.8</v>
      </c>
      <c r="P2434">
        <v>41.4</v>
      </c>
      <c r="Q2434">
        <v>41.7</v>
      </c>
      <c r="R2434" s="5">
        <v>1.6840277777777799</v>
      </c>
    </row>
    <row r="2435" spans="2:18">
      <c r="B2435" s="2">
        <v>26.8</v>
      </c>
      <c r="C2435" s="2">
        <v>52</v>
      </c>
      <c r="D2435" s="2">
        <v>16.2</v>
      </c>
      <c r="E2435" s="2">
        <v>27.3</v>
      </c>
      <c r="F2435" s="2">
        <v>9</v>
      </c>
      <c r="G2435" s="2">
        <v>9.6999999999999993</v>
      </c>
      <c r="H2435" s="2">
        <v>1008.9</v>
      </c>
      <c r="I2435" s="2">
        <v>41570</v>
      </c>
      <c r="J2435" s="2">
        <v>3</v>
      </c>
      <c r="K2435" s="2">
        <v>0</v>
      </c>
      <c r="L2435" s="2">
        <v>0</v>
      </c>
      <c r="M2435" s="2">
        <v>0</v>
      </c>
      <c r="N2435">
        <v>5</v>
      </c>
      <c r="O2435">
        <v>292.8</v>
      </c>
      <c r="P2435">
        <v>41.1</v>
      </c>
      <c r="Q2435">
        <v>41.7</v>
      </c>
      <c r="R2435" s="5">
        <v>1.68472222222222</v>
      </c>
    </row>
    <row r="2436" spans="2:18">
      <c r="B2436" s="2">
        <v>26.3</v>
      </c>
      <c r="C2436" s="2">
        <v>54</v>
      </c>
      <c r="D2436" s="2">
        <v>16.3</v>
      </c>
      <c r="E2436" s="2">
        <v>26.3</v>
      </c>
      <c r="F2436" s="2">
        <v>5</v>
      </c>
      <c r="G2436" s="2">
        <v>7.2</v>
      </c>
      <c r="H2436" s="2">
        <v>1008.8</v>
      </c>
      <c r="I2436" s="2">
        <v>40950</v>
      </c>
      <c r="J2436" s="2">
        <v>3</v>
      </c>
      <c r="K2436" s="2">
        <v>0</v>
      </c>
      <c r="L2436" s="2">
        <v>0</v>
      </c>
      <c r="M2436" s="2">
        <v>0</v>
      </c>
      <c r="N2436">
        <v>5</v>
      </c>
      <c r="O2436">
        <v>292.8</v>
      </c>
      <c r="P2436">
        <v>40.799999999999997</v>
      </c>
      <c r="Q2436">
        <v>41.4</v>
      </c>
      <c r="R2436" s="5">
        <v>1.6854166666666699</v>
      </c>
    </row>
    <row r="2437" spans="2:18">
      <c r="B2437" s="2">
        <v>26.1</v>
      </c>
      <c r="C2437" s="2">
        <v>53</v>
      </c>
      <c r="D2437" s="2">
        <v>15.8</v>
      </c>
      <c r="E2437" s="2">
        <v>26.1</v>
      </c>
      <c r="F2437" s="2">
        <v>3.6</v>
      </c>
      <c r="G2437" s="2">
        <v>5.8</v>
      </c>
      <c r="H2437" s="2">
        <v>1008.9</v>
      </c>
      <c r="I2437" s="2">
        <v>40080</v>
      </c>
      <c r="J2437" s="2">
        <v>2</v>
      </c>
      <c r="K2437" s="2">
        <v>0</v>
      </c>
      <c r="L2437" s="2">
        <v>0</v>
      </c>
      <c r="M2437" s="2">
        <v>0</v>
      </c>
      <c r="N2437">
        <v>5</v>
      </c>
      <c r="O2437">
        <v>292.8</v>
      </c>
      <c r="P2437">
        <v>40.4</v>
      </c>
      <c r="Q2437">
        <v>41</v>
      </c>
      <c r="R2437" s="5">
        <v>1.68611111111111</v>
      </c>
    </row>
    <row r="2438" spans="2:18">
      <c r="B2438" s="2">
        <v>25.9</v>
      </c>
      <c r="C2438" s="2">
        <v>54</v>
      </c>
      <c r="D2438" s="2">
        <v>15.9</v>
      </c>
      <c r="E2438" s="2">
        <v>25.9</v>
      </c>
      <c r="F2438" s="2">
        <v>4</v>
      </c>
      <c r="G2438" s="2">
        <v>5</v>
      </c>
      <c r="H2438" s="2">
        <v>1009</v>
      </c>
      <c r="I2438" s="2">
        <v>39710</v>
      </c>
      <c r="J2438" s="2">
        <v>2</v>
      </c>
      <c r="K2438" s="2">
        <v>0</v>
      </c>
      <c r="L2438" s="2">
        <v>0</v>
      </c>
      <c r="M2438" s="2">
        <v>0</v>
      </c>
      <c r="N2438">
        <v>5</v>
      </c>
      <c r="O2438">
        <v>292.8</v>
      </c>
      <c r="P2438">
        <v>40</v>
      </c>
      <c r="Q2438">
        <v>40.700000000000003</v>
      </c>
      <c r="R2438" s="5">
        <v>1.6868055555555601</v>
      </c>
    </row>
    <row r="2439" spans="2:18">
      <c r="B2439" s="2">
        <v>26.1</v>
      </c>
      <c r="C2439" s="2">
        <v>54</v>
      </c>
      <c r="D2439" s="2">
        <v>16.100000000000001</v>
      </c>
      <c r="E2439" s="2">
        <v>26.1</v>
      </c>
      <c r="F2439" s="2">
        <v>0</v>
      </c>
      <c r="G2439" s="2">
        <v>2.5</v>
      </c>
      <c r="H2439" s="2">
        <v>1009</v>
      </c>
      <c r="I2439" s="2">
        <v>43830</v>
      </c>
      <c r="J2439" s="2">
        <v>3</v>
      </c>
      <c r="K2439" s="2">
        <v>0</v>
      </c>
      <c r="L2439" s="2">
        <v>0</v>
      </c>
      <c r="M2439" s="2">
        <v>0</v>
      </c>
      <c r="N2439">
        <v>5</v>
      </c>
      <c r="O2439">
        <v>292.8</v>
      </c>
      <c r="P2439">
        <v>39.6</v>
      </c>
      <c r="Q2439">
        <v>40.299999999999997</v>
      </c>
      <c r="R2439" s="5">
        <v>1.6875</v>
      </c>
    </row>
    <row r="2440" spans="2:18">
      <c r="B2440" s="2">
        <v>26.4</v>
      </c>
      <c r="C2440" s="2">
        <v>53</v>
      </c>
      <c r="D2440" s="2">
        <v>16.100000000000001</v>
      </c>
      <c r="E2440" s="2">
        <v>26.4</v>
      </c>
      <c r="F2440" s="2">
        <v>0</v>
      </c>
      <c r="G2440" s="2">
        <v>2.9</v>
      </c>
      <c r="H2440" s="2">
        <v>1009</v>
      </c>
      <c r="I2440" s="2">
        <v>38760</v>
      </c>
      <c r="J2440" s="2">
        <v>2</v>
      </c>
      <c r="K2440" s="2">
        <v>0</v>
      </c>
      <c r="L2440" s="2">
        <v>0</v>
      </c>
      <c r="M2440" s="2">
        <v>0</v>
      </c>
      <c r="N2440">
        <v>5</v>
      </c>
      <c r="O2440">
        <v>292.8</v>
      </c>
      <c r="P2440">
        <v>39.200000000000003</v>
      </c>
      <c r="Q2440">
        <v>40</v>
      </c>
      <c r="R2440" s="5">
        <v>1.6881944444444399</v>
      </c>
    </row>
    <row r="2441" spans="2:18">
      <c r="B2441" s="2">
        <v>26.3</v>
      </c>
      <c r="C2441" s="2">
        <v>53</v>
      </c>
      <c r="D2441" s="2">
        <v>16</v>
      </c>
      <c r="E2441" s="2">
        <v>26.3</v>
      </c>
      <c r="F2441" s="2">
        <v>10.4</v>
      </c>
      <c r="G2441" s="2">
        <v>10.8</v>
      </c>
      <c r="H2441" s="2">
        <v>1008.9</v>
      </c>
      <c r="I2441" s="2">
        <v>38180</v>
      </c>
      <c r="J2441" s="2">
        <v>2</v>
      </c>
      <c r="K2441" s="2">
        <v>0</v>
      </c>
      <c r="L2441" s="2">
        <v>0</v>
      </c>
      <c r="M2441" s="2">
        <v>0</v>
      </c>
      <c r="N2441">
        <v>5</v>
      </c>
      <c r="O2441">
        <v>292.8</v>
      </c>
      <c r="P2441">
        <v>38.9</v>
      </c>
      <c r="Q2441">
        <v>39.700000000000003</v>
      </c>
      <c r="R2441" s="5">
        <v>1.68888888888889</v>
      </c>
    </row>
    <row r="2442" spans="2:18">
      <c r="B2442" s="2">
        <v>25.9</v>
      </c>
      <c r="C2442" s="2">
        <v>55</v>
      </c>
      <c r="D2442" s="2">
        <v>16.2</v>
      </c>
      <c r="E2442" s="2">
        <v>25.9</v>
      </c>
      <c r="F2442" s="2">
        <v>7.9</v>
      </c>
      <c r="G2442" s="2">
        <v>7.9</v>
      </c>
      <c r="H2442" s="2">
        <v>1009</v>
      </c>
      <c r="I2442" s="2">
        <v>37760</v>
      </c>
      <c r="J2442" s="2">
        <v>2</v>
      </c>
      <c r="K2442" s="2">
        <v>0</v>
      </c>
      <c r="L2442" s="2">
        <v>0</v>
      </c>
      <c r="M2442" s="2">
        <v>0</v>
      </c>
      <c r="N2442">
        <v>5</v>
      </c>
      <c r="O2442">
        <v>292.8</v>
      </c>
      <c r="P2442">
        <v>38.6</v>
      </c>
      <c r="Q2442">
        <v>39.4</v>
      </c>
      <c r="R2442" s="5">
        <v>1.6895833333333301</v>
      </c>
    </row>
    <row r="2443" spans="2:18">
      <c r="B2443" s="2">
        <v>25.9</v>
      </c>
      <c r="C2443" s="2">
        <v>55</v>
      </c>
      <c r="D2443" s="2">
        <v>16.2</v>
      </c>
      <c r="E2443" s="2">
        <v>25.9</v>
      </c>
      <c r="F2443" s="2">
        <v>6.8</v>
      </c>
      <c r="G2443" s="2">
        <v>7.2</v>
      </c>
      <c r="H2443" s="2">
        <v>1009.1</v>
      </c>
      <c r="I2443" s="2">
        <v>37350</v>
      </c>
      <c r="J2443" s="2">
        <v>2</v>
      </c>
      <c r="K2443" s="2">
        <v>0</v>
      </c>
      <c r="L2443" s="2">
        <v>0</v>
      </c>
      <c r="M2443" s="2">
        <v>0</v>
      </c>
      <c r="N2443">
        <v>5</v>
      </c>
      <c r="O2443">
        <v>292.8</v>
      </c>
      <c r="P2443">
        <v>38.299999999999997</v>
      </c>
      <c r="Q2443">
        <v>39.1</v>
      </c>
      <c r="R2443" s="5">
        <v>1.69027777777778</v>
      </c>
    </row>
    <row r="2444" spans="2:18">
      <c r="B2444" s="2">
        <v>25.9</v>
      </c>
      <c r="C2444" s="2">
        <v>55</v>
      </c>
      <c r="D2444" s="2">
        <v>16.2</v>
      </c>
      <c r="E2444" s="2">
        <v>25.9</v>
      </c>
      <c r="F2444" s="2">
        <v>3.2</v>
      </c>
      <c r="G2444" s="2">
        <v>7.9</v>
      </c>
      <c r="H2444" s="2">
        <v>1009</v>
      </c>
      <c r="I2444" s="2">
        <v>37120</v>
      </c>
      <c r="J2444" s="2">
        <v>2</v>
      </c>
      <c r="K2444" s="2">
        <v>0</v>
      </c>
      <c r="L2444" s="2">
        <v>0</v>
      </c>
      <c r="M2444" s="2">
        <v>0</v>
      </c>
      <c r="N2444">
        <v>5</v>
      </c>
      <c r="O2444">
        <v>292.8</v>
      </c>
      <c r="P2444">
        <v>37.9</v>
      </c>
      <c r="Q2444">
        <v>38.700000000000003</v>
      </c>
      <c r="R2444" s="5">
        <v>1.6909722222222201</v>
      </c>
    </row>
    <row r="2445" spans="2:18">
      <c r="B2445" s="2">
        <v>25.8</v>
      </c>
      <c r="C2445" s="2">
        <v>55</v>
      </c>
      <c r="D2445" s="2">
        <v>16.100000000000001</v>
      </c>
      <c r="E2445" s="2">
        <v>25.8</v>
      </c>
      <c r="F2445" s="2">
        <v>6.5</v>
      </c>
      <c r="G2445" s="2">
        <v>6.5</v>
      </c>
      <c r="H2445" s="2">
        <v>1009.1</v>
      </c>
      <c r="I2445" s="2">
        <v>36980</v>
      </c>
      <c r="J2445" s="2">
        <v>2</v>
      </c>
      <c r="K2445" s="2">
        <v>0</v>
      </c>
      <c r="L2445" s="2">
        <v>0</v>
      </c>
      <c r="M2445" s="2">
        <v>0</v>
      </c>
      <c r="N2445">
        <v>5</v>
      </c>
      <c r="O2445">
        <v>292.8</v>
      </c>
      <c r="P2445">
        <v>37.5</v>
      </c>
      <c r="Q2445">
        <v>38.4</v>
      </c>
      <c r="R2445" s="5">
        <v>1.69166666666667</v>
      </c>
    </row>
    <row r="2446" spans="2:18">
      <c r="B2446" s="2">
        <v>25.5</v>
      </c>
      <c r="C2446" s="2">
        <v>57</v>
      </c>
      <c r="D2446" s="2">
        <v>16.399999999999999</v>
      </c>
      <c r="E2446" s="2">
        <v>25.5</v>
      </c>
      <c r="F2446" s="2">
        <v>2.2000000000000002</v>
      </c>
      <c r="G2446" s="2">
        <v>5.8</v>
      </c>
      <c r="H2446" s="2">
        <v>1009.1</v>
      </c>
      <c r="I2446" s="2">
        <v>36970</v>
      </c>
      <c r="J2446" s="2">
        <v>2</v>
      </c>
      <c r="K2446" s="2">
        <v>0</v>
      </c>
      <c r="L2446" s="2">
        <v>0</v>
      </c>
      <c r="M2446" s="2">
        <v>0</v>
      </c>
      <c r="N2446">
        <v>5</v>
      </c>
      <c r="O2446">
        <v>292.8</v>
      </c>
      <c r="P2446">
        <v>37.200000000000003</v>
      </c>
      <c r="Q2446">
        <v>38.1</v>
      </c>
      <c r="R2446" s="5">
        <v>1.6923611111111101</v>
      </c>
    </row>
    <row r="2447" spans="2:18">
      <c r="B2447" s="2">
        <v>25.4</v>
      </c>
      <c r="C2447" s="2">
        <v>57</v>
      </c>
      <c r="D2447" s="2">
        <v>16.3</v>
      </c>
      <c r="E2447" s="2">
        <v>25.4</v>
      </c>
      <c r="F2447" s="2">
        <v>2.5</v>
      </c>
      <c r="G2447" s="2">
        <v>5</v>
      </c>
      <c r="H2447" s="2">
        <v>1009.2</v>
      </c>
      <c r="I2447" s="2">
        <v>36990</v>
      </c>
      <c r="J2447" s="2">
        <v>2</v>
      </c>
      <c r="K2447" s="2">
        <v>0</v>
      </c>
      <c r="L2447" s="2">
        <v>0</v>
      </c>
      <c r="M2447" s="2">
        <v>0</v>
      </c>
      <c r="N2447">
        <v>5</v>
      </c>
      <c r="O2447">
        <v>292.8</v>
      </c>
      <c r="P2447">
        <v>36.9</v>
      </c>
      <c r="Q2447">
        <v>37.700000000000003</v>
      </c>
      <c r="R2447" s="5">
        <v>1.69305555555556</v>
      </c>
    </row>
    <row r="2448" spans="2:18">
      <c r="B2448" s="2">
        <v>25.5</v>
      </c>
      <c r="C2448" s="2">
        <v>58</v>
      </c>
      <c r="D2448" s="2">
        <v>16.600000000000001</v>
      </c>
      <c r="E2448" s="2">
        <v>25.5</v>
      </c>
      <c r="F2448" s="2">
        <v>5</v>
      </c>
      <c r="G2448" s="2">
        <v>5</v>
      </c>
      <c r="H2448" s="2">
        <v>1009</v>
      </c>
      <c r="I2448" s="2">
        <v>37250</v>
      </c>
      <c r="J2448" s="2">
        <v>2</v>
      </c>
      <c r="K2448" s="2">
        <v>0</v>
      </c>
      <c r="L2448" s="2">
        <v>0</v>
      </c>
      <c r="M2448" s="2">
        <v>0</v>
      </c>
      <c r="N2448">
        <v>5</v>
      </c>
      <c r="O2448">
        <v>292.8</v>
      </c>
      <c r="P2448">
        <v>36.6</v>
      </c>
      <c r="Q2448">
        <v>37.4</v>
      </c>
      <c r="R2448" s="5">
        <v>1.6937500000000001</v>
      </c>
    </row>
    <row r="2449" spans="2:18">
      <c r="B2449" s="2">
        <v>25.3</v>
      </c>
      <c r="C2449" s="2">
        <v>58</v>
      </c>
      <c r="D2449" s="2">
        <v>16.5</v>
      </c>
      <c r="E2449" s="2">
        <v>25.3</v>
      </c>
      <c r="F2449" s="2">
        <v>5</v>
      </c>
      <c r="G2449" s="2">
        <v>5</v>
      </c>
      <c r="H2449" s="2">
        <v>1009</v>
      </c>
      <c r="I2449" s="2">
        <v>37930</v>
      </c>
      <c r="J2449" s="2">
        <v>2</v>
      </c>
      <c r="K2449" s="2">
        <v>0</v>
      </c>
      <c r="L2449" s="2">
        <v>0</v>
      </c>
      <c r="M2449" s="2">
        <v>0</v>
      </c>
      <c r="N2449">
        <v>5</v>
      </c>
      <c r="O2449">
        <v>292.8</v>
      </c>
      <c r="P2449">
        <v>36.299999999999997</v>
      </c>
      <c r="Q2449">
        <v>37.1</v>
      </c>
      <c r="R2449" s="5">
        <v>1.69444444444444</v>
      </c>
    </row>
    <row r="2450" spans="2:18">
      <c r="B2450" s="2">
        <v>25.2</v>
      </c>
      <c r="C2450" s="2">
        <v>59</v>
      </c>
      <c r="D2450" s="2">
        <v>16.600000000000001</v>
      </c>
      <c r="E2450" s="2">
        <v>25.2</v>
      </c>
      <c r="F2450" s="2">
        <v>5</v>
      </c>
      <c r="G2450" s="2">
        <v>9.4</v>
      </c>
      <c r="H2450" s="2">
        <v>1009.1</v>
      </c>
      <c r="I2450" s="2">
        <v>39520</v>
      </c>
      <c r="J2450" s="2">
        <v>2</v>
      </c>
      <c r="K2450" s="2">
        <v>0</v>
      </c>
      <c r="L2450" s="2">
        <v>0</v>
      </c>
      <c r="M2450" s="2">
        <v>0</v>
      </c>
      <c r="N2450">
        <v>5</v>
      </c>
      <c r="O2450">
        <v>292.8</v>
      </c>
      <c r="P2450">
        <v>36</v>
      </c>
      <c r="Q2450">
        <v>36.700000000000003</v>
      </c>
      <c r="R2450" s="5">
        <v>1.6951388888888901</v>
      </c>
    </row>
    <row r="2451" spans="2:18">
      <c r="B2451" s="2">
        <v>25.2</v>
      </c>
      <c r="C2451" s="2">
        <v>58</v>
      </c>
      <c r="D2451" s="2">
        <v>16.399999999999999</v>
      </c>
      <c r="E2451" s="2">
        <v>25.2</v>
      </c>
      <c r="F2451" s="2">
        <v>3.6</v>
      </c>
      <c r="G2451" s="2">
        <v>4</v>
      </c>
      <c r="H2451" s="2">
        <v>1009.2</v>
      </c>
      <c r="I2451" s="2">
        <v>40600</v>
      </c>
      <c r="J2451" s="2">
        <v>2</v>
      </c>
      <c r="K2451" s="2">
        <v>0</v>
      </c>
      <c r="L2451" s="2">
        <v>0</v>
      </c>
      <c r="M2451" s="2">
        <v>0</v>
      </c>
      <c r="N2451">
        <v>5</v>
      </c>
      <c r="O2451">
        <v>292.8</v>
      </c>
      <c r="P2451">
        <v>35.799999999999997</v>
      </c>
      <c r="Q2451">
        <v>36.5</v>
      </c>
      <c r="R2451" s="5">
        <v>1.69583333333333</v>
      </c>
    </row>
    <row r="2452" spans="2:18">
      <c r="B2452" s="2">
        <v>25.4</v>
      </c>
      <c r="C2452" s="2">
        <v>57</v>
      </c>
      <c r="D2452" s="2">
        <v>16.3</v>
      </c>
      <c r="E2452" s="2">
        <v>25.4</v>
      </c>
      <c r="F2452" s="2">
        <v>4</v>
      </c>
      <c r="G2452" s="2">
        <v>5.4</v>
      </c>
      <c r="H2452" s="2">
        <v>1009.2</v>
      </c>
      <c r="I2452" s="2">
        <v>40520</v>
      </c>
      <c r="J2452" s="2">
        <v>2</v>
      </c>
      <c r="K2452" s="2">
        <v>0</v>
      </c>
      <c r="L2452" s="2">
        <v>0</v>
      </c>
      <c r="M2452" s="2">
        <v>0</v>
      </c>
      <c r="N2452">
        <v>5</v>
      </c>
      <c r="O2452">
        <v>292.8</v>
      </c>
      <c r="P2452">
        <v>35.6</v>
      </c>
      <c r="Q2452">
        <v>36.200000000000003</v>
      </c>
      <c r="R2452" s="5">
        <v>1.6965277777777801</v>
      </c>
    </row>
    <row r="2453" spans="2:18">
      <c r="B2453" s="2">
        <v>25.4</v>
      </c>
      <c r="C2453" s="2">
        <v>57</v>
      </c>
      <c r="D2453" s="2">
        <v>16.3</v>
      </c>
      <c r="E2453" s="2">
        <v>25.4</v>
      </c>
      <c r="F2453" s="2">
        <v>4.3</v>
      </c>
      <c r="G2453" s="2">
        <v>6.5</v>
      </c>
      <c r="H2453" s="2">
        <v>1009.1</v>
      </c>
      <c r="I2453" s="2">
        <v>41730</v>
      </c>
      <c r="J2453" s="2">
        <v>3</v>
      </c>
      <c r="K2453" s="2">
        <v>0</v>
      </c>
      <c r="L2453" s="2">
        <v>0</v>
      </c>
      <c r="M2453" s="2">
        <v>0</v>
      </c>
      <c r="N2453">
        <v>5</v>
      </c>
      <c r="O2453">
        <v>292.8</v>
      </c>
      <c r="P2453">
        <v>35.4</v>
      </c>
      <c r="Q2453">
        <v>35.9</v>
      </c>
      <c r="R2453" s="5">
        <v>1.69722222222222</v>
      </c>
    </row>
    <row r="2454" spans="2:18">
      <c r="B2454" s="2">
        <v>25.3</v>
      </c>
      <c r="C2454" s="2">
        <v>57</v>
      </c>
      <c r="D2454" s="2">
        <v>16.2</v>
      </c>
      <c r="E2454" s="2">
        <v>25.3</v>
      </c>
      <c r="F2454" s="2">
        <v>6.8</v>
      </c>
      <c r="G2454" s="2">
        <v>6.8</v>
      </c>
      <c r="H2454" s="2">
        <v>1009</v>
      </c>
      <c r="I2454" s="2">
        <v>41550</v>
      </c>
      <c r="J2454" s="2">
        <v>3</v>
      </c>
      <c r="K2454" s="2">
        <v>0</v>
      </c>
      <c r="L2454" s="2">
        <v>0</v>
      </c>
      <c r="M2454" s="2">
        <v>0</v>
      </c>
      <c r="N2454">
        <v>5</v>
      </c>
      <c r="O2454">
        <v>292.8</v>
      </c>
      <c r="P2454">
        <v>35.299999999999997</v>
      </c>
      <c r="Q2454">
        <v>35.700000000000003</v>
      </c>
      <c r="R2454" s="5">
        <v>1.6979166666666701</v>
      </c>
    </row>
    <row r="2455" spans="2:18">
      <c r="B2455" s="2">
        <v>25.4</v>
      </c>
      <c r="C2455" s="2">
        <v>57</v>
      </c>
      <c r="D2455" s="2">
        <v>16.3</v>
      </c>
      <c r="E2455" s="2">
        <v>25.4</v>
      </c>
      <c r="F2455" s="2">
        <v>5.4</v>
      </c>
      <c r="G2455" s="2">
        <v>6.8</v>
      </c>
      <c r="H2455" s="2">
        <v>1009.1</v>
      </c>
      <c r="I2455" s="2">
        <v>42580</v>
      </c>
      <c r="J2455" s="2">
        <v>3</v>
      </c>
      <c r="K2455" s="2">
        <v>0</v>
      </c>
      <c r="L2455" s="2">
        <v>0</v>
      </c>
      <c r="M2455" s="2">
        <v>0</v>
      </c>
      <c r="N2455">
        <v>5</v>
      </c>
      <c r="O2455">
        <v>292.8</v>
      </c>
      <c r="P2455">
        <v>35.200000000000003</v>
      </c>
      <c r="Q2455">
        <v>35.6</v>
      </c>
      <c r="R2455" s="5">
        <v>1.69861111111111</v>
      </c>
    </row>
    <row r="2456" spans="2:18">
      <c r="B2456" s="2">
        <v>25.4</v>
      </c>
      <c r="C2456" s="2">
        <v>57</v>
      </c>
      <c r="D2456" s="2">
        <v>16.3</v>
      </c>
      <c r="E2456" s="2">
        <v>25.4</v>
      </c>
      <c r="F2456" s="2">
        <v>7.9</v>
      </c>
      <c r="G2456" s="2">
        <v>9</v>
      </c>
      <c r="H2456" s="2">
        <v>1009</v>
      </c>
      <c r="I2456" s="2">
        <v>43860</v>
      </c>
      <c r="J2456" s="2">
        <v>3</v>
      </c>
      <c r="K2456" s="2">
        <v>0</v>
      </c>
      <c r="L2456" s="2">
        <v>0</v>
      </c>
      <c r="M2456" s="2">
        <v>0</v>
      </c>
      <c r="N2456">
        <v>5</v>
      </c>
      <c r="O2456">
        <v>292.8</v>
      </c>
      <c r="P2456">
        <v>35.1</v>
      </c>
      <c r="Q2456">
        <v>35.5</v>
      </c>
      <c r="R2456" s="5">
        <v>1.6993055555555601</v>
      </c>
    </row>
    <row r="2457" spans="2:18">
      <c r="B2457" s="2">
        <v>25.4</v>
      </c>
      <c r="C2457" s="2">
        <v>56</v>
      </c>
      <c r="D2457" s="2">
        <v>16</v>
      </c>
      <c r="E2457" s="2">
        <v>25.4</v>
      </c>
      <c r="F2457" s="2">
        <v>3.6</v>
      </c>
      <c r="G2457" s="2">
        <v>6.1</v>
      </c>
      <c r="H2457" s="2">
        <v>1009</v>
      </c>
      <c r="I2457" s="2">
        <v>48300</v>
      </c>
      <c r="J2457" s="2">
        <v>3</v>
      </c>
      <c r="K2457" s="2">
        <v>0</v>
      </c>
      <c r="L2457" s="2">
        <v>0</v>
      </c>
      <c r="M2457" s="2">
        <v>0</v>
      </c>
      <c r="N2457">
        <v>5</v>
      </c>
      <c r="O2457">
        <v>292.8</v>
      </c>
      <c r="P2457">
        <v>34.9</v>
      </c>
      <c r="Q2457">
        <v>35.4</v>
      </c>
      <c r="R2457" s="5">
        <v>1.7</v>
      </c>
    </row>
    <row r="2458" spans="2:18">
      <c r="B2458" s="2">
        <v>25.6</v>
      </c>
      <c r="C2458" s="2">
        <v>57</v>
      </c>
      <c r="D2458" s="2">
        <v>16.5</v>
      </c>
      <c r="E2458" s="2">
        <v>25.6</v>
      </c>
      <c r="F2458" s="2">
        <v>1.8</v>
      </c>
      <c r="G2458" s="2">
        <v>4.7</v>
      </c>
      <c r="H2458" s="2">
        <v>1009</v>
      </c>
      <c r="I2458" s="2">
        <v>53420</v>
      </c>
      <c r="J2458" s="2">
        <v>3</v>
      </c>
      <c r="K2458" s="2">
        <v>0</v>
      </c>
      <c r="L2458" s="2">
        <v>0</v>
      </c>
      <c r="M2458" s="2">
        <v>0</v>
      </c>
      <c r="N2458">
        <v>5</v>
      </c>
      <c r="O2458">
        <v>292.8</v>
      </c>
      <c r="P2458">
        <v>34.799999999999997</v>
      </c>
      <c r="Q2458">
        <v>35.200000000000003</v>
      </c>
      <c r="R2458" s="5">
        <v>1.7006944444444401</v>
      </c>
    </row>
    <row r="2459" spans="2:18">
      <c r="B2459" s="2">
        <v>25.8</v>
      </c>
      <c r="C2459" s="2">
        <v>56</v>
      </c>
      <c r="D2459" s="2">
        <v>16.399999999999999</v>
      </c>
      <c r="E2459" s="2">
        <v>25.8</v>
      </c>
      <c r="F2459" s="2">
        <v>5</v>
      </c>
      <c r="G2459" s="2">
        <v>6.5</v>
      </c>
      <c r="H2459" s="2">
        <v>1009</v>
      </c>
      <c r="I2459" s="2">
        <v>57420</v>
      </c>
      <c r="J2459" s="2">
        <v>4</v>
      </c>
      <c r="K2459" s="2">
        <v>0</v>
      </c>
      <c r="L2459" s="2">
        <v>0</v>
      </c>
      <c r="M2459" s="2">
        <v>0</v>
      </c>
      <c r="N2459">
        <v>5</v>
      </c>
      <c r="O2459">
        <v>292.8</v>
      </c>
      <c r="P2459">
        <v>34.799999999999997</v>
      </c>
      <c r="Q2459">
        <v>35.1</v>
      </c>
      <c r="R2459" s="5">
        <v>1.7013888888888899</v>
      </c>
    </row>
    <row r="2460" spans="2:18">
      <c r="B2460" s="2">
        <v>26</v>
      </c>
      <c r="C2460" s="2">
        <v>56</v>
      </c>
      <c r="D2460" s="2">
        <v>16.600000000000001</v>
      </c>
      <c r="E2460" s="2">
        <v>26</v>
      </c>
      <c r="F2460" s="2">
        <v>5.8</v>
      </c>
      <c r="G2460" s="2">
        <v>7.2</v>
      </c>
      <c r="H2460" s="2">
        <v>1009.2</v>
      </c>
      <c r="I2460" s="2">
        <v>57160</v>
      </c>
      <c r="J2460" s="2">
        <v>4</v>
      </c>
      <c r="K2460" s="2">
        <v>0</v>
      </c>
      <c r="L2460" s="2">
        <v>0</v>
      </c>
      <c r="M2460" s="2">
        <v>0</v>
      </c>
      <c r="N2460">
        <v>5</v>
      </c>
      <c r="O2460">
        <v>292.8</v>
      </c>
      <c r="P2460">
        <v>35</v>
      </c>
      <c r="Q2460">
        <v>35.1</v>
      </c>
      <c r="R2460" s="5">
        <v>1.7020833333333301</v>
      </c>
    </row>
    <row r="2461" spans="2:18">
      <c r="B2461" s="2">
        <v>25.8</v>
      </c>
      <c r="C2461" s="2">
        <v>57</v>
      </c>
      <c r="D2461" s="2">
        <v>16.7</v>
      </c>
      <c r="E2461" s="2">
        <v>25.8</v>
      </c>
      <c r="F2461" s="2">
        <v>1.8</v>
      </c>
      <c r="G2461" s="2">
        <v>6.5</v>
      </c>
      <c r="H2461" s="2">
        <v>1009.2</v>
      </c>
      <c r="I2461" s="2">
        <v>59910</v>
      </c>
      <c r="J2461" s="2">
        <v>4</v>
      </c>
      <c r="K2461" s="2">
        <v>0</v>
      </c>
      <c r="L2461" s="2">
        <v>0</v>
      </c>
      <c r="M2461" s="2">
        <v>0</v>
      </c>
      <c r="N2461">
        <v>5</v>
      </c>
      <c r="O2461">
        <v>292.8</v>
      </c>
      <c r="P2461">
        <v>35.4</v>
      </c>
      <c r="Q2461">
        <v>35.200000000000003</v>
      </c>
      <c r="R2461" s="5">
        <v>1.7027777777777799</v>
      </c>
    </row>
    <row r="2462" spans="2:18">
      <c r="B2462" s="2">
        <v>25.8</v>
      </c>
      <c r="C2462" s="2">
        <v>56</v>
      </c>
      <c r="D2462" s="2">
        <v>16.399999999999999</v>
      </c>
      <c r="E2462" s="2">
        <v>25.8</v>
      </c>
      <c r="F2462" s="2">
        <v>0</v>
      </c>
      <c r="G2462" s="2">
        <v>3.6</v>
      </c>
      <c r="H2462" s="2">
        <v>1009.1</v>
      </c>
      <c r="I2462" s="2">
        <v>58520</v>
      </c>
      <c r="J2462" s="2">
        <v>4</v>
      </c>
      <c r="K2462" s="2">
        <v>0</v>
      </c>
      <c r="L2462" s="2">
        <v>0</v>
      </c>
      <c r="M2462" s="2">
        <v>0</v>
      </c>
      <c r="N2462">
        <v>5</v>
      </c>
      <c r="O2462">
        <v>292.8</v>
      </c>
      <c r="P2462">
        <v>35.700000000000003</v>
      </c>
      <c r="Q2462">
        <v>35.4</v>
      </c>
      <c r="R2462" s="5">
        <v>1.7034722222222201</v>
      </c>
    </row>
    <row r="2463" spans="2:18">
      <c r="B2463" s="2">
        <v>26</v>
      </c>
      <c r="C2463" s="2">
        <v>56</v>
      </c>
      <c r="D2463" s="2">
        <v>16.600000000000001</v>
      </c>
      <c r="E2463" s="2">
        <v>26</v>
      </c>
      <c r="F2463" s="2">
        <v>6.5</v>
      </c>
      <c r="G2463" s="2">
        <v>7.2</v>
      </c>
      <c r="H2463" s="2">
        <v>1009</v>
      </c>
      <c r="I2463" s="2">
        <v>59100</v>
      </c>
      <c r="J2463" s="2">
        <v>4</v>
      </c>
      <c r="K2463" s="2">
        <v>0</v>
      </c>
      <c r="L2463" s="2">
        <v>0</v>
      </c>
      <c r="M2463" s="2">
        <v>0</v>
      </c>
      <c r="N2463">
        <v>5</v>
      </c>
      <c r="O2463">
        <v>292.8</v>
      </c>
      <c r="P2463">
        <v>36.1</v>
      </c>
      <c r="Q2463">
        <v>35.5</v>
      </c>
      <c r="R2463" s="5">
        <v>1.7041666666666699</v>
      </c>
    </row>
    <row r="2464" spans="2:18">
      <c r="B2464" s="2">
        <v>26</v>
      </c>
      <c r="C2464" s="2">
        <v>56</v>
      </c>
      <c r="D2464" s="2">
        <v>16.600000000000001</v>
      </c>
      <c r="E2464" s="2">
        <v>26</v>
      </c>
      <c r="F2464" s="2">
        <v>2.2000000000000002</v>
      </c>
      <c r="G2464" s="2">
        <v>2.5</v>
      </c>
      <c r="H2464" s="2">
        <v>1009.3</v>
      </c>
      <c r="I2464" s="2">
        <v>56700</v>
      </c>
      <c r="J2464" s="2">
        <v>4</v>
      </c>
      <c r="K2464" s="2">
        <v>0</v>
      </c>
      <c r="L2464" s="2">
        <v>0</v>
      </c>
      <c r="M2464" s="2">
        <v>0</v>
      </c>
      <c r="N2464">
        <v>5</v>
      </c>
      <c r="O2464">
        <v>292.8</v>
      </c>
      <c r="P2464">
        <v>36.4</v>
      </c>
      <c r="Q2464">
        <v>35.799999999999997</v>
      </c>
      <c r="R2464" s="5">
        <v>1.7048611111111101</v>
      </c>
    </row>
    <row r="2465" spans="2:18">
      <c r="B2465" s="2">
        <v>26.2</v>
      </c>
      <c r="C2465" s="2">
        <v>55</v>
      </c>
      <c r="D2465" s="2">
        <v>16.5</v>
      </c>
      <c r="E2465" s="2">
        <v>26.2</v>
      </c>
      <c r="F2465" s="2">
        <v>5.8</v>
      </c>
      <c r="G2465" s="2">
        <v>9.4</v>
      </c>
      <c r="H2465" s="2">
        <v>1009</v>
      </c>
      <c r="I2465" s="2">
        <v>50490</v>
      </c>
      <c r="J2465" s="2">
        <v>3</v>
      </c>
      <c r="K2465" s="2">
        <v>0</v>
      </c>
      <c r="L2465" s="2">
        <v>0</v>
      </c>
      <c r="M2465" s="2">
        <v>0</v>
      </c>
      <c r="N2465">
        <v>5</v>
      </c>
      <c r="O2465">
        <v>292.8</v>
      </c>
      <c r="P2465">
        <v>36.799999999999997</v>
      </c>
      <c r="Q2465">
        <v>36</v>
      </c>
      <c r="R2465" s="5">
        <v>1.7055555555555599</v>
      </c>
    </row>
    <row r="2466" spans="2:18">
      <c r="B2466" s="2">
        <v>26.3</v>
      </c>
      <c r="C2466" s="2">
        <v>55</v>
      </c>
      <c r="D2466" s="2">
        <v>16.600000000000001</v>
      </c>
      <c r="E2466" s="2">
        <v>26.3</v>
      </c>
      <c r="F2466" s="2">
        <v>9.6999999999999993</v>
      </c>
      <c r="G2466" s="2">
        <v>12.2</v>
      </c>
      <c r="H2466" s="2">
        <v>1009.2</v>
      </c>
      <c r="I2466" s="2">
        <v>55390</v>
      </c>
      <c r="J2466" s="2">
        <v>4</v>
      </c>
      <c r="K2466" s="2">
        <v>0</v>
      </c>
      <c r="L2466" s="2">
        <v>0</v>
      </c>
      <c r="M2466" s="2">
        <v>0</v>
      </c>
      <c r="N2466">
        <v>5</v>
      </c>
      <c r="O2466">
        <v>292.8</v>
      </c>
      <c r="P2466">
        <v>37.200000000000003</v>
      </c>
      <c r="Q2466">
        <v>36</v>
      </c>
      <c r="R2466" s="5">
        <v>1.70625</v>
      </c>
    </row>
    <row r="2467" spans="2:18">
      <c r="B2467" s="2">
        <v>25.7</v>
      </c>
      <c r="C2467" s="2">
        <v>57</v>
      </c>
      <c r="D2467" s="2">
        <v>16.600000000000001</v>
      </c>
      <c r="E2467" s="2">
        <v>25.7</v>
      </c>
      <c r="F2467" s="2">
        <v>5</v>
      </c>
      <c r="G2467" s="2">
        <v>9.4</v>
      </c>
      <c r="H2467" s="2">
        <v>1009.1</v>
      </c>
      <c r="I2467" s="2">
        <v>50200</v>
      </c>
      <c r="J2467" s="2">
        <v>3</v>
      </c>
      <c r="K2467" s="2">
        <v>0</v>
      </c>
      <c r="L2467" s="2">
        <v>0</v>
      </c>
      <c r="M2467" s="2">
        <v>0</v>
      </c>
      <c r="N2467">
        <v>5</v>
      </c>
      <c r="O2467">
        <v>292.8</v>
      </c>
      <c r="P2467">
        <v>37.4</v>
      </c>
      <c r="Q2467">
        <v>36.200000000000003</v>
      </c>
      <c r="R2467" s="5">
        <v>1.7069444444444399</v>
      </c>
    </row>
    <row r="2468" spans="2:18">
      <c r="B2468" s="2">
        <v>25.6</v>
      </c>
      <c r="C2468" s="2">
        <v>57</v>
      </c>
      <c r="D2468" s="2">
        <v>16.5</v>
      </c>
      <c r="E2468" s="2">
        <v>25.6</v>
      </c>
      <c r="F2468" s="2">
        <v>3.6</v>
      </c>
      <c r="G2468" s="2">
        <v>5.4</v>
      </c>
      <c r="H2468" s="2">
        <v>1008.9</v>
      </c>
      <c r="I2468" s="2">
        <v>57290</v>
      </c>
      <c r="J2468" s="2">
        <v>4</v>
      </c>
      <c r="K2468" s="2">
        <v>0</v>
      </c>
      <c r="L2468" s="2">
        <v>0</v>
      </c>
      <c r="M2468" s="2">
        <v>0</v>
      </c>
      <c r="N2468">
        <v>5</v>
      </c>
      <c r="O2468">
        <v>292.8</v>
      </c>
      <c r="P2468">
        <v>37.4</v>
      </c>
      <c r="Q2468">
        <v>36.299999999999997</v>
      </c>
      <c r="R2468" s="5">
        <v>1.70763888888889</v>
      </c>
    </row>
    <row r="2469" spans="2:18">
      <c r="B2469" s="2">
        <v>25.8</v>
      </c>
      <c r="C2469" s="2">
        <v>56</v>
      </c>
      <c r="D2469" s="2">
        <v>16.399999999999999</v>
      </c>
      <c r="E2469" s="2">
        <v>25.8</v>
      </c>
      <c r="F2469" s="2">
        <v>5</v>
      </c>
      <c r="G2469" s="2">
        <v>7.9</v>
      </c>
      <c r="H2469" s="2">
        <v>1009.1</v>
      </c>
      <c r="I2469" s="2">
        <v>53100</v>
      </c>
      <c r="J2469" s="2">
        <v>3</v>
      </c>
      <c r="K2469" s="2">
        <v>0</v>
      </c>
      <c r="L2469" s="2">
        <v>0</v>
      </c>
      <c r="M2469" s="2">
        <v>0</v>
      </c>
      <c r="N2469">
        <v>5</v>
      </c>
      <c r="O2469">
        <v>292.8</v>
      </c>
      <c r="P2469">
        <v>37.4</v>
      </c>
      <c r="Q2469">
        <v>36.4</v>
      </c>
      <c r="R2469" s="5">
        <v>1.7083333333333299</v>
      </c>
    </row>
    <row r="2470" spans="2:18">
      <c r="B2470" s="2">
        <v>25.9</v>
      </c>
      <c r="C2470" s="2">
        <v>56</v>
      </c>
      <c r="D2470" s="2">
        <v>16.5</v>
      </c>
      <c r="E2470" s="2">
        <v>25.9</v>
      </c>
      <c r="F2470" s="2">
        <v>5</v>
      </c>
      <c r="G2470" s="2">
        <v>10.8</v>
      </c>
      <c r="H2470" s="2">
        <v>1009.1</v>
      </c>
      <c r="I2470" s="2">
        <v>49650</v>
      </c>
      <c r="J2470" s="2">
        <v>3</v>
      </c>
      <c r="K2470" s="2">
        <v>0</v>
      </c>
      <c r="L2470" s="2">
        <v>0</v>
      </c>
      <c r="M2470" s="2">
        <v>0</v>
      </c>
      <c r="N2470">
        <v>5</v>
      </c>
      <c r="O2470">
        <v>292.8</v>
      </c>
      <c r="P2470">
        <v>37.5</v>
      </c>
      <c r="Q2470">
        <v>36.4</v>
      </c>
      <c r="R2470" s="5">
        <v>1.70902777777778</v>
      </c>
    </row>
    <row r="2471" spans="2:18">
      <c r="B2471" s="2">
        <v>26.1</v>
      </c>
      <c r="C2471" s="2">
        <v>55</v>
      </c>
      <c r="D2471" s="2">
        <v>16.399999999999999</v>
      </c>
      <c r="E2471" s="2">
        <v>26.1</v>
      </c>
      <c r="F2471" s="2">
        <v>4.7</v>
      </c>
      <c r="G2471" s="2">
        <v>6.1</v>
      </c>
      <c r="H2471" s="2">
        <v>1009.2</v>
      </c>
      <c r="I2471" s="2">
        <v>48830</v>
      </c>
      <c r="J2471" s="2">
        <v>3</v>
      </c>
      <c r="K2471" s="2">
        <v>0</v>
      </c>
      <c r="L2471" s="2">
        <v>0</v>
      </c>
      <c r="M2471" s="2">
        <v>0</v>
      </c>
      <c r="N2471">
        <v>5</v>
      </c>
      <c r="O2471">
        <v>292.8</v>
      </c>
      <c r="P2471">
        <v>37.6</v>
      </c>
      <c r="Q2471">
        <v>36.5</v>
      </c>
      <c r="R2471" s="5">
        <v>1.7097222222222199</v>
      </c>
    </row>
    <row r="2472" spans="2:18">
      <c r="B2472" s="2">
        <v>26.1</v>
      </c>
      <c r="C2472" s="2">
        <v>55</v>
      </c>
      <c r="D2472" s="2">
        <v>16.399999999999999</v>
      </c>
      <c r="E2472" s="2">
        <v>26.1</v>
      </c>
      <c r="F2472" s="2">
        <v>4.3</v>
      </c>
      <c r="G2472" s="2">
        <v>8.6</v>
      </c>
      <c r="H2472" s="2">
        <v>1009</v>
      </c>
      <c r="I2472" s="2">
        <v>49260</v>
      </c>
      <c r="J2472" s="2">
        <v>3</v>
      </c>
      <c r="K2472" s="2">
        <v>0</v>
      </c>
      <c r="L2472" s="2">
        <v>0</v>
      </c>
      <c r="M2472" s="2">
        <v>0</v>
      </c>
      <c r="N2472">
        <v>5</v>
      </c>
      <c r="O2472">
        <v>292.8</v>
      </c>
      <c r="P2472">
        <v>37.6</v>
      </c>
      <c r="Q2472">
        <v>36.5</v>
      </c>
      <c r="R2472" s="5">
        <v>1.71041666666667</v>
      </c>
    </row>
    <row r="2473" spans="2:18">
      <c r="B2473" s="2">
        <v>26.1</v>
      </c>
      <c r="C2473" s="2">
        <v>55</v>
      </c>
      <c r="D2473" s="2">
        <v>16.399999999999999</v>
      </c>
      <c r="E2473" s="2">
        <v>26.1</v>
      </c>
      <c r="F2473" s="2">
        <v>5.8</v>
      </c>
      <c r="G2473" s="2">
        <v>8.3000000000000007</v>
      </c>
      <c r="H2473" s="2">
        <v>1009.1</v>
      </c>
      <c r="I2473" s="2">
        <v>53550</v>
      </c>
      <c r="J2473" s="2">
        <v>3</v>
      </c>
      <c r="K2473" s="2">
        <v>0</v>
      </c>
      <c r="L2473" s="2">
        <v>0</v>
      </c>
      <c r="M2473" s="2">
        <v>0</v>
      </c>
      <c r="N2473">
        <v>5</v>
      </c>
      <c r="O2473">
        <v>292.8</v>
      </c>
      <c r="P2473">
        <v>37.6</v>
      </c>
      <c r="Q2473">
        <v>36.5</v>
      </c>
      <c r="R2473" s="5">
        <v>1.7111111111111099</v>
      </c>
    </row>
    <row r="2474" spans="2:18">
      <c r="B2474" s="2">
        <v>26</v>
      </c>
      <c r="C2474" s="2">
        <v>55</v>
      </c>
      <c r="D2474" s="2">
        <v>16.3</v>
      </c>
      <c r="E2474" s="2">
        <v>26</v>
      </c>
      <c r="F2474" s="2">
        <v>7.9</v>
      </c>
      <c r="G2474" s="2">
        <v>8.6</v>
      </c>
      <c r="H2474" s="2">
        <v>1009.2</v>
      </c>
      <c r="I2474" s="2">
        <v>55700</v>
      </c>
      <c r="J2474" s="2">
        <v>4</v>
      </c>
      <c r="K2474" s="2">
        <v>0</v>
      </c>
      <c r="L2474" s="2">
        <v>0</v>
      </c>
      <c r="M2474" s="2">
        <v>0</v>
      </c>
      <c r="N2474">
        <v>5</v>
      </c>
      <c r="O2474">
        <v>292.8</v>
      </c>
      <c r="P2474">
        <v>37.6</v>
      </c>
      <c r="Q2474">
        <v>36.4</v>
      </c>
      <c r="R2474" s="5">
        <v>1.71180555555556</v>
      </c>
    </row>
    <row r="2475" spans="2:18">
      <c r="B2475" s="2">
        <v>25.9</v>
      </c>
      <c r="C2475" s="2">
        <v>55</v>
      </c>
      <c r="D2475" s="2">
        <v>16.2</v>
      </c>
      <c r="E2475" s="2">
        <v>25.9</v>
      </c>
      <c r="F2475" s="2">
        <v>9.4</v>
      </c>
      <c r="G2475" s="2">
        <v>9.6999999999999993</v>
      </c>
      <c r="H2475" s="2">
        <v>1009.1</v>
      </c>
      <c r="I2475" s="2">
        <v>56150</v>
      </c>
      <c r="J2475" s="2">
        <v>4</v>
      </c>
      <c r="K2475" s="2">
        <v>0</v>
      </c>
      <c r="L2475" s="2">
        <v>0</v>
      </c>
      <c r="M2475" s="2">
        <v>0</v>
      </c>
      <c r="N2475">
        <v>5</v>
      </c>
      <c r="O2475">
        <v>292.8</v>
      </c>
      <c r="P2475">
        <v>37.700000000000003</v>
      </c>
      <c r="Q2475">
        <v>36.4</v>
      </c>
      <c r="R2475" s="5">
        <v>1.7124999999999999</v>
      </c>
    </row>
    <row r="2476" spans="2:18">
      <c r="B2476" s="2">
        <v>25.9</v>
      </c>
      <c r="C2476" s="2">
        <v>56</v>
      </c>
      <c r="D2476" s="2">
        <v>16.5</v>
      </c>
      <c r="E2476" s="2">
        <v>25.9</v>
      </c>
      <c r="F2476" s="2">
        <v>11.2</v>
      </c>
      <c r="G2476" s="2">
        <v>11.2</v>
      </c>
      <c r="H2476" s="2">
        <v>1009.1</v>
      </c>
      <c r="I2476" s="2">
        <v>54180</v>
      </c>
      <c r="J2476" s="2">
        <v>3</v>
      </c>
      <c r="K2476" s="2">
        <v>0</v>
      </c>
      <c r="L2476" s="2">
        <v>0</v>
      </c>
      <c r="M2476" s="2">
        <v>0</v>
      </c>
      <c r="N2476">
        <v>5</v>
      </c>
      <c r="O2476">
        <v>292.8</v>
      </c>
      <c r="P2476">
        <v>37.799999999999997</v>
      </c>
      <c r="Q2476">
        <v>36.4</v>
      </c>
      <c r="R2476" s="5">
        <v>1.71319444444444</v>
      </c>
    </row>
    <row r="2477" spans="2:18">
      <c r="B2477" s="2">
        <v>25.9</v>
      </c>
      <c r="C2477" s="2">
        <v>56</v>
      </c>
      <c r="D2477" s="2">
        <v>16.5</v>
      </c>
      <c r="E2477" s="2">
        <v>25.9</v>
      </c>
      <c r="F2477" s="2">
        <v>6.1</v>
      </c>
      <c r="G2477" s="2">
        <v>8.6</v>
      </c>
      <c r="H2477" s="2">
        <v>1009.1</v>
      </c>
      <c r="I2477" s="2">
        <v>49450</v>
      </c>
      <c r="J2477" s="2">
        <v>3</v>
      </c>
      <c r="K2477" s="2">
        <v>0</v>
      </c>
      <c r="L2477" s="2">
        <v>0</v>
      </c>
      <c r="M2477" s="2">
        <v>0</v>
      </c>
      <c r="N2477">
        <v>5</v>
      </c>
      <c r="O2477">
        <v>292.8</v>
      </c>
      <c r="P2477">
        <v>37.799999999999997</v>
      </c>
      <c r="Q2477">
        <v>36.4</v>
      </c>
      <c r="R2477" s="5">
        <v>1.7138888888888899</v>
      </c>
    </row>
    <row r="2478" spans="2:18">
      <c r="B2478" s="2">
        <v>25.6</v>
      </c>
      <c r="C2478" s="2">
        <v>57</v>
      </c>
      <c r="D2478" s="2">
        <v>16.5</v>
      </c>
      <c r="E2478" s="2">
        <v>25.6</v>
      </c>
      <c r="F2478" s="2">
        <v>4.3</v>
      </c>
      <c r="G2478" s="2">
        <v>8.6</v>
      </c>
      <c r="H2478" s="2">
        <v>1009.2</v>
      </c>
      <c r="I2478" s="2">
        <v>56620</v>
      </c>
      <c r="J2478" s="2">
        <v>4</v>
      </c>
      <c r="K2478" s="2">
        <v>0</v>
      </c>
      <c r="L2478" s="2">
        <v>0</v>
      </c>
      <c r="M2478" s="2">
        <v>0</v>
      </c>
      <c r="N2478">
        <v>5</v>
      </c>
      <c r="O2478">
        <v>292.8</v>
      </c>
      <c r="P2478">
        <v>37.799999999999997</v>
      </c>
      <c r="Q2478">
        <v>36.5</v>
      </c>
      <c r="R2478" s="5">
        <v>1.71458333333333</v>
      </c>
    </row>
    <row r="2479" spans="2:18">
      <c r="B2479" s="2">
        <v>25.7</v>
      </c>
      <c r="C2479" s="2">
        <v>56</v>
      </c>
      <c r="D2479" s="2">
        <v>16.3</v>
      </c>
      <c r="E2479" s="2">
        <v>25.7</v>
      </c>
      <c r="F2479" s="2">
        <v>6.8</v>
      </c>
      <c r="G2479" s="2">
        <v>9.6999999999999993</v>
      </c>
      <c r="H2479" s="2">
        <v>1008.9</v>
      </c>
      <c r="I2479" s="2">
        <v>57680</v>
      </c>
      <c r="J2479" s="2">
        <v>4</v>
      </c>
      <c r="K2479" s="2">
        <v>0</v>
      </c>
      <c r="L2479" s="2">
        <v>0</v>
      </c>
      <c r="M2479" s="2">
        <v>0</v>
      </c>
      <c r="N2479">
        <v>5</v>
      </c>
      <c r="O2479">
        <v>292.8</v>
      </c>
      <c r="P2479">
        <v>37.799999999999997</v>
      </c>
      <c r="Q2479">
        <v>36.4</v>
      </c>
      <c r="R2479" s="5">
        <v>1.7152777777777799</v>
      </c>
    </row>
    <row r="2480" spans="2:18">
      <c r="B2480" s="2">
        <v>25.8</v>
      </c>
      <c r="C2480" s="2">
        <v>56</v>
      </c>
      <c r="D2480" s="2">
        <v>16.399999999999999</v>
      </c>
      <c r="E2480" s="2">
        <v>25.8</v>
      </c>
      <c r="F2480" s="2">
        <v>6.5</v>
      </c>
      <c r="G2480" s="2">
        <v>9.4</v>
      </c>
      <c r="H2480" s="2">
        <v>1009.4</v>
      </c>
      <c r="I2480" s="2">
        <v>56160</v>
      </c>
      <c r="J2480" s="2">
        <v>4</v>
      </c>
      <c r="K2480" s="2">
        <v>0</v>
      </c>
      <c r="L2480" s="2">
        <v>0</v>
      </c>
      <c r="M2480" s="2">
        <v>0</v>
      </c>
      <c r="N2480">
        <v>5</v>
      </c>
      <c r="O2480">
        <v>292.8</v>
      </c>
      <c r="P2480">
        <v>37.799999999999997</v>
      </c>
      <c r="Q2480">
        <v>36.5</v>
      </c>
      <c r="R2480" s="5">
        <v>1.71597222222222</v>
      </c>
    </row>
    <row r="2481" spans="2:18">
      <c r="B2481" s="2">
        <v>25.9</v>
      </c>
      <c r="C2481" s="2">
        <v>56</v>
      </c>
      <c r="D2481" s="2">
        <v>16.5</v>
      </c>
      <c r="E2481" s="2">
        <v>25.9</v>
      </c>
      <c r="F2481" s="2">
        <v>7.2</v>
      </c>
      <c r="G2481" s="2">
        <v>10.8</v>
      </c>
      <c r="H2481" s="2">
        <v>1009.1</v>
      </c>
      <c r="I2481" s="2">
        <v>53260</v>
      </c>
      <c r="J2481" s="2">
        <v>3</v>
      </c>
      <c r="K2481" s="2">
        <v>0</v>
      </c>
      <c r="L2481" s="2">
        <v>0</v>
      </c>
      <c r="M2481" s="2">
        <v>0</v>
      </c>
      <c r="N2481">
        <v>5</v>
      </c>
      <c r="O2481">
        <v>292.8</v>
      </c>
      <c r="P2481">
        <v>37.9</v>
      </c>
      <c r="Q2481">
        <v>36.5</v>
      </c>
      <c r="R2481" s="5">
        <v>1.7166666666666699</v>
      </c>
    </row>
    <row r="2482" spans="2:18">
      <c r="B2482" s="2">
        <v>25.6</v>
      </c>
      <c r="C2482" s="2">
        <v>58</v>
      </c>
      <c r="D2482" s="2">
        <v>16.7</v>
      </c>
      <c r="E2482" s="2">
        <v>25.6</v>
      </c>
      <c r="F2482" s="2">
        <v>7.6</v>
      </c>
      <c r="G2482" s="2">
        <v>9.4</v>
      </c>
      <c r="H2482" s="2">
        <v>1009.2</v>
      </c>
      <c r="I2482" s="2">
        <v>50310</v>
      </c>
      <c r="J2482" s="2">
        <v>3</v>
      </c>
      <c r="K2482" s="2">
        <v>0</v>
      </c>
      <c r="L2482" s="2">
        <v>0</v>
      </c>
      <c r="M2482" s="2">
        <v>0</v>
      </c>
      <c r="N2482">
        <v>5</v>
      </c>
      <c r="O2482">
        <v>292.8</v>
      </c>
      <c r="P2482">
        <v>37.9</v>
      </c>
      <c r="Q2482">
        <v>36.5</v>
      </c>
      <c r="R2482" s="5">
        <v>1.71736111111111</v>
      </c>
    </row>
    <row r="2483" spans="2:18">
      <c r="B2483" s="2">
        <v>25.4</v>
      </c>
      <c r="C2483" s="2">
        <v>58</v>
      </c>
      <c r="D2483" s="2">
        <v>16.600000000000001</v>
      </c>
      <c r="E2483" s="2">
        <v>25.4</v>
      </c>
      <c r="F2483" s="2">
        <v>7.6</v>
      </c>
      <c r="G2483" s="2">
        <v>10.1</v>
      </c>
      <c r="H2483" s="2">
        <v>1009.1</v>
      </c>
      <c r="I2483" s="2">
        <v>40280</v>
      </c>
      <c r="J2483" s="2">
        <v>2</v>
      </c>
      <c r="K2483" s="2">
        <v>0</v>
      </c>
      <c r="L2483" s="2">
        <v>0</v>
      </c>
      <c r="M2483" s="2">
        <v>0</v>
      </c>
      <c r="N2483">
        <v>5</v>
      </c>
      <c r="O2483">
        <v>292.8</v>
      </c>
      <c r="P2483">
        <v>37.9</v>
      </c>
      <c r="Q2483">
        <v>36.5</v>
      </c>
      <c r="R2483" s="5">
        <v>1.7180555555555601</v>
      </c>
    </row>
    <row r="2484" spans="2:18">
      <c r="B2484" s="2">
        <v>25.2</v>
      </c>
      <c r="C2484" s="2">
        <v>58</v>
      </c>
      <c r="D2484" s="2">
        <v>16.399999999999999</v>
      </c>
      <c r="E2484" s="2">
        <v>25.2</v>
      </c>
      <c r="F2484" s="2">
        <v>4.7</v>
      </c>
      <c r="G2484" s="2">
        <v>9.4</v>
      </c>
      <c r="H2484" s="2">
        <v>1009.2</v>
      </c>
      <c r="I2484" s="2">
        <v>39730</v>
      </c>
      <c r="J2484" s="2">
        <v>2</v>
      </c>
      <c r="K2484" s="2">
        <v>0</v>
      </c>
      <c r="L2484" s="2">
        <v>0</v>
      </c>
      <c r="M2484" s="2">
        <v>0</v>
      </c>
      <c r="N2484">
        <v>5</v>
      </c>
      <c r="O2484">
        <v>292.8</v>
      </c>
      <c r="P2484">
        <v>37.700000000000003</v>
      </c>
      <c r="Q2484">
        <v>36.4</v>
      </c>
      <c r="R2484" s="5">
        <v>1.71875</v>
      </c>
    </row>
    <row r="2485" spans="2:18">
      <c r="B2485" s="2">
        <v>25.1</v>
      </c>
      <c r="C2485" s="2">
        <v>59</v>
      </c>
      <c r="D2485" s="2">
        <v>16.5</v>
      </c>
      <c r="E2485" s="2">
        <v>25.1</v>
      </c>
      <c r="F2485" s="2">
        <v>7.6</v>
      </c>
      <c r="G2485" s="2">
        <v>10.1</v>
      </c>
      <c r="H2485" s="2">
        <v>1009</v>
      </c>
      <c r="I2485" s="2">
        <v>39440</v>
      </c>
      <c r="J2485" s="2">
        <v>2</v>
      </c>
      <c r="K2485" s="2">
        <v>0</v>
      </c>
      <c r="L2485" s="2">
        <v>0</v>
      </c>
      <c r="M2485" s="2">
        <v>0</v>
      </c>
      <c r="N2485">
        <v>5</v>
      </c>
      <c r="O2485">
        <v>292.8</v>
      </c>
      <c r="P2485">
        <v>37.700000000000003</v>
      </c>
      <c r="Q2485">
        <v>36.200000000000003</v>
      </c>
      <c r="R2485" s="5">
        <v>1.7194444444444399</v>
      </c>
    </row>
    <row r="2486" spans="2:18">
      <c r="B2486" s="2">
        <v>25</v>
      </c>
      <c r="C2486" s="2">
        <v>59</v>
      </c>
      <c r="D2486" s="2">
        <v>16.5</v>
      </c>
      <c r="E2486" s="2">
        <v>25</v>
      </c>
      <c r="F2486" s="2">
        <v>5.8</v>
      </c>
      <c r="G2486" s="2">
        <v>7.6</v>
      </c>
      <c r="H2486" s="2">
        <v>1009.1</v>
      </c>
      <c r="I2486" s="2">
        <v>39560</v>
      </c>
      <c r="J2486" s="2">
        <v>2</v>
      </c>
      <c r="K2486" s="2">
        <v>0</v>
      </c>
      <c r="L2486" s="2">
        <v>0</v>
      </c>
      <c r="M2486" s="2">
        <v>0</v>
      </c>
      <c r="N2486">
        <v>5</v>
      </c>
      <c r="O2486">
        <v>292.8</v>
      </c>
      <c r="P2486">
        <v>37.4</v>
      </c>
      <c r="Q2486">
        <v>36</v>
      </c>
      <c r="R2486" s="5">
        <v>1.72013888888889</v>
      </c>
    </row>
    <row r="2487" spans="2:18">
      <c r="B2487" s="2">
        <v>25.1</v>
      </c>
      <c r="C2487" s="2">
        <v>59</v>
      </c>
      <c r="D2487" s="2">
        <v>16.5</v>
      </c>
      <c r="E2487" s="2">
        <v>25.1</v>
      </c>
      <c r="F2487" s="2">
        <v>4.3</v>
      </c>
      <c r="G2487" s="2">
        <v>6.8</v>
      </c>
      <c r="H2487" s="2">
        <v>1009.2</v>
      </c>
      <c r="I2487" s="2">
        <v>39570</v>
      </c>
      <c r="J2487" s="2">
        <v>2</v>
      </c>
      <c r="K2487" s="2">
        <v>0</v>
      </c>
      <c r="L2487" s="2">
        <v>0</v>
      </c>
      <c r="M2487" s="2">
        <v>0</v>
      </c>
      <c r="N2487">
        <v>5</v>
      </c>
      <c r="O2487">
        <v>292.8</v>
      </c>
      <c r="P2487">
        <v>37</v>
      </c>
      <c r="Q2487">
        <v>35.700000000000003</v>
      </c>
      <c r="R2487" s="5">
        <v>1.7208333333333301</v>
      </c>
    </row>
    <row r="2488" spans="2:18">
      <c r="B2488" s="2">
        <v>25.1</v>
      </c>
      <c r="C2488" s="2">
        <v>59</v>
      </c>
      <c r="D2488" s="2">
        <v>16.5</v>
      </c>
      <c r="E2488" s="2">
        <v>25.1</v>
      </c>
      <c r="F2488" s="2">
        <v>5</v>
      </c>
      <c r="G2488" s="2">
        <v>6.1</v>
      </c>
      <c r="H2488" s="2">
        <v>1009.1</v>
      </c>
      <c r="I2488" s="2">
        <v>44010</v>
      </c>
      <c r="J2488" s="2">
        <v>3</v>
      </c>
      <c r="K2488" s="2">
        <v>0</v>
      </c>
      <c r="L2488" s="2">
        <v>0</v>
      </c>
      <c r="M2488" s="2">
        <v>0</v>
      </c>
      <c r="N2488">
        <v>5</v>
      </c>
      <c r="O2488">
        <v>292.8</v>
      </c>
      <c r="P2488">
        <v>36.6</v>
      </c>
      <c r="Q2488">
        <v>35.5</v>
      </c>
      <c r="R2488" s="5">
        <v>1.72152777777778</v>
      </c>
    </row>
    <row r="2489" spans="2:18">
      <c r="B2489" s="2">
        <v>25.2</v>
      </c>
      <c r="C2489" s="2">
        <v>60</v>
      </c>
      <c r="D2489" s="2">
        <v>16.899999999999999</v>
      </c>
      <c r="E2489" s="2">
        <v>25.2</v>
      </c>
      <c r="F2489" s="2">
        <v>6.8</v>
      </c>
      <c r="G2489" s="2">
        <v>10.8</v>
      </c>
      <c r="H2489" s="2">
        <v>1009.1</v>
      </c>
      <c r="I2489" s="2">
        <v>51060</v>
      </c>
      <c r="J2489" s="2">
        <v>3</v>
      </c>
      <c r="K2489" s="2">
        <v>0</v>
      </c>
      <c r="L2489" s="2">
        <v>0</v>
      </c>
      <c r="M2489" s="2">
        <v>0</v>
      </c>
      <c r="N2489">
        <v>5</v>
      </c>
      <c r="O2489">
        <v>292.8</v>
      </c>
      <c r="P2489">
        <v>36.200000000000003</v>
      </c>
      <c r="Q2489">
        <v>35.200000000000003</v>
      </c>
      <c r="R2489" s="5">
        <v>1.7222222222222201</v>
      </c>
    </row>
    <row r="2490" spans="2:18">
      <c r="B2490" s="2">
        <v>25.1</v>
      </c>
      <c r="C2490" s="2">
        <v>60</v>
      </c>
      <c r="D2490" s="2">
        <v>16.8</v>
      </c>
      <c r="E2490" s="2">
        <v>25.1</v>
      </c>
      <c r="F2490" s="2">
        <v>8.3000000000000007</v>
      </c>
      <c r="G2490" s="2">
        <v>14</v>
      </c>
      <c r="H2490" s="2">
        <v>1008.9</v>
      </c>
      <c r="I2490" s="2">
        <v>54990</v>
      </c>
      <c r="J2490" s="2">
        <v>4</v>
      </c>
      <c r="K2490" s="2">
        <v>0</v>
      </c>
      <c r="L2490" s="2">
        <v>0</v>
      </c>
      <c r="M2490" s="2">
        <v>0</v>
      </c>
      <c r="N2490">
        <v>5</v>
      </c>
      <c r="O2490">
        <v>292.8</v>
      </c>
      <c r="P2490">
        <v>35.9</v>
      </c>
      <c r="Q2490">
        <v>35</v>
      </c>
      <c r="R2490" s="5">
        <v>1.72291666666667</v>
      </c>
    </row>
    <row r="2491" spans="2:18">
      <c r="B2491" s="2">
        <v>24.7</v>
      </c>
      <c r="C2491" s="2">
        <v>61</v>
      </c>
      <c r="D2491" s="2">
        <v>16.7</v>
      </c>
      <c r="E2491" s="2">
        <v>24.7</v>
      </c>
      <c r="F2491" s="2">
        <v>8.3000000000000007</v>
      </c>
      <c r="G2491" s="2">
        <v>13.3</v>
      </c>
      <c r="H2491" s="2">
        <v>1008.8</v>
      </c>
      <c r="I2491" s="2">
        <v>55290</v>
      </c>
      <c r="J2491" s="2">
        <v>4</v>
      </c>
      <c r="K2491" s="2">
        <v>0</v>
      </c>
      <c r="L2491" s="2">
        <v>0</v>
      </c>
      <c r="M2491" s="2">
        <v>0</v>
      </c>
      <c r="N2491">
        <v>5</v>
      </c>
      <c r="O2491">
        <v>292.8</v>
      </c>
      <c r="P2491">
        <v>35.799999999999997</v>
      </c>
      <c r="Q2491">
        <v>34.700000000000003</v>
      </c>
      <c r="R2491" s="5">
        <v>1.7236111111111101</v>
      </c>
    </row>
    <row r="2492" spans="2:18">
      <c r="B2492" s="2">
        <v>24.5</v>
      </c>
      <c r="C2492" s="2">
        <v>61</v>
      </c>
      <c r="D2492" s="2">
        <v>16.5</v>
      </c>
      <c r="E2492" s="2">
        <v>24.5</v>
      </c>
      <c r="F2492" s="2">
        <v>7.9</v>
      </c>
      <c r="G2492" s="2">
        <v>9.6999999999999993</v>
      </c>
      <c r="H2492" s="2">
        <v>1009.1</v>
      </c>
      <c r="I2492" s="2">
        <v>54440</v>
      </c>
      <c r="J2492" s="2">
        <v>3</v>
      </c>
      <c r="K2492" s="2">
        <v>0</v>
      </c>
      <c r="L2492" s="2">
        <v>0</v>
      </c>
      <c r="M2492" s="2">
        <v>0</v>
      </c>
      <c r="N2492">
        <v>5</v>
      </c>
      <c r="O2492">
        <v>292.8</v>
      </c>
      <c r="P2492">
        <v>35.700000000000003</v>
      </c>
      <c r="Q2492">
        <v>34.5</v>
      </c>
      <c r="R2492" s="5">
        <v>1.72430555555556</v>
      </c>
    </row>
    <row r="2493" spans="2:18">
      <c r="B2493" s="2">
        <v>24.7</v>
      </c>
      <c r="C2493" s="2">
        <v>61</v>
      </c>
      <c r="D2493" s="2">
        <v>16.7</v>
      </c>
      <c r="E2493" s="2">
        <v>24.7</v>
      </c>
      <c r="F2493" s="2">
        <v>4.7</v>
      </c>
      <c r="G2493" s="2">
        <v>9.6999999999999993</v>
      </c>
      <c r="H2493" s="2">
        <v>1009.2</v>
      </c>
      <c r="I2493" s="2">
        <v>54440</v>
      </c>
      <c r="J2493" s="2">
        <v>3</v>
      </c>
      <c r="K2493" s="2">
        <v>0</v>
      </c>
      <c r="L2493" s="2">
        <v>0</v>
      </c>
      <c r="M2493" s="2">
        <v>0</v>
      </c>
      <c r="N2493">
        <v>5</v>
      </c>
      <c r="O2493">
        <v>292.8</v>
      </c>
      <c r="P2493">
        <v>35.6</v>
      </c>
      <c r="Q2493">
        <v>34.200000000000003</v>
      </c>
      <c r="R2493" s="5">
        <v>1.7250000000000001</v>
      </c>
    </row>
    <row r="2494" spans="2:18">
      <c r="B2494" s="2">
        <v>24.8</v>
      </c>
      <c r="C2494" s="2">
        <v>60</v>
      </c>
      <c r="D2494" s="2">
        <v>16.5</v>
      </c>
      <c r="E2494" s="2">
        <v>24.8</v>
      </c>
      <c r="F2494" s="2">
        <v>4</v>
      </c>
      <c r="G2494" s="2">
        <v>10.4</v>
      </c>
      <c r="H2494" s="2">
        <v>1009.1</v>
      </c>
      <c r="I2494" s="2">
        <v>54610</v>
      </c>
      <c r="J2494" s="2">
        <v>4</v>
      </c>
      <c r="K2494" s="2">
        <v>0</v>
      </c>
      <c r="L2494" s="2">
        <v>0</v>
      </c>
      <c r="M2494" s="2">
        <v>0</v>
      </c>
      <c r="N2494">
        <v>5</v>
      </c>
      <c r="O2494">
        <v>292.8</v>
      </c>
      <c r="P2494">
        <v>35.5</v>
      </c>
      <c r="Q2494">
        <v>34</v>
      </c>
      <c r="R2494" s="5">
        <v>1.72569444444444</v>
      </c>
    </row>
    <row r="2495" spans="2:18">
      <c r="B2495" s="2">
        <v>25</v>
      </c>
      <c r="C2495" s="2">
        <v>59</v>
      </c>
      <c r="D2495" s="2">
        <v>16.5</v>
      </c>
      <c r="E2495" s="2">
        <v>25</v>
      </c>
      <c r="F2495" s="2">
        <v>15.8</v>
      </c>
      <c r="G2495" s="2">
        <v>19.100000000000001</v>
      </c>
      <c r="H2495" s="2">
        <v>1009.1</v>
      </c>
      <c r="I2495" s="2">
        <v>54710</v>
      </c>
      <c r="J2495" s="2">
        <v>4</v>
      </c>
      <c r="K2495" s="2">
        <v>0</v>
      </c>
      <c r="L2495" s="2">
        <v>0</v>
      </c>
      <c r="M2495" s="2">
        <v>0</v>
      </c>
      <c r="N2495">
        <v>5</v>
      </c>
      <c r="O2495">
        <v>292.8</v>
      </c>
      <c r="P2495">
        <v>35.6</v>
      </c>
      <c r="Q2495">
        <v>33.9</v>
      </c>
      <c r="R2495" s="5">
        <v>1.7263888888888901</v>
      </c>
    </row>
    <row r="2496" spans="2:18">
      <c r="B2496" s="2">
        <v>24.9</v>
      </c>
      <c r="C2496" s="2">
        <v>59</v>
      </c>
      <c r="D2496" s="2">
        <v>16.399999999999999</v>
      </c>
      <c r="E2496" s="2">
        <v>24.9</v>
      </c>
      <c r="F2496" s="2">
        <v>6.8</v>
      </c>
      <c r="G2496" s="2">
        <v>11.5</v>
      </c>
      <c r="H2496" s="2">
        <v>1009.1</v>
      </c>
      <c r="I2496" s="2">
        <v>54550</v>
      </c>
      <c r="J2496" s="2">
        <v>4</v>
      </c>
      <c r="K2496" s="2">
        <v>0</v>
      </c>
      <c r="L2496" s="2">
        <v>0</v>
      </c>
      <c r="M2496" s="2">
        <v>0</v>
      </c>
      <c r="N2496">
        <v>5</v>
      </c>
      <c r="O2496">
        <v>292.8</v>
      </c>
      <c r="P2496">
        <v>35.6</v>
      </c>
      <c r="Q2496">
        <v>33.700000000000003</v>
      </c>
      <c r="R2496" s="5">
        <v>1.72708333333333</v>
      </c>
    </row>
    <row r="2497" spans="2:18">
      <c r="B2497" s="2">
        <v>25</v>
      </c>
      <c r="C2497" s="2">
        <v>59</v>
      </c>
      <c r="D2497" s="2">
        <v>16.5</v>
      </c>
      <c r="E2497" s="2">
        <v>25</v>
      </c>
      <c r="F2497" s="2">
        <v>9.6999999999999993</v>
      </c>
      <c r="G2497" s="2">
        <v>14</v>
      </c>
      <c r="H2497" s="2">
        <v>1009</v>
      </c>
      <c r="I2497" s="2">
        <v>54930</v>
      </c>
      <c r="J2497" s="2">
        <v>4</v>
      </c>
      <c r="K2497" s="2">
        <v>0</v>
      </c>
      <c r="L2497" s="2">
        <v>0</v>
      </c>
      <c r="M2497" s="2">
        <v>0</v>
      </c>
      <c r="N2497">
        <v>5</v>
      </c>
      <c r="O2497">
        <v>292.8</v>
      </c>
      <c r="P2497">
        <v>35.6</v>
      </c>
      <c r="Q2497">
        <v>33.700000000000003</v>
      </c>
      <c r="R2497" s="5">
        <v>1.7277777777777801</v>
      </c>
    </row>
    <row r="2498" spans="2:18">
      <c r="B2498" s="2">
        <v>25.1</v>
      </c>
      <c r="C2498" s="2">
        <v>59</v>
      </c>
      <c r="D2498" s="2">
        <v>16.5</v>
      </c>
      <c r="E2498" s="2">
        <v>25.1</v>
      </c>
      <c r="F2498" s="2">
        <v>4.3</v>
      </c>
      <c r="G2498" s="2">
        <v>9.4</v>
      </c>
      <c r="H2498" s="2">
        <v>1009</v>
      </c>
      <c r="I2498" s="2">
        <v>54860</v>
      </c>
      <c r="J2498" s="2">
        <v>4</v>
      </c>
      <c r="K2498" s="2">
        <v>0</v>
      </c>
      <c r="L2498" s="2">
        <v>0</v>
      </c>
      <c r="M2498" s="2">
        <v>0</v>
      </c>
      <c r="N2498">
        <v>5</v>
      </c>
      <c r="O2498">
        <v>292.8</v>
      </c>
      <c r="P2498">
        <v>35.6</v>
      </c>
      <c r="Q2498">
        <v>33.6</v>
      </c>
      <c r="R2498" s="5">
        <v>1.72847222222222</v>
      </c>
    </row>
    <row r="2499" spans="2:18">
      <c r="B2499" s="2">
        <v>25.3</v>
      </c>
      <c r="C2499" s="2">
        <v>58</v>
      </c>
      <c r="D2499" s="2">
        <v>16.5</v>
      </c>
      <c r="E2499" s="2">
        <v>25.3</v>
      </c>
      <c r="F2499" s="2">
        <v>3.2</v>
      </c>
      <c r="G2499" s="2">
        <v>10.1</v>
      </c>
      <c r="H2499" s="2">
        <v>1008.9</v>
      </c>
      <c r="I2499" s="2">
        <v>54580</v>
      </c>
      <c r="J2499" s="2">
        <v>4</v>
      </c>
      <c r="K2499" s="2">
        <v>0</v>
      </c>
      <c r="L2499" s="2">
        <v>0</v>
      </c>
      <c r="M2499" s="2">
        <v>0</v>
      </c>
      <c r="N2499">
        <v>5</v>
      </c>
      <c r="O2499">
        <v>292.8</v>
      </c>
      <c r="P2499">
        <v>35.799999999999997</v>
      </c>
      <c r="Q2499">
        <v>33.5</v>
      </c>
      <c r="R2499" s="5">
        <v>1.7291666666666701</v>
      </c>
    </row>
    <row r="2500" spans="2:18">
      <c r="B2500" s="2">
        <v>25.5</v>
      </c>
      <c r="C2500" s="2">
        <v>58</v>
      </c>
      <c r="D2500" s="2">
        <v>16.600000000000001</v>
      </c>
      <c r="E2500" s="2">
        <v>25.5</v>
      </c>
      <c r="F2500" s="2">
        <v>4.7</v>
      </c>
      <c r="G2500" s="2">
        <v>5.4</v>
      </c>
      <c r="H2500" s="2">
        <v>1009.1</v>
      </c>
      <c r="I2500" s="2">
        <v>53790</v>
      </c>
      <c r="J2500" s="2">
        <v>3</v>
      </c>
      <c r="K2500" s="2">
        <v>0</v>
      </c>
      <c r="L2500" s="2">
        <v>0</v>
      </c>
      <c r="M2500" s="2">
        <v>0</v>
      </c>
      <c r="N2500">
        <v>5</v>
      </c>
      <c r="O2500">
        <v>292.8</v>
      </c>
      <c r="P2500">
        <v>35.9</v>
      </c>
      <c r="Q2500">
        <v>33.5</v>
      </c>
      <c r="R2500" s="5">
        <v>1.72986111111111</v>
      </c>
    </row>
    <row r="2501" spans="2:18">
      <c r="B2501" s="2">
        <v>25.5</v>
      </c>
      <c r="C2501" s="2">
        <v>58</v>
      </c>
      <c r="D2501" s="2">
        <v>16.600000000000001</v>
      </c>
      <c r="E2501" s="2">
        <v>25.5</v>
      </c>
      <c r="F2501" s="2">
        <v>2.5</v>
      </c>
      <c r="G2501" s="2">
        <v>5.4</v>
      </c>
      <c r="H2501" s="2">
        <v>1009</v>
      </c>
      <c r="I2501" s="2">
        <v>52970</v>
      </c>
      <c r="J2501" s="2">
        <v>3</v>
      </c>
      <c r="K2501" s="2">
        <v>0</v>
      </c>
      <c r="L2501" s="2">
        <v>0</v>
      </c>
      <c r="M2501" s="2">
        <v>0</v>
      </c>
      <c r="N2501">
        <v>5</v>
      </c>
      <c r="O2501">
        <v>292.8</v>
      </c>
      <c r="P2501">
        <v>36</v>
      </c>
      <c r="Q2501">
        <v>33.5</v>
      </c>
      <c r="R2501" s="5">
        <v>1.7305555555555601</v>
      </c>
    </row>
    <row r="2502" spans="2:18">
      <c r="B2502" s="2">
        <v>25.6</v>
      </c>
      <c r="C2502" s="2">
        <v>58</v>
      </c>
      <c r="D2502" s="2">
        <v>16.7</v>
      </c>
      <c r="E2502" s="2">
        <v>25.6</v>
      </c>
      <c r="F2502" s="2">
        <v>7.6</v>
      </c>
      <c r="G2502" s="2">
        <v>10.4</v>
      </c>
      <c r="H2502" s="2">
        <v>1009.2</v>
      </c>
      <c r="I2502" s="2">
        <v>51280</v>
      </c>
      <c r="J2502" s="2">
        <v>3</v>
      </c>
      <c r="K2502" s="2">
        <v>0</v>
      </c>
      <c r="L2502" s="2">
        <v>0</v>
      </c>
      <c r="M2502" s="2">
        <v>0</v>
      </c>
      <c r="N2502">
        <v>5</v>
      </c>
      <c r="O2502">
        <v>292.8</v>
      </c>
      <c r="P2502">
        <v>36.200000000000003</v>
      </c>
      <c r="Q2502">
        <v>33.5</v>
      </c>
      <c r="R2502" s="5">
        <v>1.73125</v>
      </c>
    </row>
    <row r="2503" spans="2:18">
      <c r="B2503" s="2">
        <v>25.6</v>
      </c>
      <c r="C2503" s="2">
        <v>58</v>
      </c>
      <c r="D2503" s="2">
        <v>16.7</v>
      </c>
      <c r="E2503" s="2">
        <v>25.6</v>
      </c>
      <c r="F2503" s="2">
        <v>6.5</v>
      </c>
      <c r="G2503" s="2">
        <v>10.8</v>
      </c>
      <c r="H2503" s="2">
        <v>1009.1</v>
      </c>
      <c r="I2503" s="2">
        <v>49910</v>
      </c>
      <c r="J2503" s="2">
        <v>3</v>
      </c>
      <c r="K2503" s="2">
        <v>0</v>
      </c>
      <c r="L2503" s="2">
        <v>0</v>
      </c>
      <c r="M2503" s="2">
        <v>0</v>
      </c>
      <c r="N2503">
        <v>5</v>
      </c>
      <c r="O2503">
        <v>292.8</v>
      </c>
      <c r="P2503">
        <v>36.4</v>
      </c>
      <c r="Q2503">
        <v>33.5</v>
      </c>
      <c r="R2503" s="5">
        <v>1.7319444444444401</v>
      </c>
    </row>
    <row r="2504" spans="2:18">
      <c r="B2504" s="2">
        <v>25.5</v>
      </c>
      <c r="C2504" s="2">
        <v>57</v>
      </c>
      <c r="D2504" s="2">
        <v>16.399999999999999</v>
      </c>
      <c r="E2504" s="2">
        <v>25.5</v>
      </c>
      <c r="F2504" s="2">
        <v>9.6999999999999993</v>
      </c>
      <c r="G2504" s="2">
        <v>11.5</v>
      </c>
      <c r="H2504" s="2">
        <v>1009</v>
      </c>
      <c r="I2504" s="2">
        <v>41500</v>
      </c>
      <c r="J2504" s="2">
        <v>3</v>
      </c>
      <c r="K2504" s="2">
        <v>0</v>
      </c>
      <c r="L2504" s="2">
        <v>0</v>
      </c>
      <c r="M2504" s="2">
        <v>0</v>
      </c>
      <c r="N2504">
        <v>5</v>
      </c>
      <c r="O2504">
        <v>292.8</v>
      </c>
      <c r="P2504">
        <v>36.5</v>
      </c>
      <c r="Q2504">
        <v>33.5</v>
      </c>
      <c r="R2504" s="5">
        <v>1.7326388888888899</v>
      </c>
    </row>
    <row r="2505" spans="2:18">
      <c r="B2505" s="2">
        <v>25.3</v>
      </c>
      <c r="C2505" s="2">
        <v>58</v>
      </c>
      <c r="D2505" s="2">
        <v>16.5</v>
      </c>
      <c r="E2505" s="2">
        <v>25.3</v>
      </c>
      <c r="F2505" s="2">
        <v>10.4</v>
      </c>
      <c r="G2505" s="2">
        <v>10.4</v>
      </c>
      <c r="H2505" s="2">
        <v>1009</v>
      </c>
      <c r="I2505" s="2">
        <v>38900</v>
      </c>
      <c r="J2505" s="2">
        <v>2</v>
      </c>
      <c r="K2505" s="2">
        <v>0</v>
      </c>
      <c r="L2505" s="2">
        <v>0</v>
      </c>
      <c r="M2505" s="2">
        <v>0</v>
      </c>
      <c r="N2505">
        <v>5</v>
      </c>
      <c r="O2505">
        <v>292.8</v>
      </c>
      <c r="P2505">
        <v>36.6</v>
      </c>
      <c r="Q2505">
        <v>33.5</v>
      </c>
      <c r="R2505" s="5">
        <v>1.7333333333333301</v>
      </c>
    </row>
    <row r="2506" spans="2:18">
      <c r="B2506" s="2">
        <v>25.1</v>
      </c>
      <c r="C2506" s="2">
        <v>59</v>
      </c>
      <c r="D2506" s="2">
        <v>16.5</v>
      </c>
      <c r="E2506" s="2">
        <v>25.1</v>
      </c>
      <c r="F2506" s="2">
        <v>7.9</v>
      </c>
      <c r="G2506" s="2">
        <v>10.4</v>
      </c>
      <c r="H2506" s="2">
        <v>1009.1</v>
      </c>
      <c r="I2506" s="2">
        <v>38520</v>
      </c>
      <c r="J2506" s="2">
        <v>2</v>
      </c>
      <c r="K2506" s="2">
        <v>0</v>
      </c>
      <c r="L2506" s="2">
        <v>0</v>
      </c>
      <c r="M2506" s="2">
        <v>0</v>
      </c>
      <c r="N2506">
        <v>5</v>
      </c>
      <c r="O2506">
        <v>292.8</v>
      </c>
      <c r="P2506">
        <v>36.5</v>
      </c>
      <c r="Q2506">
        <v>33.5</v>
      </c>
      <c r="R2506" s="5">
        <v>1.7340277777777799</v>
      </c>
    </row>
    <row r="2507" spans="2:18">
      <c r="B2507" s="2">
        <v>25</v>
      </c>
      <c r="C2507" s="2">
        <v>59</v>
      </c>
      <c r="D2507" s="2">
        <v>16.5</v>
      </c>
      <c r="E2507" s="2">
        <v>25</v>
      </c>
      <c r="F2507" s="2">
        <v>7.2</v>
      </c>
      <c r="G2507" s="2">
        <v>8.3000000000000007</v>
      </c>
      <c r="H2507" s="2">
        <v>1009.1</v>
      </c>
      <c r="I2507" s="2">
        <v>39920</v>
      </c>
      <c r="J2507" s="2">
        <v>2</v>
      </c>
      <c r="K2507" s="2">
        <v>0</v>
      </c>
      <c r="L2507" s="2">
        <v>0</v>
      </c>
      <c r="M2507" s="2">
        <v>0</v>
      </c>
      <c r="N2507">
        <v>5</v>
      </c>
      <c r="O2507">
        <v>292.8</v>
      </c>
      <c r="P2507">
        <v>36.299999999999997</v>
      </c>
      <c r="Q2507">
        <v>33.4</v>
      </c>
      <c r="R2507" s="5">
        <v>1.7347222222222201</v>
      </c>
    </row>
    <row r="2508" spans="2:18">
      <c r="B2508" s="2">
        <v>24.9</v>
      </c>
      <c r="C2508" s="2">
        <v>59</v>
      </c>
      <c r="D2508" s="2">
        <v>16.399999999999999</v>
      </c>
      <c r="E2508" s="2">
        <v>24.9</v>
      </c>
      <c r="F2508" s="2">
        <v>5</v>
      </c>
      <c r="G2508" s="2">
        <v>6.8</v>
      </c>
      <c r="H2508" s="2">
        <v>1008.9</v>
      </c>
      <c r="I2508" s="2">
        <v>43090</v>
      </c>
      <c r="J2508" s="2">
        <v>3</v>
      </c>
      <c r="K2508" s="2">
        <v>0</v>
      </c>
      <c r="L2508" s="2">
        <v>0</v>
      </c>
      <c r="M2508" s="2">
        <v>0</v>
      </c>
      <c r="N2508">
        <v>5</v>
      </c>
      <c r="O2508">
        <v>292.8</v>
      </c>
      <c r="P2508">
        <v>36.1</v>
      </c>
      <c r="Q2508">
        <v>33.299999999999997</v>
      </c>
      <c r="R2508" s="5">
        <v>1.7354166666666699</v>
      </c>
    </row>
    <row r="2509" spans="2:18">
      <c r="B2509" s="2">
        <v>25</v>
      </c>
      <c r="C2509" s="2">
        <v>58</v>
      </c>
      <c r="D2509" s="2">
        <v>16.2</v>
      </c>
      <c r="E2509" s="2">
        <v>25</v>
      </c>
      <c r="F2509" s="2">
        <v>9</v>
      </c>
      <c r="G2509" s="2">
        <v>11.2</v>
      </c>
      <c r="H2509" s="2">
        <v>1009.1</v>
      </c>
      <c r="I2509" s="2">
        <v>46320</v>
      </c>
      <c r="J2509" s="2">
        <v>3</v>
      </c>
      <c r="K2509" s="2">
        <v>0</v>
      </c>
      <c r="L2509" s="2">
        <v>0</v>
      </c>
      <c r="M2509" s="2">
        <v>0</v>
      </c>
      <c r="N2509">
        <v>5</v>
      </c>
      <c r="O2509">
        <v>292.8</v>
      </c>
      <c r="P2509">
        <v>35.799999999999997</v>
      </c>
      <c r="Q2509">
        <v>33.1</v>
      </c>
      <c r="R2509" s="5">
        <v>1.7361111111111101</v>
      </c>
    </row>
    <row r="2510" spans="2:18">
      <c r="B2510" s="2">
        <v>25.1</v>
      </c>
      <c r="C2510" s="2">
        <v>58</v>
      </c>
      <c r="D2510" s="2">
        <v>16.3</v>
      </c>
      <c r="E2510" s="2">
        <v>25.1</v>
      </c>
      <c r="F2510" s="2">
        <v>1.8</v>
      </c>
      <c r="G2510" s="2">
        <v>6.8</v>
      </c>
      <c r="H2510" s="2">
        <v>1009.1</v>
      </c>
      <c r="I2510" s="2">
        <v>41360</v>
      </c>
      <c r="J2510" s="2">
        <v>3</v>
      </c>
      <c r="K2510" s="2">
        <v>0</v>
      </c>
      <c r="L2510" s="2">
        <v>0</v>
      </c>
      <c r="M2510" s="2">
        <v>0</v>
      </c>
      <c r="N2510">
        <v>5</v>
      </c>
      <c r="O2510">
        <v>292.8</v>
      </c>
      <c r="P2510">
        <v>35.5</v>
      </c>
      <c r="Q2510">
        <v>32.9</v>
      </c>
      <c r="R2510" s="5">
        <v>1.7368055555555599</v>
      </c>
    </row>
    <row r="2511" spans="2:18">
      <c r="B2511" s="2">
        <v>25.1</v>
      </c>
      <c r="C2511" s="2">
        <v>59</v>
      </c>
      <c r="D2511" s="2">
        <v>16.5</v>
      </c>
      <c r="E2511" s="2">
        <v>25.1</v>
      </c>
      <c r="F2511" s="2">
        <v>13</v>
      </c>
      <c r="G2511" s="2">
        <v>17.600000000000001</v>
      </c>
      <c r="H2511" s="2">
        <v>1009.4</v>
      </c>
      <c r="I2511" s="2">
        <v>40900</v>
      </c>
      <c r="J2511" s="2">
        <v>3</v>
      </c>
      <c r="K2511" s="2">
        <v>0</v>
      </c>
      <c r="L2511" s="2">
        <v>0</v>
      </c>
      <c r="M2511" s="2">
        <v>0</v>
      </c>
      <c r="N2511">
        <v>5</v>
      </c>
      <c r="O2511">
        <v>292.8</v>
      </c>
      <c r="P2511">
        <v>35.299999999999997</v>
      </c>
      <c r="Q2511">
        <v>32.9</v>
      </c>
      <c r="R2511" s="5">
        <v>1.7375</v>
      </c>
    </row>
    <row r="2512" spans="2:18">
      <c r="B2512" s="2">
        <v>24.4</v>
      </c>
      <c r="C2512" s="2">
        <v>61</v>
      </c>
      <c r="D2512" s="2">
        <v>16.399999999999999</v>
      </c>
      <c r="E2512" s="2">
        <v>24.4</v>
      </c>
      <c r="F2512" s="2">
        <v>9.6999999999999993</v>
      </c>
      <c r="G2512" s="2">
        <v>12.2</v>
      </c>
      <c r="H2512" s="2">
        <v>1009.3</v>
      </c>
      <c r="I2512" s="2">
        <v>39950</v>
      </c>
      <c r="J2512" s="2">
        <v>2</v>
      </c>
      <c r="K2512" s="2">
        <v>0</v>
      </c>
      <c r="L2512" s="2">
        <v>0</v>
      </c>
      <c r="M2512" s="2">
        <v>0</v>
      </c>
      <c r="N2512">
        <v>5</v>
      </c>
      <c r="O2512">
        <v>292.8</v>
      </c>
      <c r="P2512">
        <v>35.200000000000003</v>
      </c>
      <c r="Q2512">
        <v>32.799999999999997</v>
      </c>
      <c r="R2512" s="5">
        <v>1.7381944444444399</v>
      </c>
    </row>
    <row r="2513" spans="2:18">
      <c r="B2513" s="2">
        <v>24.3</v>
      </c>
      <c r="C2513" s="2">
        <v>62</v>
      </c>
      <c r="D2513" s="2">
        <v>16.600000000000001</v>
      </c>
      <c r="E2513" s="2">
        <v>24.3</v>
      </c>
      <c r="F2513" s="2">
        <v>6.1</v>
      </c>
      <c r="G2513" s="2">
        <v>8.3000000000000007</v>
      </c>
      <c r="H2513" s="2">
        <v>1009.1</v>
      </c>
      <c r="I2513" s="2">
        <v>38760</v>
      </c>
      <c r="J2513" s="2">
        <v>2</v>
      </c>
      <c r="K2513" s="2">
        <v>0</v>
      </c>
      <c r="L2513" s="2">
        <v>0</v>
      </c>
      <c r="M2513" s="2">
        <v>0</v>
      </c>
      <c r="N2513">
        <v>5</v>
      </c>
      <c r="O2513">
        <v>292.8</v>
      </c>
      <c r="P2513">
        <v>34.9</v>
      </c>
      <c r="Q2513">
        <v>32.700000000000003</v>
      </c>
      <c r="R2513" s="5">
        <v>1.73888888888889</v>
      </c>
    </row>
    <row r="2514" spans="2:18">
      <c r="B2514" s="2">
        <v>24.2</v>
      </c>
      <c r="C2514" s="2">
        <v>63</v>
      </c>
      <c r="D2514" s="2">
        <v>16.7</v>
      </c>
      <c r="E2514" s="2">
        <v>24.2</v>
      </c>
      <c r="F2514" s="2">
        <v>4</v>
      </c>
      <c r="G2514" s="2">
        <v>8.3000000000000007</v>
      </c>
      <c r="H2514" s="2">
        <v>1008.9</v>
      </c>
      <c r="I2514" s="2">
        <v>38890</v>
      </c>
      <c r="J2514" s="2">
        <v>2</v>
      </c>
      <c r="K2514" s="2">
        <v>0</v>
      </c>
      <c r="L2514" s="2">
        <v>0</v>
      </c>
      <c r="M2514" s="2">
        <v>0</v>
      </c>
      <c r="N2514">
        <v>5</v>
      </c>
      <c r="O2514">
        <v>292.8</v>
      </c>
      <c r="P2514">
        <v>34.700000000000003</v>
      </c>
      <c r="Q2514">
        <v>32.6</v>
      </c>
      <c r="R2514" s="5">
        <v>1.7395833333333299</v>
      </c>
    </row>
    <row r="2515" spans="2:18">
      <c r="B2515" s="2">
        <v>24</v>
      </c>
      <c r="C2515" s="2">
        <v>63</v>
      </c>
      <c r="D2515" s="2">
        <v>16.5</v>
      </c>
      <c r="E2515" s="2">
        <v>24</v>
      </c>
      <c r="F2515" s="2">
        <v>7.6</v>
      </c>
      <c r="G2515" s="2">
        <v>7.9</v>
      </c>
      <c r="H2515" s="2">
        <v>1009.4</v>
      </c>
      <c r="I2515" s="2">
        <v>41070</v>
      </c>
      <c r="J2515" s="2">
        <v>3</v>
      </c>
      <c r="K2515" s="2">
        <v>0</v>
      </c>
      <c r="L2515" s="2">
        <v>0</v>
      </c>
      <c r="M2515" s="2">
        <v>0</v>
      </c>
      <c r="N2515">
        <v>5</v>
      </c>
      <c r="O2515">
        <v>292.8</v>
      </c>
      <c r="P2515">
        <v>34.4</v>
      </c>
      <c r="Q2515">
        <v>32.5</v>
      </c>
      <c r="R2515" s="5">
        <v>1.74027777777778</v>
      </c>
    </row>
    <row r="2516" spans="2:18">
      <c r="B2516" s="2">
        <v>23.9</v>
      </c>
      <c r="C2516" s="2">
        <v>63</v>
      </c>
      <c r="D2516" s="2">
        <v>16.399999999999999</v>
      </c>
      <c r="E2516" s="2">
        <v>23.9</v>
      </c>
      <c r="F2516" s="2">
        <v>8.6</v>
      </c>
      <c r="G2516" s="2">
        <v>10.8</v>
      </c>
      <c r="H2516" s="2">
        <v>1009.1</v>
      </c>
      <c r="I2516" s="2">
        <v>40790</v>
      </c>
      <c r="J2516" s="2">
        <v>2</v>
      </c>
      <c r="K2516" s="2">
        <v>0</v>
      </c>
      <c r="L2516" s="2">
        <v>0</v>
      </c>
      <c r="M2516" s="2">
        <v>0</v>
      </c>
      <c r="N2516">
        <v>5</v>
      </c>
      <c r="O2516">
        <v>292.8</v>
      </c>
      <c r="P2516">
        <v>34.1</v>
      </c>
      <c r="Q2516">
        <v>32.4</v>
      </c>
      <c r="R2516" s="5">
        <v>1.7409722222222199</v>
      </c>
    </row>
    <row r="2517" spans="2:18">
      <c r="B2517" s="2">
        <v>23.9</v>
      </c>
      <c r="C2517" s="2">
        <v>64</v>
      </c>
      <c r="D2517" s="2">
        <v>16.7</v>
      </c>
      <c r="E2517" s="2">
        <v>23.9</v>
      </c>
      <c r="F2517" s="2">
        <v>5</v>
      </c>
      <c r="G2517" s="2">
        <v>9.6999999999999993</v>
      </c>
      <c r="H2517" s="2">
        <v>1009.2</v>
      </c>
      <c r="I2517" s="2">
        <v>43160</v>
      </c>
      <c r="J2517" s="2">
        <v>3</v>
      </c>
      <c r="K2517" s="2">
        <v>0</v>
      </c>
      <c r="L2517" s="2">
        <v>0</v>
      </c>
      <c r="M2517" s="2">
        <v>0</v>
      </c>
      <c r="N2517">
        <v>5</v>
      </c>
      <c r="O2517">
        <v>292.8</v>
      </c>
      <c r="P2517">
        <v>33.9</v>
      </c>
      <c r="Q2517">
        <v>32.200000000000003</v>
      </c>
      <c r="R2517" s="5">
        <v>1.74166666666667</v>
      </c>
    </row>
    <row r="2518" spans="2:18">
      <c r="B2518" s="2">
        <v>23.9</v>
      </c>
      <c r="C2518" s="2">
        <v>63</v>
      </c>
      <c r="D2518" s="2">
        <v>16.399999999999999</v>
      </c>
      <c r="E2518" s="2">
        <v>23.9</v>
      </c>
      <c r="F2518" s="2">
        <v>2.5</v>
      </c>
      <c r="G2518" s="2">
        <v>8.3000000000000007</v>
      </c>
      <c r="H2518" s="2">
        <v>1009.1</v>
      </c>
      <c r="I2518" s="2">
        <v>42190</v>
      </c>
      <c r="J2518" s="2">
        <v>3</v>
      </c>
      <c r="K2518" s="2">
        <v>0</v>
      </c>
      <c r="L2518" s="2">
        <v>0</v>
      </c>
      <c r="M2518" s="2">
        <v>0</v>
      </c>
      <c r="N2518">
        <v>5</v>
      </c>
      <c r="O2518">
        <v>292.8</v>
      </c>
      <c r="P2518">
        <v>33.6</v>
      </c>
      <c r="Q2518">
        <v>32</v>
      </c>
      <c r="R2518" s="5">
        <v>1.7423611111111099</v>
      </c>
    </row>
    <row r="2519" spans="2:18">
      <c r="B2519" s="2">
        <v>24.1</v>
      </c>
      <c r="C2519" s="2">
        <v>63</v>
      </c>
      <c r="D2519" s="2">
        <v>16.600000000000001</v>
      </c>
      <c r="E2519" s="2">
        <v>24.1</v>
      </c>
      <c r="F2519" s="2">
        <v>10.4</v>
      </c>
      <c r="G2519" s="2">
        <v>11.2</v>
      </c>
      <c r="H2519" s="2">
        <v>1009.4</v>
      </c>
      <c r="I2519" s="2">
        <v>45600</v>
      </c>
      <c r="J2519" s="2">
        <v>3</v>
      </c>
      <c r="K2519" s="2">
        <v>0</v>
      </c>
      <c r="L2519" s="2">
        <v>0</v>
      </c>
      <c r="M2519" s="2">
        <v>0</v>
      </c>
      <c r="N2519">
        <v>5</v>
      </c>
      <c r="O2519">
        <v>292.8</v>
      </c>
      <c r="P2519">
        <v>33.5</v>
      </c>
      <c r="Q2519">
        <v>31.8</v>
      </c>
      <c r="R2519" s="5">
        <v>1.74305555555556</v>
      </c>
    </row>
    <row r="2520" spans="2:18">
      <c r="B2520" s="2">
        <v>24</v>
      </c>
      <c r="C2520" s="2">
        <v>63</v>
      </c>
      <c r="D2520" s="2">
        <v>16.5</v>
      </c>
      <c r="E2520" s="2">
        <v>24</v>
      </c>
      <c r="F2520" s="2">
        <v>7.9</v>
      </c>
      <c r="G2520" s="2">
        <v>9.4</v>
      </c>
      <c r="H2520" s="2">
        <v>1009</v>
      </c>
      <c r="I2520" s="2">
        <v>45540</v>
      </c>
      <c r="J2520" s="2">
        <v>3</v>
      </c>
      <c r="K2520" s="2">
        <v>0</v>
      </c>
      <c r="L2520" s="2">
        <v>0</v>
      </c>
      <c r="M2520" s="2">
        <v>0</v>
      </c>
      <c r="N2520">
        <v>5</v>
      </c>
      <c r="O2520">
        <v>292.8</v>
      </c>
      <c r="P2520">
        <v>33.4</v>
      </c>
      <c r="Q2520">
        <v>31.7</v>
      </c>
      <c r="R2520" s="5">
        <v>1.7437499999999999</v>
      </c>
    </row>
    <row r="2521" spans="2:18">
      <c r="B2521" s="2">
        <v>24</v>
      </c>
      <c r="C2521" s="2">
        <v>63</v>
      </c>
      <c r="D2521" s="2">
        <v>16.5</v>
      </c>
      <c r="E2521" s="2">
        <v>24</v>
      </c>
      <c r="F2521" s="2">
        <v>7.2</v>
      </c>
      <c r="G2521" s="2">
        <v>12.2</v>
      </c>
      <c r="H2521" s="2">
        <v>1009</v>
      </c>
      <c r="I2521" s="2">
        <v>48140</v>
      </c>
      <c r="J2521" s="2">
        <v>3</v>
      </c>
      <c r="K2521" s="2">
        <v>0</v>
      </c>
      <c r="L2521" s="2">
        <v>0</v>
      </c>
      <c r="M2521" s="2">
        <v>0</v>
      </c>
      <c r="N2521">
        <v>5</v>
      </c>
      <c r="O2521">
        <v>292.8</v>
      </c>
      <c r="P2521">
        <v>33.4</v>
      </c>
      <c r="Q2521">
        <v>31.5</v>
      </c>
      <c r="R2521" s="5">
        <v>1.74444444444444</v>
      </c>
    </row>
    <row r="2522" spans="2:18">
      <c r="B2522" s="2">
        <v>24</v>
      </c>
      <c r="C2522" s="2">
        <v>63</v>
      </c>
      <c r="D2522" s="2">
        <v>16.5</v>
      </c>
      <c r="E2522" s="2">
        <v>24</v>
      </c>
      <c r="F2522" s="2">
        <v>5.8</v>
      </c>
      <c r="G2522" s="2">
        <v>10.4</v>
      </c>
      <c r="H2522" s="2">
        <v>1009.2</v>
      </c>
      <c r="I2522" s="2">
        <v>47240</v>
      </c>
      <c r="J2522" s="2">
        <v>3</v>
      </c>
      <c r="K2522" s="2">
        <v>0</v>
      </c>
      <c r="L2522" s="2">
        <v>0</v>
      </c>
      <c r="M2522" s="2">
        <v>0</v>
      </c>
      <c r="N2522">
        <v>5</v>
      </c>
      <c r="O2522">
        <v>292.8</v>
      </c>
      <c r="P2522">
        <v>33.5</v>
      </c>
      <c r="Q2522">
        <v>31.4</v>
      </c>
      <c r="R2522" s="5">
        <v>1.7451388888888899</v>
      </c>
    </row>
    <row r="2523" spans="2:18">
      <c r="B2523" s="2">
        <v>23.9</v>
      </c>
      <c r="C2523" s="2">
        <v>63</v>
      </c>
      <c r="D2523" s="2">
        <v>16.399999999999999</v>
      </c>
      <c r="E2523" s="2">
        <v>23.9</v>
      </c>
      <c r="F2523" s="2">
        <v>10.1</v>
      </c>
      <c r="G2523" s="2">
        <v>13.3</v>
      </c>
      <c r="H2523" s="2">
        <v>1009.2</v>
      </c>
      <c r="I2523" s="2">
        <v>46430</v>
      </c>
      <c r="J2523" s="2">
        <v>3</v>
      </c>
      <c r="K2523" s="2">
        <v>0</v>
      </c>
      <c r="L2523" s="2">
        <v>0</v>
      </c>
      <c r="M2523" s="2">
        <v>0</v>
      </c>
      <c r="N2523">
        <v>5</v>
      </c>
      <c r="O2523">
        <v>292.8</v>
      </c>
      <c r="P2523">
        <v>33.5</v>
      </c>
      <c r="Q2523">
        <v>31.3</v>
      </c>
      <c r="R2523" s="5">
        <v>1.74583333333333</v>
      </c>
    </row>
    <row r="2524" spans="2:18">
      <c r="B2524" s="2">
        <v>23.8</v>
      </c>
      <c r="C2524" s="2">
        <v>64</v>
      </c>
      <c r="D2524" s="2">
        <v>16.600000000000001</v>
      </c>
      <c r="E2524" s="2">
        <v>23.8</v>
      </c>
      <c r="F2524" s="2">
        <v>5</v>
      </c>
      <c r="G2524" s="2">
        <v>9.4</v>
      </c>
      <c r="H2524" s="2">
        <v>1009.1</v>
      </c>
      <c r="I2524" s="2">
        <v>42200</v>
      </c>
      <c r="J2524" s="2">
        <v>3</v>
      </c>
      <c r="K2524" s="2">
        <v>0</v>
      </c>
      <c r="L2524" s="2">
        <v>0</v>
      </c>
      <c r="M2524" s="2">
        <v>0</v>
      </c>
      <c r="N2524">
        <v>5</v>
      </c>
      <c r="O2524">
        <v>292.8</v>
      </c>
      <c r="P2524">
        <v>33.6</v>
      </c>
      <c r="Q2524">
        <v>31.3</v>
      </c>
      <c r="R2524" s="5">
        <v>1.7465277777777799</v>
      </c>
    </row>
    <row r="2525" spans="2:18">
      <c r="B2525" s="2">
        <v>23.9</v>
      </c>
      <c r="C2525" s="2">
        <v>64</v>
      </c>
      <c r="D2525" s="2">
        <v>16.7</v>
      </c>
      <c r="E2525" s="2">
        <v>23.9</v>
      </c>
      <c r="F2525" s="2">
        <v>4.7</v>
      </c>
      <c r="G2525" s="2">
        <v>8.6</v>
      </c>
      <c r="H2525" s="2">
        <v>1009</v>
      </c>
      <c r="I2525" s="2">
        <v>42180</v>
      </c>
      <c r="J2525" s="2">
        <v>3</v>
      </c>
      <c r="K2525" s="2">
        <v>0</v>
      </c>
      <c r="L2525" s="2">
        <v>0</v>
      </c>
      <c r="M2525" s="2">
        <v>0</v>
      </c>
      <c r="N2525">
        <v>5</v>
      </c>
      <c r="O2525">
        <v>292.8</v>
      </c>
      <c r="P2525">
        <v>33.700000000000003</v>
      </c>
      <c r="Q2525">
        <v>31.2</v>
      </c>
      <c r="R2525" s="5">
        <v>1.74722222222222</v>
      </c>
    </row>
    <row r="2526" spans="2:18">
      <c r="B2526" s="2">
        <v>24</v>
      </c>
      <c r="C2526" s="2">
        <v>64</v>
      </c>
      <c r="D2526" s="2">
        <v>16.8</v>
      </c>
      <c r="E2526" s="2">
        <v>24</v>
      </c>
      <c r="F2526" s="2">
        <v>4</v>
      </c>
      <c r="G2526" s="2">
        <v>4.3</v>
      </c>
      <c r="H2526" s="2">
        <v>1009.1</v>
      </c>
      <c r="I2526" s="2">
        <v>42180</v>
      </c>
      <c r="J2526" s="2">
        <v>3</v>
      </c>
      <c r="K2526" s="2">
        <v>0</v>
      </c>
      <c r="L2526" s="2">
        <v>0</v>
      </c>
      <c r="M2526" s="2">
        <v>0</v>
      </c>
      <c r="N2526">
        <v>5</v>
      </c>
      <c r="O2526">
        <v>292.8</v>
      </c>
      <c r="P2526">
        <v>33.700000000000003</v>
      </c>
      <c r="Q2526">
        <v>31.2</v>
      </c>
      <c r="R2526" s="5">
        <v>1.7479166666666699</v>
      </c>
    </row>
    <row r="2527" spans="2:18">
      <c r="B2527" s="2">
        <v>24.1</v>
      </c>
      <c r="C2527" s="2">
        <v>64</v>
      </c>
      <c r="D2527" s="2">
        <v>16.899999999999999</v>
      </c>
      <c r="E2527" s="2">
        <v>24.1</v>
      </c>
      <c r="F2527" s="2">
        <v>8.6</v>
      </c>
      <c r="G2527" s="2">
        <v>8.6</v>
      </c>
      <c r="H2527" s="2">
        <v>1009.1</v>
      </c>
      <c r="I2527" s="2">
        <v>45640</v>
      </c>
      <c r="J2527" s="2">
        <v>3</v>
      </c>
      <c r="K2527" s="2">
        <v>0</v>
      </c>
      <c r="L2527" s="2">
        <v>0</v>
      </c>
      <c r="M2527" s="2">
        <v>0</v>
      </c>
      <c r="N2527">
        <v>5</v>
      </c>
      <c r="O2527">
        <v>292.8</v>
      </c>
      <c r="P2527">
        <v>33.700000000000003</v>
      </c>
      <c r="Q2527">
        <v>31.1</v>
      </c>
      <c r="R2527" s="5">
        <v>1.74861111111111</v>
      </c>
    </row>
    <row r="2528" spans="2:18">
      <c r="B2528" s="2">
        <v>24.1</v>
      </c>
      <c r="C2528" s="2">
        <v>63</v>
      </c>
      <c r="D2528" s="2">
        <v>16.600000000000001</v>
      </c>
      <c r="E2528" s="2">
        <v>24.1</v>
      </c>
      <c r="F2528" s="2">
        <v>10.1</v>
      </c>
      <c r="G2528" s="2">
        <v>10.1</v>
      </c>
      <c r="H2528" s="2">
        <v>1009.1</v>
      </c>
      <c r="I2528" s="2">
        <v>45260</v>
      </c>
      <c r="J2528" s="2">
        <v>3</v>
      </c>
      <c r="K2528" s="2">
        <v>0</v>
      </c>
      <c r="L2528" s="2">
        <v>0</v>
      </c>
      <c r="M2528" s="2">
        <v>0</v>
      </c>
      <c r="N2528">
        <v>5</v>
      </c>
      <c r="O2528">
        <v>292.8</v>
      </c>
      <c r="P2528">
        <v>33.799999999999997</v>
      </c>
      <c r="Q2528">
        <v>31.1</v>
      </c>
      <c r="R2528" s="5">
        <v>1.7493055555555601</v>
      </c>
    </row>
    <row r="2529" spans="2:18">
      <c r="B2529" s="2">
        <v>24</v>
      </c>
      <c r="C2529" s="2">
        <v>64</v>
      </c>
      <c r="D2529" s="2">
        <v>16.8</v>
      </c>
      <c r="E2529" s="2">
        <v>24</v>
      </c>
      <c r="F2529" s="2">
        <v>5</v>
      </c>
      <c r="G2529" s="2">
        <v>15.8</v>
      </c>
      <c r="H2529" s="2">
        <v>1009</v>
      </c>
      <c r="I2529" s="2">
        <v>44500</v>
      </c>
      <c r="J2529" s="2">
        <v>3</v>
      </c>
      <c r="K2529" s="2">
        <v>0</v>
      </c>
      <c r="L2529" s="2">
        <v>0</v>
      </c>
      <c r="M2529" s="2">
        <v>0</v>
      </c>
      <c r="N2529">
        <v>5</v>
      </c>
      <c r="O2529">
        <v>292.8</v>
      </c>
      <c r="P2529">
        <v>33.799999999999997</v>
      </c>
      <c r="Q2529">
        <v>31.1</v>
      </c>
      <c r="R2529" s="5">
        <v>1.75</v>
      </c>
    </row>
    <row r="2530" spans="2:18">
      <c r="B2530" s="2">
        <v>24</v>
      </c>
      <c r="C2530" s="2">
        <v>64</v>
      </c>
      <c r="D2530" s="2">
        <v>16.8</v>
      </c>
      <c r="E2530" s="2">
        <v>24</v>
      </c>
      <c r="F2530" s="2">
        <v>5.8</v>
      </c>
      <c r="G2530" s="2">
        <v>6.1</v>
      </c>
      <c r="H2530" s="2">
        <v>1008.8</v>
      </c>
      <c r="I2530" s="2">
        <v>44270</v>
      </c>
      <c r="J2530" s="2">
        <v>3</v>
      </c>
      <c r="K2530" s="2">
        <v>0</v>
      </c>
      <c r="L2530" s="2">
        <v>0</v>
      </c>
      <c r="M2530" s="2">
        <v>0</v>
      </c>
      <c r="N2530">
        <v>5</v>
      </c>
      <c r="O2530">
        <v>292.8</v>
      </c>
      <c r="P2530">
        <v>33.9</v>
      </c>
      <c r="Q2530">
        <v>31.1</v>
      </c>
      <c r="R2530" s="5">
        <v>1.7506944444444399</v>
      </c>
    </row>
    <row r="2531" spans="2:18">
      <c r="B2531" s="2">
        <v>24</v>
      </c>
      <c r="C2531" s="2">
        <v>64</v>
      </c>
      <c r="D2531" s="2">
        <v>16.8</v>
      </c>
      <c r="E2531" s="2">
        <v>24</v>
      </c>
      <c r="F2531" s="2">
        <v>6.5</v>
      </c>
      <c r="G2531" s="2">
        <v>9.4</v>
      </c>
      <c r="H2531" s="2">
        <v>1009</v>
      </c>
      <c r="I2531" s="2">
        <v>43840</v>
      </c>
      <c r="J2531" s="2">
        <v>3</v>
      </c>
      <c r="K2531" s="2">
        <v>0</v>
      </c>
      <c r="L2531" s="2">
        <v>0</v>
      </c>
      <c r="M2531" s="2">
        <v>0</v>
      </c>
      <c r="N2531">
        <v>5</v>
      </c>
      <c r="O2531">
        <v>292.8</v>
      </c>
      <c r="P2531">
        <v>34</v>
      </c>
      <c r="Q2531">
        <v>31.2</v>
      </c>
      <c r="R2531" s="5">
        <v>1.75138888888889</v>
      </c>
    </row>
    <row r="2532" spans="2:18">
      <c r="B2532" s="2">
        <v>24.2</v>
      </c>
      <c r="C2532" s="2">
        <v>64</v>
      </c>
      <c r="D2532" s="2">
        <v>17</v>
      </c>
      <c r="E2532" s="2">
        <v>24.2</v>
      </c>
      <c r="F2532" s="2">
        <v>7.6</v>
      </c>
      <c r="G2532" s="2">
        <v>7.6</v>
      </c>
      <c r="H2532" s="2">
        <v>1009</v>
      </c>
      <c r="I2532" s="2">
        <v>43510</v>
      </c>
      <c r="J2532" s="2">
        <v>3</v>
      </c>
      <c r="K2532" s="2">
        <v>0</v>
      </c>
      <c r="L2532" s="2">
        <v>0</v>
      </c>
      <c r="M2532" s="2">
        <v>0</v>
      </c>
      <c r="N2532">
        <v>5</v>
      </c>
      <c r="O2532">
        <v>292.8</v>
      </c>
      <c r="P2532">
        <v>34</v>
      </c>
      <c r="Q2532">
        <v>31.1</v>
      </c>
      <c r="R2532" s="5">
        <v>1.7520833333333301</v>
      </c>
    </row>
    <row r="2533" spans="2:18">
      <c r="B2533" s="2">
        <v>24.1</v>
      </c>
      <c r="C2533" s="2">
        <v>64</v>
      </c>
      <c r="D2533" s="2">
        <v>16.899999999999999</v>
      </c>
      <c r="E2533" s="2">
        <v>24.1</v>
      </c>
      <c r="F2533" s="2">
        <v>8.3000000000000007</v>
      </c>
      <c r="G2533" s="2">
        <v>15.1</v>
      </c>
      <c r="H2533" s="2">
        <v>1009.1</v>
      </c>
      <c r="I2533" s="2">
        <v>43540</v>
      </c>
      <c r="J2533" s="2">
        <v>3</v>
      </c>
      <c r="K2533" s="2">
        <v>0</v>
      </c>
      <c r="L2533" s="2">
        <v>0</v>
      </c>
      <c r="M2533" s="2">
        <v>0</v>
      </c>
      <c r="N2533">
        <v>5</v>
      </c>
      <c r="O2533">
        <v>292.8</v>
      </c>
      <c r="P2533">
        <v>34.1</v>
      </c>
      <c r="Q2533">
        <v>31.1</v>
      </c>
      <c r="R2533" s="5">
        <v>1.75277777777778</v>
      </c>
    </row>
    <row r="2534" spans="2:18">
      <c r="B2534" s="2">
        <v>24</v>
      </c>
      <c r="C2534" s="2">
        <v>64</v>
      </c>
      <c r="D2534" s="2">
        <v>16.8</v>
      </c>
      <c r="E2534" s="2">
        <v>24</v>
      </c>
      <c r="F2534" s="2">
        <v>1.8</v>
      </c>
      <c r="G2534" s="2">
        <v>7.9</v>
      </c>
      <c r="H2534" s="2">
        <v>1009.3</v>
      </c>
      <c r="I2534" s="2">
        <v>43010</v>
      </c>
      <c r="J2534" s="2">
        <v>3</v>
      </c>
      <c r="K2534" s="2">
        <v>0</v>
      </c>
      <c r="L2534" s="2">
        <v>0</v>
      </c>
      <c r="M2534" s="2">
        <v>0</v>
      </c>
      <c r="N2534">
        <v>5</v>
      </c>
      <c r="O2534">
        <v>292.8</v>
      </c>
      <c r="P2534">
        <v>34.200000000000003</v>
      </c>
      <c r="Q2534">
        <v>31.1</v>
      </c>
      <c r="R2534" s="5">
        <v>1.7534722222222201</v>
      </c>
    </row>
    <row r="2535" spans="2:18">
      <c r="B2535" s="2">
        <v>24.1</v>
      </c>
      <c r="C2535" s="2">
        <v>63</v>
      </c>
      <c r="D2535" s="2">
        <v>16.600000000000001</v>
      </c>
      <c r="E2535" s="2">
        <v>24.1</v>
      </c>
      <c r="F2535" s="2">
        <v>10.1</v>
      </c>
      <c r="G2535" s="2">
        <v>10.1</v>
      </c>
      <c r="H2535" s="2">
        <v>1009</v>
      </c>
      <c r="I2535" s="2">
        <v>42980</v>
      </c>
      <c r="J2535" s="2">
        <v>3</v>
      </c>
      <c r="K2535" s="2">
        <v>0</v>
      </c>
      <c r="L2535" s="2">
        <v>0</v>
      </c>
      <c r="M2535" s="2">
        <v>0</v>
      </c>
      <c r="N2535">
        <v>5</v>
      </c>
      <c r="O2535">
        <v>292.8</v>
      </c>
      <c r="P2535">
        <v>34.200000000000003</v>
      </c>
      <c r="Q2535">
        <v>31.1</v>
      </c>
      <c r="R2535" s="5">
        <v>1.75416666666667</v>
      </c>
    </row>
    <row r="2536" spans="2:18">
      <c r="B2536" s="2">
        <v>24.1</v>
      </c>
      <c r="C2536" s="2">
        <v>64</v>
      </c>
      <c r="D2536" s="2">
        <v>16.899999999999999</v>
      </c>
      <c r="E2536" s="2">
        <v>24.1</v>
      </c>
      <c r="F2536" s="2">
        <v>5.4</v>
      </c>
      <c r="G2536" s="2">
        <v>10.8</v>
      </c>
      <c r="H2536" s="2">
        <v>1009</v>
      </c>
      <c r="I2536" s="2">
        <v>41340</v>
      </c>
      <c r="J2536" s="2">
        <v>3</v>
      </c>
      <c r="K2536" s="2">
        <v>0</v>
      </c>
      <c r="L2536" s="2">
        <v>0</v>
      </c>
      <c r="M2536" s="2">
        <v>0</v>
      </c>
      <c r="N2536">
        <v>5</v>
      </c>
      <c r="O2536">
        <v>292.8</v>
      </c>
      <c r="P2536">
        <v>34.200000000000003</v>
      </c>
      <c r="Q2536">
        <v>31.1</v>
      </c>
      <c r="R2536" s="5">
        <v>1.7548611111111101</v>
      </c>
    </row>
    <row r="2537" spans="2:18">
      <c r="B2537" s="2">
        <v>24.2</v>
      </c>
      <c r="C2537" s="2">
        <v>63</v>
      </c>
      <c r="D2537" s="2">
        <v>16.7</v>
      </c>
      <c r="E2537" s="2">
        <v>24.2</v>
      </c>
      <c r="F2537" s="2">
        <v>1.8</v>
      </c>
      <c r="G2537" s="2">
        <v>4.7</v>
      </c>
      <c r="H2537" s="2">
        <v>1009</v>
      </c>
      <c r="I2537" s="2">
        <v>42150</v>
      </c>
      <c r="J2537" s="2">
        <v>3</v>
      </c>
      <c r="K2537" s="2">
        <v>0</v>
      </c>
      <c r="L2537" s="2">
        <v>0</v>
      </c>
      <c r="M2537" s="2">
        <v>0</v>
      </c>
      <c r="N2537">
        <v>5</v>
      </c>
      <c r="O2537">
        <v>292.8</v>
      </c>
      <c r="P2537">
        <v>34.200000000000003</v>
      </c>
      <c r="Q2537">
        <v>31.1</v>
      </c>
      <c r="R2537" s="5">
        <v>1.75555555555556</v>
      </c>
    </row>
    <row r="2538" spans="2:18">
      <c r="B2538" s="2">
        <v>24.3</v>
      </c>
      <c r="C2538" s="2">
        <v>64</v>
      </c>
      <c r="D2538" s="2">
        <v>17.100000000000001</v>
      </c>
      <c r="E2538" s="2">
        <v>24.3</v>
      </c>
      <c r="F2538" s="2">
        <v>5.8</v>
      </c>
      <c r="G2538" s="2">
        <v>14</v>
      </c>
      <c r="H2538" s="2">
        <v>1009</v>
      </c>
      <c r="I2538" s="2">
        <v>43310</v>
      </c>
      <c r="J2538" s="2">
        <v>3</v>
      </c>
      <c r="K2538" s="2">
        <v>0</v>
      </c>
      <c r="L2538" s="2">
        <v>0</v>
      </c>
      <c r="M2538" s="2">
        <v>0</v>
      </c>
      <c r="N2538">
        <v>5</v>
      </c>
      <c r="O2538">
        <v>292.8</v>
      </c>
      <c r="P2538">
        <v>34.200000000000003</v>
      </c>
      <c r="Q2538">
        <v>31.1</v>
      </c>
      <c r="R2538" s="5">
        <v>1.7562500000000001</v>
      </c>
    </row>
    <row r="2539" spans="2:18">
      <c r="B2539" s="2">
        <v>24.2</v>
      </c>
      <c r="C2539" s="2">
        <v>64</v>
      </c>
      <c r="D2539" s="2">
        <v>17</v>
      </c>
      <c r="E2539" s="2">
        <v>24.2</v>
      </c>
      <c r="F2539" s="2">
        <v>5.8</v>
      </c>
      <c r="G2539" s="2">
        <v>7.6</v>
      </c>
      <c r="H2539" s="2">
        <v>1009.1</v>
      </c>
      <c r="I2539" s="2">
        <v>43080</v>
      </c>
      <c r="J2539" s="2">
        <v>3</v>
      </c>
      <c r="K2539" s="2">
        <v>0</v>
      </c>
      <c r="L2539" s="2">
        <v>0</v>
      </c>
      <c r="M2539" s="2">
        <v>0</v>
      </c>
      <c r="N2539">
        <v>5</v>
      </c>
      <c r="O2539">
        <v>292.8</v>
      </c>
      <c r="P2539">
        <v>34.200000000000003</v>
      </c>
      <c r="Q2539">
        <v>31</v>
      </c>
      <c r="R2539" s="5">
        <v>1.75694444444444</v>
      </c>
    </row>
    <row r="2540" spans="2:18">
      <c r="B2540" s="2">
        <v>24.2</v>
      </c>
      <c r="C2540" s="2">
        <v>64</v>
      </c>
      <c r="D2540" s="2">
        <v>17</v>
      </c>
      <c r="E2540" s="2">
        <v>24.2</v>
      </c>
      <c r="F2540" s="2">
        <v>6.1</v>
      </c>
      <c r="G2540" s="2">
        <v>9</v>
      </c>
      <c r="H2540" s="2">
        <v>1009</v>
      </c>
      <c r="I2540" s="2">
        <v>42720</v>
      </c>
      <c r="J2540" s="2">
        <v>3</v>
      </c>
      <c r="K2540" s="2">
        <v>0</v>
      </c>
      <c r="L2540" s="2">
        <v>0</v>
      </c>
      <c r="M2540" s="2">
        <v>0</v>
      </c>
      <c r="N2540">
        <v>5</v>
      </c>
      <c r="O2540">
        <v>292.8</v>
      </c>
      <c r="P2540">
        <v>34.200000000000003</v>
      </c>
      <c r="Q2540">
        <v>31</v>
      </c>
      <c r="R2540" s="5">
        <v>1.7576388888888901</v>
      </c>
    </row>
    <row r="2541" spans="2:18">
      <c r="B2541" s="2">
        <v>24</v>
      </c>
      <c r="C2541" s="2">
        <v>64</v>
      </c>
      <c r="D2541" s="2">
        <v>16.8</v>
      </c>
      <c r="E2541" s="2">
        <v>24</v>
      </c>
      <c r="F2541" s="2">
        <v>8.3000000000000007</v>
      </c>
      <c r="G2541" s="2">
        <v>13</v>
      </c>
      <c r="H2541" s="2">
        <v>1009.2</v>
      </c>
      <c r="I2541" s="2">
        <v>41890</v>
      </c>
      <c r="J2541" s="2">
        <v>3</v>
      </c>
      <c r="K2541" s="2">
        <v>0</v>
      </c>
      <c r="L2541" s="2">
        <v>0</v>
      </c>
      <c r="M2541" s="2">
        <v>0</v>
      </c>
      <c r="N2541">
        <v>5</v>
      </c>
      <c r="O2541">
        <v>292.8</v>
      </c>
      <c r="P2541">
        <v>34.200000000000003</v>
      </c>
      <c r="Q2541">
        <v>31</v>
      </c>
      <c r="R2541" s="5">
        <v>1.75833333333333</v>
      </c>
    </row>
    <row r="2542" spans="2:18">
      <c r="B2542" s="2">
        <v>24.1</v>
      </c>
      <c r="C2542" s="2">
        <v>64</v>
      </c>
      <c r="D2542" s="2">
        <v>16.899999999999999</v>
      </c>
      <c r="E2542" s="2">
        <v>24.1</v>
      </c>
      <c r="F2542" s="2">
        <v>4.7</v>
      </c>
      <c r="G2542" s="2">
        <v>9</v>
      </c>
      <c r="H2542" s="2">
        <v>1008.8</v>
      </c>
      <c r="I2542" s="2">
        <v>41290</v>
      </c>
      <c r="J2542" s="2">
        <v>3</v>
      </c>
      <c r="K2542" s="2">
        <v>0</v>
      </c>
      <c r="L2542" s="2">
        <v>0</v>
      </c>
      <c r="M2542" s="2">
        <v>0</v>
      </c>
      <c r="N2542">
        <v>5</v>
      </c>
      <c r="O2542">
        <v>292.8</v>
      </c>
      <c r="P2542">
        <v>34.200000000000003</v>
      </c>
      <c r="Q2542">
        <v>31</v>
      </c>
      <c r="R2542" s="5">
        <v>1.7590277777777801</v>
      </c>
    </row>
    <row r="2543" spans="2:18">
      <c r="B2543" s="2">
        <v>24.2</v>
      </c>
      <c r="C2543" s="2">
        <v>64</v>
      </c>
      <c r="D2543" s="2">
        <v>17</v>
      </c>
      <c r="E2543" s="2">
        <v>24.2</v>
      </c>
      <c r="F2543" s="2">
        <v>7.2</v>
      </c>
      <c r="G2543" s="2">
        <v>8.3000000000000007</v>
      </c>
      <c r="H2543" s="2">
        <v>1009</v>
      </c>
      <c r="I2543" s="2">
        <v>40170</v>
      </c>
      <c r="J2543" s="2">
        <v>2</v>
      </c>
      <c r="K2543" s="2">
        <v>0</v>
      </c>
      <c r="L2543" s="2">
        <v>0</v>
      </c>
      <c r="M2543" s="2">
        <v>0</v>
      </c>
      <c r="N2543">
        <v>5</v>
      </c>
      <c r="O2543">
        <v>292.8</v>
      </c>
      <c r="P2543">
        <v>34.200000000000003</v>
      </c>
      <c r="Q2543">
        <v>31</v>
      </c>
      <c r="R2543" s="5">
        <v>1.75972222222222</v>
      </c>
    </row>
    <row r="2544" spans="2:18">
      <c r="B2544" s="2">
        <v>24.3</v>
      </c>
      <c r="C2544" s="2">
        <v>63</v>
      </c>
      <c r="D2544" s="2">
        <v>16.8</v>
      </c>
      <c r="E2544" s="2">
        <v>24.3</v>
      </c>
      <c r="F2544" s="2">
        <v>9.6999999999999993</v>
      </c>
      <c r="G2544" s="2">
        <v>9.6999999999999993</v>
      </c>
      <c r="H2544" s="2">
        <v>1008.9</v>
      </c>
      <c r="I2544" s="2">
        <v>40210</v>
      </c>
      <c r="J2544" s="2">
        <v>2</v>
      </c>
      <c r="K2544" s="2">
        <v>0</v>
      </c>
      <c r="L2544" s="2">
        <v>0</v>
      </c>
      <c r="M2544" s="2">
        <v>0</v>
      </c>
      <c r="N2544">
        <v>5</v>
      </c>
      <c r="O2544">
        <v>292.8</v>
      </c>
      <c r="P2544">
        <v>34.200000000000003</v>
      </c>
      <c r="Q2544">
        <v>31</v>
      </c>
      <c r="R2544" s="5">
        <v>1.7604166666666701</v>
      </c>
    </row>
    <row r="2545" spans="2:18">
      <c r="B2545" s="2">
        <v>24.3</v>
      </c>
      <c r="C2545" s="2">
        <v>63</v>
      </c>
      <c r="D2545" s="2">
        <v>16.8</v>
      </c>
      <c r="E2545" s="2">
        <v>24.3</v>
      </c>
      <c r="F2545" s="2">
        <v>6.5</v>
      </c>
      <c r="G2545" s="2">
        <v>8.6</v>
      </c>
      <c r="H2545" s="2">
        <v>1009</v>
      </c>
      <c r="I2545" s="2">
        <v>40340</v>
      </c>
      <c r="J2545" s="2">
        <v>2</v>
      </c>
      <c r="K2545" s="2">
        <v>0</v>
      </c>
      <c r="L2545" s="2">
        <v>0</v>
      </c>
      <c r="M2545" s="2">
        <v>0</v>
      </c>
      <c r="N2545">
        <v>5</v>
      </c>
      <c r="O2545">
        <v>292.8</v>
      </c>
      <c r="P2545">
        <v>34.200000000000003</v>
      </c>
      <c r="Q2545">
        <v>31</v>
      </c>
      <c r="R2545" s="5">
        <v>1.76111111111111</v>
      </c>
    </row>
    <row r="2546" spans="2:18">
      <c r="B2546" s="2">
        <v>24.2</v>
      </c>
      <c r="C2546" s="2">
        <v>64</v>
      </c>
      <c r="D2546" s="2">
        <v>17</v>
      </c>
      <c r="E2546" s="2">
        <v>24.2</v>
      </c>
      <c r="F2546" s="2">
        <v>6.1</v>
      </c>
      <c r="G2546" s="2">
        <v>10.4</v>
      </c>
      <c r="H2546" s="2">
        <v>1009</v>
      </c>
      <c r="I2546" s="2">
        <v>40670</v>
      </c>
      <c r="J2546" s="2">
        <v>2</v>
      </c>
      <c r="K2546" s="2">
        <v>0</v>
      </c>
      <c r="L2546" s="2">
        <v>0</v>
      </c>
      <c r="M2546" s="2">
        <v>0</v>
      </c>
      <c r="N2546">
        <v>5</v>
      </c>
      <c r="O2546">
        <v>292.8</v>
      </c>
      <c r="P2546">
        <v>34.200000000000003</v>
      </c>
      <c r="Q2546">
        <v>31</v>
      </c>
      <c r="R2546" s="5">
        <v>1.7618055555555601</v>
      </c>
    </row>
    <row r="2547" spans="2:18">
      <c r="B2547" s="2">
        <v>23.9</v>
      </c>
      <c r="C2547" s="2">
        <v>65</v>
      </c>
      <c r="D2547" s="2">
        <v>16.899999999999999</v>
      </c>
      <c r="E2547" s="2">
        <v>23.9</v>
      </c>
      <c r="F2547" s="2">
        <v>7.2</v>
      </c>
      <c r="G2547" s="2">
        <v>8.6</v>
      </c>
      <c r="H2547" s="2">
        <v>1009</v>
      </c>
      <c r="I2547" s="2">
        <v>40640</v>
      </c>
      <c r="J2547" s="2">
        <v>2</v>
      </c>
      <c r="K2547" s="2">
        <v>0</v>
      </c>
      <c r="L2547" s="2">
        <v>0</v>
      </c>
      <c r="M2547" s="2">
        <v>0</v>
      </c>
      <c r="N2547">
        <v>5</v>
      </c>
      <c r="O2547">
        <v>292.8</v>
      </c>
      <c r="P2547">
        <v>34.200000000000003</v>
      </c>
      <c r="Q2547">
        <v>31</v>
      </c>
      <c r="R2547" s="5">
        <v>1.7625</v>
      </c>
    </row>
    <row r="2548" spans="2:18">
      <c r="B2548" s="2">
        <v>23.9</v>
      </c>
      <c r="C2548" s="2">
        <v>65</v>
      </c>
      <c r="D2548" s="2">
        <v>16.899999999999999</v>
      </c>
      <c r="E2548" s="2">
        <v>23.9</v>
      </c>
      <c r="F2548" s="2">
        <v>5.4</v>
      </c>
      <c r="G2548" s="2">
        <v>6.5</v>
      </c>
      <c r="H2548" s="2">
        <v>1009.1</v>
      </c>
      <c r="I2548" s="2">
        <v>40550</v>
      </c>
      <c r="J2548" s="2">
        <v>2</v>
      </c>
      <c r="K2548" s="2">
        <v>0</v>
      </c>
      <c r="L2548" s="2">
        <v>0</v>
      </c>
      <c r="M2548" s="2">
        <v>0</v>
      </c>
      <c r="N2548">
        <v>5</v>
      </c>
      <c r="O2548">
        <v>292.8</v>
      </c>
      <c r="P2548">
        <v>34.200000000000003</v>
      </c>
      <c r="Q2548">
        <v>30.9</v>
      </c>
      <c r="R2548" s="5">
        <v>1.7631944444444401</v>
      </c>
    </row>
    <row r="2549" spans="2:18">
      <c r="B2549" s="2">
        <v>23.9</v>
      </c>
      <c r="C2549" s="2">
        <v>65</v>
      </c>
      <c r="D2549" s="2">
        <v>16.899999999999999</v>
      </c>
      <c r="E2549" s="2">
        <v>23.9</v>
      </c>
      <c r="F2549" s="2">
        <v>7.6</v>
      </c>
      <c r="G2549" s="2">
        <v>10.4</v>
      </c>
      <c r="H2549" s="2">
        <v>1008.9</v>
      </c>
      <c r="I2549" s="2">
        <v>40600</v>
      </c>
      <c r="J2549" s="2">
        <v>2</v>
      </c>
      <c r="K2549" s="2">
        <v>0</v>
      </c>
      <c r="L2549" s="2">
        <v>0</v>
      </c>
      <c r="M2549" s="2">
        <v>0</v>
      </c>
      <c r="N2549">
        <v>5</v>
      </c>
      <c r="O2549">
        <v>292.8</v>
      </c>
      <c r="P2549">
        <v>34.200000000000003</v>
      </c>
      <c r="Q2549">
        <v>30.9</v>
      </c>
      <c r="R2549" s="5">
        <v>1.7638888888888899</v>
      </c>
    </row>
    <row r="2550" spans="2:18">
      <c r="B2550" s="2">
        <v>24</v>
      </c>
      <c r="C2550" s="2">
        <v>64</v>
      </c>
      <c r="D2550" s="2">
        <v>16.8</v>
      </c>
      <c r="E2550" s="2">
        <v>24</v>
      </c>
      <c r="F2550" s="2">
        <v>8.3000000000000007</v>
      </c>
      <c r="G2550" s="2">
        <v>11.9</v>
      </c>
      <c r="H2550" s="2">
        <v>1009.1</v>
      </c>
      <c r="I2550" s="2">
        <v>40600</v>
      </c>
      <c r="J2550" s="2">
        <v>2</v>
      </c>
      <c r="K2550" s="2">
        <v>0</v>
      </c>
      <c r="L2550" s="2">
        <v>0</v>
      </c>
      <c r="M2550" s="2">
        <v>0</v>
      </c>
      <c r="N2550">
        <v>5</v>
      </c>
      <c r="O2550">
        <v>292.8</v>
      </c>
      <c r="P2550">
        <v>34.1</v>
      </c>
      <c r="Q2550">
        <v>30.8</v>
      </c>
      <c r="R2550" s="5">
        <v>1.7645833333333301</v>
      </c>
    </row>
    <row r="2551" spans="2:18">
      <c r="B2551" s="2">
        <v>24.1</v>
      </c>
      <c r="C2551" s="2">
        <v>64</v>
      </c>
      <c r="D2551" s="2">
        <v>16.899999999999999</v>
      </c>
      <c r="E2551" s="2">
        <v>24.1</v>
      </c>
      <c r="F2551" s="2">
        <v>8.6</v>
      </c>
      <c r="G2551" s="2">
        <v>9.6999999999999993</v>
      </c>
      <c r="H2551" s="2">
        <v>1009.1</v>
      </c>
      <c r="I2551" s="2">
        <v>39840</v>
      </c>
      <c r="J2551" s="2">
        <v>2</v>
      </c>
      <c r="K2551" s="2">
        <v>0</v>
      </c>
      <c r="L2551" s="2">
        <v>0</v>
      </c>
      <c r="M2551" s="2">
        <v>0</v>
      </c>
      <c r="N2551">
        <v>5</v>
      </c>
      <c r="O2551">
        <v>292.8</v>
      </c>
      <c r="P2551">
        <v>34.1</v>
      </c>
      <c r="Q2551">
        <v>30.8</v>
      </c>
      <c r="R2551" s="5">
        <v>1.7652777777777799</v>
      </c>
    </row>
    <row r="2552" spans="2:18">
      <c r="B2552" s="2">
        <v>24.1</v>
      </c>
      <c r="C2552" s="2">
        <v>63</v>
      </c>
      <c r="D2552" s="2">
        <v>16.600000000000001</v>
      </c>
      <c r="E2552" s="2">
        <v>24.1</v>
      </c>
      <c r="F2552" s="2">
        <v>7.6</v>
      </c>
      <c r="G2552" s="2">
        <v>12.2</v>
      </c>
      <c r="H2552" s="2">
        <v>1008.9</v>
      </c>
      <c r="I2552" s="2">
        <v>39040</v>
      </c>
      <c r="J2552" s="2">
        <v>2</v>
      </c>
      <c r="K2552" s="2">
        <v>0</v>
      </c>
      <c r="L2552" s="2">
        <v>0</v>
      </c>
      <c r="M2552" s="2">
        <v>0</v>
      </c>
      <c r="N2552">
        <v>5</v>
      </c>
      <c r="O2552">
        <v>292.8</v>
      </c>
      <c r="P2552">
        <v>34.1</v>
      </c>
      <c r="Q2552">
        <v>30.8</v>
      </c>
      <c r="R2552" s="5">
        <v>1.7659722222222201</v>
      </c>
    </row>
    <row r="2553" spans="2:18">
      <c r="B2553" s="2">
        <v>24.2</v>
      </c>
      <c r="C2553" s="2">
        <v>63</v>
      </c>
      <c r="D2553" s="2">
        <v>16.7</v>
      </c>
      <c r="E2553" s="2">
        <v>24.2</v>
      </c>
      <c r="F2553" s="2">
        <v>7.6</v>
      </c>
      <c r="G2553" s="2">
        <v>15.8</v>
      </c>
      <c r="H2553" s="2">
        <v>1009</v>
      </c>
      <c r="I2553" s="2">
        <v>38030</v>
      </c>
      <c r="J2553" s="2">
        <v>2</v>
      </c>
      <c r="K2553" s="2">
        <v>0</v>
      </c>
      <c r="L2553" s="2">
        <v>0</v>
      </c>
      <c r="M2553" s="2">
        <v>0</v>
      </c>
      <c r="N2553">
        <v>5</v>
      </c>
      <c r="O2553">
        <v>292.8</v>
      </c>
      <c r="P2553">
        <v>34</v>
      </c>
      <c r="Q2553">
        <v>30.7</v>
      </c>
      <c r="R2553" s="5">
        <v>1.7666666666666699</v>
      </c>
    </row>
    <row r="2554" spans="2:18">
      <c r="B2554" s="2">
        <v>23.9</v>
      </c>
      <c r="C2554" s="2">
        <v>65</v>
      </c>
      <c r="D2554" s="2">
        <v>16.899999999999999</v>
      </c>
      <c r="E2554" s="2">
        <v>23.9</v>
      </c>
      <c r="F2554" s="2">
        <v>8.6</v>
      </c>
      <c r="G2554" s="2">
        <v>14</v>
      </c>
      <c r="H2554" s="2">
        <v>1009.1</v>
      </c>
      <c r="I2554" s="2">
        <v>37100</v>
      </c>
      <c r="J2554" s="2">
        <v>2</v>
      </c>
      <c r="K2554" s="2">
        <v>0</v>
      </c>
      <c r="L2554" s="2">
        <v>0</v>
      </c>
      <c r="M2554" s="2">
        <v>0</v>
      </c>
      <c r="N2554">
        <v>5</v>
      </c>
      <c r="O2554">
        <v>292.8</v>
      </c>
      <c r="P2554">
        <v>34</v>
      </c>
      <c r="Q2554">
        <v>30.7</v>
      </c>
      <c r="R2554" s="5">
        <v>1.7673611111111101</v>
      </c>
    </row>
    <row r="2555" spans="2:18">
      <c r="B2555" s="2">
        <v>23.9</v>
      </c>
      <c r="C2555" s="2">
        <v>64</v>
      </c>
      <c r="D2555" s="2">
        <v>16.7</v>
      </c>
      <c r="E2555" s="2">
        <v>23.9</v>
      </c>
      <c r="F2555" s="2">
        <v>9</v>
      </c>
      <c r="G2555" s="2">
        <v>9</v>
      </c>
      <c r="H2555" s="2">
        <v>1009.1</v>
      </c>
      <c r="I2555" s="2">
        <v>36160</v>
      </c>
      <c r="J2555" s="2">
        <v>2</v>
      </c>
      <c r="K2555" s="2">
        <v>0</v>
      </c>
      <c r="L2555" s="2">
        <v>0</v>
      </c>
      <c r="M2555" s="2">
        <v>0</v>
      </c>
      <c r="N2555">
        <v>5</v>
      </c>
      <c r="O2555">
        <v>292.8</v>
      </c>
      <c r="P2555">
        <v>34</v>
      </c>
      <c r="Q2555">
        <v>30.6</v>
      </c>
      <c r="R2555" s="5">
        <v>1.7680555555555599</v>
      </c>
    </row>
    <row r="2556" spans="2:18">
      <c r="B2556" s="2">
        <v>23.9</v>
      </c>
      <c r="C2556" s="2">
        <v>64</v>
      </c>
      <c r="D2556" s="2">
        <v>16.7</v>
      </c>
      <c r="E2556" s="2">
        <v>23.9</v>
      </c>
      <c r="F2556" s="2">
        <v>5.8</v>
      </c>
      <c r="G2556" s="2">
        <v>7.6</v>
      </c>
      <c r="H2556" s="2">
        <v>1008.9</v>
      </c>
      <c r="I2556" s="2">
        <v>35310</v>
      </c>
      <c r="J2556" s="2">
        <v>2</v>
      </c>
      <c r="K2556" s="2">
        <v>0</v>
      </c>
      <c r="L2556" s="2">
        <v>0</v>
      </c>
      <c r="M2556" s="2">
        <v>0</v>
      </c>
      <c r="N2556">
        <v>5</v>
      </c>
      <c r="O2556">
        <v>292.8</v>
      </c>
      <c r="P2556">
        <v>33.799999999999997</v>
      </c>
      <c r="Q2556">
        <v>30.6</v>
      </c>
      <c r="R2556" s="5">
        <v>1.76875</v>
      </c>
    </row>
    <row r="2557" spans="2:18">
      <c r="B2557" s="2">
        <v>23.9</v>
      </c>
      <c r="C2557" s="2">
        <v>64</v>
      </c>
      <c r="D2557" s="2">
        <v>16.7</v>
      </c>
      <c r="E2557" s="2">
        <v>23.9</v>
      </c>
      <c r="F2557" s="2">
        <v>18.399999999999999</v>
      </c>
      <c r="G2557" s="2">
        <v>20.2</v>
      </c>
      <c r="H2557" s="2">
        <v>1009.3</v>
      </c>
      <c r="I2557" s="2">
        <v>34820</v>
      </c>
      <c r="J2557" s="2">
        <v>2</v>
      </c>
      <c r="K2557" s="2">
        <v>0</v>
      </c>
      <c r="L2557" s="2">
        <v>0</v>
      </c>
      <c r="M2557" s="2">
        <v>0</v>
      </c>
      <c r="N2557">
        <v>5</v>
      </c>
      <c r="O2557">
        <v>292.8</v>
      </c>
      <c r="P2557">
        <v>33.799999999999997</v>
      </c>
      <c r="Q2557">
        <v>30.5</v>
      </c>
      <c r="R2557" s="5">
        <v>1.7694444444444399</v>
      </c>
    </row>
    <row r="2558" spans="2:18">
      <c r="B2558" s="2">
        <v>23.6</v>
      </c>
      <c r="C2558" s="2">
        <v>65</v>
      </c>
      <c r="D2558" s="2">
        <v>16.7</v>
      </c>
      <c r="E2558" s="2">
        <v>23.6</v>
      </c>
      <c r="F2558" s="2">
        <v>9.6999999999999993</v>
      </c>
      <c r="G2558" s="2">
        <v>17.3</v>
      </c>
      <c r="H2558" s="2">
        <v>1009</v>
      </c>
      <c r="I2558" s="2">
        <v>34660</v>
      </c>
      <c r="J2558" s="2">
        <v>2</v>
      </c>
      <c r="K2558" s="2">
        <v>0</v>
      </c>
      <c r="L2558" s="2">
        <v>0</v>
      </c>
      <c r="M2558" s="2">
        <v>0</v>
      </c>
      <c r="N2558">
        <v>5</v>
      </c>
      <c r="O2558">
        <v>292.8</v>
      </c>
      <c r="P2558">
        <v>33.700000000000003</v>
      </c>
      <c r="Q2558">
        <v>30.4</v>
      </c>
      <c r="R2558" s="5">
        <v>1.77013888888889</v>
      </c>
    </row>
    <row r="2559" spans="2:18">
      <c r="B2559" s="2">
        <v>23.5</v>
      </c>
      <c r="C2559" s="2">
        <v>65</v>
      </c>
      <c r="D2559" s="2">
        <v>16.600000000000001</v>
      </c>
      <c r="E2559" s="2">
        <v>23.5</v>
      </c>
      <c r="F2559" s="2">
        <v>5</v>
      </c>
      <c r="G2559" s="2">
        <v>14.8</v>
      </c>
      <c r="H2559" s="2">
        <v>1009.1</v>
      </c>
      <c r="I2559" s="2">
        <v>33830</v>
      </c>
      <c r="J2559" s="2">
        <v>2</v>
      </c>
      <c r="K2559" s="2">
        <v>0</v>
      </c>
      <c r="L2559" s="2">
        <v>0</v>
      </c>
      <c r="M2559" s="2">
        <v>0</v>
      </c>
      <c r="N2559">
        <v>5</v>
      </c>
      <c r="O2559">
        <v>292.8</v>
      </c>
      <c r="P2559">
        <v>33.5</v>
      </c>
      <c r="Q2559">
        <v>30.4</v>
      </c>
      <c r="R2559" s="5">
        <v>1.7708333333333299</v>
      </c>
    </row>
    <row r="2560" spans="2:18">
      <c r="B2560" s="2">
        <v>23.6</v>
      </c>
      <c r="C2560" s="2">
        <v>65</v>
      </c>
      <c r="D2560" s="2">
        <v>16.7</v>
      </c>
      <c r="E2560" s="2">
        <v>23.6</v>
      </c>
      <c r="F2560" s="2">
        <v>9</v>
      </c>
      <c r="G2560" s="2">
        <v>13.3</v>
      </c>
      <c r="H2560" s="2">
        <v>1009.1</v>
      </c>
      <c r="I2560" s="2">
        <v>32940</v>
      </c>
      <c r="J2560" s="2">
        <v>2</v>
      </c>
      <c r="K2560" s="2">
        <v>0</v>
      </c>
      <c r="L2560" s="2">
        <v>0</v>
      </c>
      <c r="M2560" s="2">
        <v>0</v>
      </c>
      <c r="N2560">
        <v>5</v>
      </c>
      <c r="O2560">
        <v>292.8</v>
      </c>
      <c r="P2560">
        <v>33.4</v>
      </c>
      <c r="Q2560">
        <v>30.3</v>
      </c>
      <c r="R2560" s="5">
        <v>1.77152777777778</v>
      </c>
    </row>
    <row r="2561" spans="2:18">
      <c r="B2561" s="2">
        <v>23.5</v>
      </c>
      <c r="C2561" s="2">
        <v>64</v>
      </c>
      <c r="D2561" s="2">
        <v>16.3</v>
      </c>
      <c r="E2561" s="2">
        <v>23.5</v>
      </c>
      <c r="F2561" s="2">
        <v>9.4</v>
      </c>
      <c r="G2561" s="2">
        <v>13.7</v>
      </c>
      <c r="H2561" s="2">
        <v>1008.9</v>
      </c>
      <c r="I2561" s="2">
        <v>32380</v>
      </c>
      <c r="J2561" s="2">
        <v>2</v>
      </c>
      <c r="K2561" s="2">
        <v>0</v>
      </c>
      <c r="L2561" s="2">
        <v>0</v>
      </c>
      <c r="M2561" s="2">
        <v>0</v>
      </c>
      <c r="N2561">
        <v>5</v>
      </c>
      <c r="O2561">
        <v>292.8</v>
      </c>
      <c r="P2561">
        <v>33.1</v>
      </c>
      <c r="Q2561">
        <v>30.2</v>
      </c>
      <c r="R2561" s="5">
        <v>1.7722222222222199</v>
      </c>
    </row>
    <row r="2562" spans="2:18">
      <c r="B2562" s="2">
        <v>23.4</v>
      </c>
      <c r="C2562" s="2">
        <v>64</v>
      </c>
      <c r="D2562" s="2">
        <v>16.2</v>
      </c>
      <c r="E2562" s="2">
        <v>23.4</v>
      </c>
      <c r="F2562" s="2">
        <v>7.9</v>
      </c>
      <c r="G2562" s="2">
        <v>11.5</v>
      </c>
      <c r="H2562" s="2">
        <v>1009</v>
      </c>
      <c r="I2562" s="2">
        <v>31960</v>
      </c>
      <c r="J2562" s="2">
        <v>2</v>
      </c>
      <c r="K2562" s="2">
        <v>0</v>
      </c>
      <c r="L2562" s="2">
        <v>0</v>
      </c>
      <c r="M2562" s="2">
        <v>0</v>
      </c>
      <c r="N2562">
        <v>5</v>
      </c>
      <c r="O2562">
        <v>292.8</v>
      </c>
      <c r="P2562">
        <v>32.9</v>
      </c>
      <c r="Q2562">
        <v>30.1</v>
      </c>
      <c r="R2562" s="5">
        <v>1.77291666666667</v>
      </c>
    </row>
    <row r="2563" spans="2:18">
      <c r="B2563" s="2">
        <v>23.5</v>
      </c>
      <c r="C2563" s="2">
        <v>65</v>
      </c>
      <c r="D2563" s="2">
        <v>16.600000000000001</v>
      </c>
      <c r="E2563" s="2">
        <v>23.5</v>
      </c>
      <c r="F2563" s="2">
        <v>9</v>
      </c>
      <c r="G2563" s="2">
        <v>15.8</v>
      </c>
      <c r="H2563" s="2">
        <v>1008.9</v>
      </c>
      <c r="I2563" s="2">
        <v>31980</v>
      </c>
      <c r="J2563" s="2">
        <v>2</v>
      </c>
      <c r="K2563" s="2">
        <v>0</v>
      </c>
      <c r="L2563" s="2">
        <v>0</v>
      </c>
      <c r="M2563" s="2">
        <v>0</v>
      </c>
      <c r="N2563">
        <v>5</v>
      </c>
      <c r="O2563">
        <v>292.8</v>
      </c>
      <c r="P2563">
        <v>32.700000000000003</v>
      </c>
      <c r="Q2563">
        <v>30</v>
      </c>
      <c r="R2563" s="5">
        <v>1.7736111111111099</v>
      </c>
    </row>
    <row r="2564" spans="2:18">
      <c r="B2564" s="2">
        <v>23.3</v>
      </c>
      <c r="C2564" s="2">
        <v>65</v>
      </c>
      <c r="D2564" s="2">
        <v>16.399999999999999</v>
      </c>
      <c r="E2564" s="2">
        <v>23.3</v>
      </c>
      <c r="F2564" s="2">
        <v>7.6</v>
      </c>
      <c r="G2564" s="2">
        <v>11.5</v>
      </c>
      <c r="H2564" s="2">
        <v>1009</v>
      </c>
      <c r="I2564" s="2">
        <v>32000</v>
      </c>
      <c r="J2564" s="2">
        <v>2</v>
      </c>
      <c r="K2564" s="2">
        <v>0</v>
      </c>
      <c r="L2564" s="2">
        <v>0</v>
      </c>
      <c r="M2564" s="2">
        <v>0</v>
      </c>
      <c r="N2564">
        <v>5</v>
      </c>
      <c r="O2564">
        <v>292.8</v>
      </c>
      <c r="P2564">
        <v>32.6</v>
      </c>
      <c r="Q2564">
        <v>29.8</v>
      </c>
      <c r="R2564" s="5">
        <v>1.77430555555556</v>
      </c>
    </row>
    <row r="2565" spans="2:18">
      <c r="B2565" s="2">
        <v>23.3</v>
      </c>
      <c r="C2565" s="2">
        <v>65</v>
      </c>
      <c r="D2565" s="2">
        <v>16.399999999999999</v>
      </c>
      <c r="E2565" s="2">
        <v>23.3</v>
      </c>
      <c r="F2565" s="2">
        <v>4.3</v>
      </c>
      <c r="G2565" s="2">
        <v>10.8</v>
      </c>
      <c r="H2565" s="2">
        <v>1009.1</v>
      </c>
      <c r="I2565" s="2">
        <v>31910</v>
      </c>
      <c r="J2565" s="2">
        <v>2</v>
      </c>
      <c r="K2565" s="2">
        <v>0</v>
      </c>
      <c r="L2565" s="2">
        <v>0</v>
      </c>
      <c r="M2565" s="2">
        <v>0</v>
      </c>
      <c r="N2565">
        <v>5</v>
      </c>
      <c r="O2565">
        <v>292.8</v>
      </c>
      <c r="P2565">
        <v>32.4</v>
      </c>
      <c r="Q2565">
        <v>29.7</v>
      </c>
      <c r="R2565" s="5">
        <v>1.7749999999999999</v>
      </c>
    </row>
    <row r="2566" spans="2:18">
      <c r="B2566" s="2">
        <v>23.4</v>
      </c>
      <c r="C2566" s="2">
        <v>64</v>
      </c>
      <c r="D2566" s="2">
        <v>16.2</v>
      </c>
      <c r="E2566" s="2">
        <v>23.4</v>
      </c>
      <c r="F2566" s="2">
        <v>14</v>
      </c>
      <c r="G2566" s="2">
        <v>15.8</v>
      </c>
      <c r="H2566" s="2">
        <v>1009.1</v>
      </c>
      <c r="I2566" s="2">
        <v>31410</v>
      </c>
      <c r="J2566" s="2">
        <v>2</v>
      </c>
      <c r="K2566" s="2">
        <v>0</v>
      </c>
      <c r="L2566" s="2">
        <v>0</v>
      </c>
      <c r="M2566" s="2">
        <v>0</v>
      </c>
      <c r="N2566">
        <v>5</v>
      </c>
      <c r="O2566">
        <v>292.8</v>
      </c>
      <c r="P2566">
        <v>32.200000000000003</v>
      </c>
      <c r="Q2566">
        <v>29.5</v>
      </c>
      <c r="R2566" s="5">
        <v>1.77569444444444</v>
      </c>
    </row>
    <row r="2567" spans="2:18">
      <c r="B2567" s="2">
        <v>23.4</v>
      </c>
      <c r="C2567" s="2">
        <v>64</v>
      </c>
      <c r="D2567" s="2">
        <v>16.2</v>
      </c>
      <c r="E2567" s="2">
        <v>23.4</v>
      </c>
      <c r="F2567" s="2">
        <v>6.8</v>
      </c>
      <c r="G2567" s="2">
        <v>12.6</v>
      </c>
      <c r="H2567" s="2">
        <v>1009.1</v>
      </c>
      <c r="I2567" s="2">
        <v>30720</v>
      </c>
      <c r="J2567" s="2">
        <v>2</v>
      </c>
      <c r="K2567" s="2">
        <v>0</v>
      </c>
      <c r="L2567" s="2">
        <v>0</v>
      </c>
      <c r="M2567" s="2">
        <v>0</v>
      </c>
      <c r="N2567">
        <v>5</v>
      </c>
      <c r="O2567">
        <v>292.8</v>
      </c>
      <c r="P2567">
        <v>32.1</v>
      </c>
      <c r="Q2567">
        <v>29.4</v>
      </c>
      <c r="R2567" s="5">
        <v>1.7763888888888899</v>
      </c>
    </row>
    <row r="2568" spans="2:18">
      <c r="B2568" s="2">
        <v>23.5</v>
      </c>
      <c r="C2568" s="2">
        <v>64</v>
      </c>
      <c r="D2568" s="2">
        <v>16.3</v>
      </c>
      <c r="E2568" s="2">
        <v>23.5</v>
      </c>
      <c r="F2568" s="2">
        <v>12.6</v>
      </c>
      <c r="G2568" s="2">
        <v>14.4</v>
      </c>
      <c r="H2568" s="2">
        <v>1009.1</v>
      </c>
      <c r="I2568" s="2">
        <v>30440</v>
      </c>
      <c r="J2568" s="2">
        <v>2</v>
      </c>
      <c r="K2568" s="2">
        <v>0</v>
      </c>
      <c r="L2568" s="2">
        <v>0</v>
      </c>
      <c r="M2568" s="2">
        <v>0</v>
      </c>
      <c r="N2568">
        <v>5</v>
      </c>
      <c r="O2568">
        <v>292.8</v>
      </c>
      <c r="P2568">
        <v>31.9</v>
      </c>
      <c r="Q2568">
        <v>29.3</v>
      </c>
      <c r="R2568" s="5">
        <v>1.77708333333333</v>
      </c>
    </row>
    <row r="2569" spans="2:18">
      <c r="B2569" s="2">
        <v>23.4</v>
      </c>
      <c r="C2569" s="2">
        <v>65</v>
      </c>
      <c r="D2569" s="2">
        <v>16.5</v>
      </c>
      <c r="E2569" s="2">
        <v>23.4</v>
      </c>
      <c r="F2569" s="2">
        <v>2.9</v>
      </c>
      <c r="G2569" s="2">
        <v>11.9</v>
      </c>
      <c r="H2569" s="2">
        <v>1009</v>
      </c>
      <c r="I2569" s="2">
        <v>30670</v>
      </c>
      <c r="J2569" s="2">
        <v>2</v>
      </c>
      <c r="K2569" s="2">
        <v>0</v>
      </c>
      <c r="L2569" s="2">
        <v>0</v>
      </c>
      <c r="M2569" s="2">
        <v>0</v>
      </c>
      <c r="N2569">
        <v>5</v>
      </c>
      <c r="O2569">
        <v>292.8</v>
      </c>
      <c r="P2569">
        <v>31.8</v>
      </c>
      <c r="Q2569">
        <v>29.1</v>
      </c>
      <c r="R2569" s="5">
        <v>1.7777777777777799</v>
      </c>
    </row>
    <row r="2570" spans="2:18">
      <c r="B2570" s="2">
        <v>23.4</v>
      </c>
      <c r="C2570" s="2">
        <v>64</v>
      </c>
      <c r="D2570" s="2">
        <v>16.2</v>
      </c>
      <c r="E2570" s="2">
        <v>23.4</v>
      </c>
      <c r="F2570" s="2">
        <v>8.6</v>
      </c>
      <c r="G2570" s="2">
        <v>12.2</v>
      </c>
      <c r="H2570" s="2">
        <v>1009.2</v>
      </c>
      <c r="I2570" s="2">
        <v>30930</v>
      </c>
      <c r="J2570" s="2">
        <v>2</v>
      </c>
      <c r="K2570" s="2">
        <v>0</v>
      </c>
      <c r="L2570" s="2">
        <v>0</v>
      </c>
      <c r="M2570" s="2">
        <v>0</v>
      </c>
      <c r="N2570">
        <v>5</v>
      </c>
      <c r="O2570">
        <v>292.8</v>
      </c>
      <c r="P2570">
        <v>31.8</v>
      </c>
      <c r="Q2570">
        <v>29.1</v>
      </c>
      <c r="R2570" s="5">
        <v>1.77847222222222</v>
      </c>
    </row>
    <row r="2571" spans="2:18">
      <c r="B2571" s="2">
        <v>23.4</v>
      </c>
      <c r="C2571" s="2">
        <v>65</v>
      </c>
      <c r="D2571" s="2">
        <v>16.5</v>
      </c>
      <c r="E2571" s="2">
        <v>23.4</v>
      </c>
      <c r="F2571" s="2">
        <v>3.6</v>
      </c>
      <c r="G2571" s="2">
        <v>11.9</v>
      </c>
      <c r="H2571" s="2">
        <v>1009.1</v>
      </c>
      <c r="I2571" s="2">
        <v>30820</v>
      </c>
      <c r="J2571" s="2">
        <v>2</v>
      </c>
      <c r="K2571" s="2">
        <v>0</v>
      </c>
      <c r="L2571" s="2">
        <v>0</v>
      </c>
      <c r="M2571" s="2">
        <v>0</v>
      </c>
      <c r="N2571">
        <v>5</v>
      </c>
      <c r="O2571">
        <v>292.8</v>
      </c>
      <c r="P2571">
        <v>31.6</v>
      </c>
      <c r="Q2571">
        <v>28.9</v>
      </c>
      <c r="R2571" s="5">
        <v>1.7791666666666699</v>
      </c>
    </row>
    <row r="2572" spans="2:18">
      <c r="B2572" s="2">
        <v>23.4</v>
      </c>
      <c r="C2572" s="2">
        <v>65</v>
      </c>
      <c r="D2572" s="2">
        <v>16.5</v>
      </c>
      <c r="E2572" s="2">
        <v>23.4</v>
      </c>
      <c r="F2572" s="2">
        <v>6.8</v>
      </c>
      <c r="G2572" s="2">
        <v>9.4</v>
      </c>
      <c r="H2572" s="2">
        <v>1009.2</v>
      </c>
      <c r="I2572" s="2">
        <v>30760</v>
      </c>
      <c r="J2572" s="2">
        <v>2</v>
      </c>
      <c r="K2572" s="2">
        <v>0</v>
      </c>
      <c r="L2572" s="2">
        <v>0</v>
      </c>
      <c r="M2572" s="2">
        <v>0</v>
      </c>
      <c r="N2572">
        <v>5</v>
      </c>
      <c r="O2572">
        <v>292.8</v>
      </c>
      <c r="P2572">
        <v>31.6</v>
      </c>
      <c r="Q2572">
        <v>28.8</v>
      </c>
      <c r="R2572" s="5">
        <v>1.77986111111111</v>
      </c>
    </row>
    <row r="2573" spans="2:18">
      <c r="B2573" s="2">
        <v>23.4</v>
      </c>
      <c r="C2573" s="2">
        <v>66</v>
      </c>
      <c r="D2573" s="2">
        <v>16.7</v>
      </c>
      <c r="E2573" s="2">
        <v>23.4</v>
      </c>
      <c r="F2573" s="2">
        <v>12.6</v>
      </c>
      <c r="G2573" s="2">
        <v>13</v>
      </c>
      <c r="H2573" s="2">
        <v>1008.9</v>
      </c>
      <c r="I2573" s="2">
        <v>30560</v>
      </c>
      <c r="J2573" s="2">
        <v>2</v>
      </c>
      <c r="K2573" s="2">
        <v>0</v>
      </c>
      <c r="L2573" s="2">
        <v>0</v>
      </c>
      <c r="M2573" s="2">
        <v>0</v>
      </c>
      <c r="N2573">
        <v>5</v>
      </c>
      <c r="O2573">
        <v>292.8</v>
      </c>
      <c r="P2573">
        <v>31.5</v>
      </c>
      <c r="Q2573">
        <v>28.7</v>
      </c>
      <c r="R2573" s="5">
        <v>1.7805555555555601</v>
      </c>
    </row>
    <row r="2574" spans="2:18">
      <c r="B2574" s="2">
        <v>23.3</v>
      </c>
      <c r="C2574" s="2">
        <v>66</v>
      </c>
      <c r="D2574" s="2">
        <v>16.600000000000001</v>
      </c>
      <c r="E2574" s="2">
        <v>23.3</v>
      </c>
      <c r="F2574" s="2">
        <v>1.8</v>
      </c>
      <c r="G2574" s="2">
        <v>7.6</v>
      </c>
      <c r="H2574" s="2">
        <v>1008.8</v>
      </c>
      <c r="I2574" s="2">
        <v>30230</v>
      </c>
      <c r="J2574" s="2">
        <v>2</v>
      </c>
      <c r="K2574" s="2">
        <v>0</v>
      </c>
      <c r="L2574" s="2">
        <v>0</v>
      </c>
      <c r="M2574" s="2">
        <v>0</v>
      </c>
      <c r="N2574">
        <v>5</v>
      </c>
      <c r="O2574">
        <v>292.8</v>
      </c>
      <c r="P2574">
        <v>31.4</v>
      </c>
      <c r="Q2574">
        <v>28.6</v>
      </c>
      <c r="R2574" s="5">
        <v>1.78125</v>
      </c>
    </row>
    <row r="2575" spans="2:18">
      <c r="B2575" s="2">
        <v>23.4</v>
      </c>
      <c r="C2575" s="2">
        <v>66</v>
      </c>
      <c r="D2575" s="2">
        <v>16.7</v>
      </c>
      <c r="E2575" s="2">
        <v>23.4</v>
      </c>
      <c r="F2575" s="2">
        <v>6.1</v>
      </c>
      <c r="G2575" s="2">
        <v>13</v>
      </c>
      <c r="H2575" s="2">
        <v>1009</v>
      </c>
      <c r="I2575" s="2">
        <v>29790</v>
      </c>
      <c r="J2575" s="2">
        <v>2</v>
      </c>
      <c r="K2575" s="2">
        <v>0</v>
      </c>
      <c r="L2575" s="2">
        <v>0</v>
      </c>
      <c r="M2575" s="2">
        <v>0</v>
      </c>
      <c r="N2575">
        <v>5</v>
      </c>
      <c r="O2575">
        <v>292.8</v>
      </c>
      <c r="P2575">
        <v>31.4</v>
      </c>
      <c r="Q2575">
        <v>28.5</v>
      </c>
      <c r="R2575" s="5">
        <v>1.7819444444444399</v>
      </c>
    </row>
    <row r="2576" spans="2:18">
      <c r="B2576" s="2">
        <v>23.4</v>
      </c>
      <c r="C2576" s="2">
        <v>66</v>
      </c>
      <c r="D2576" s="2">
        <v>16.7</v>
      </c>
      <c r="E2576" s="2">
        <v>23.4</v>
      </c>
      <c r="F2576" s="2">
        <v>3.2</v>
      </c>
      <c r="G2576" s="2">
        <v>11.5</v>
      </c>
      <c r="H2576" s="2">
        <v>1009</v>
      </c>
      <c r="I2576" s="2">
        <v>29010</v>
      </c>
      <c r="J2576" s="2">
        <v>2</v>
      </c>
      <c r="K2576" s="2">
        <v>0</v>
      </c>
      <c r="L2576" s="2">
        <v>0</v>
      </c>
      <c r="M2576" s="2">
        <v>0</v>
      </c>
      <c r="N2576">
        <v>5</v>
      </c>
      <c r="O2576">
        <v>292.8</v>
      </c>
      <c r="P2576">
        <v>31.4</v>
      </c>
      <c r="Q2576">
        <v>28.4</v>
      </c>
      <c r="R2576" s="5">
        <v>1.78263888888889</v>
      </c>
    </row>
    <row r="2577" spans="2:18">
      <c r="B2577" s="2">
        <v>23.4</v>
      </c>
      <c r="C2577" s="2">
        <v>66</v>
      </c>
      <c r="D2577" s="2">
        <v>16.7</v>
      </c>
      <c r="E2577" s="2">
        <v>23.4</v>
      </c>
      <c r="F2577" s="2">
        <v>7.6</v>
      </c>
      <c r="G2577" s="2">
        <v>10.8</v>
      </c>
      <c r="H2577" s="2">
        <v>1009</v>
      </c>
      <c r="I2577" s="2">
        <v>28410</v>
      </c>
      <c r="J2577" s="2">
        <v>2</v>
      </c>
      <c r="K2577" s="2">
        <v>0</v>
      </c>
      <c r="L2577" s="2">
        <v>0</v>
      </c>
      <c r="M2577" s="2">
        <v>0</v>
      </c>
      <c r="N2577">
        <v>5</v>
      </c>
      <c r="O2577">
        <v>292.8</v>
      </c>
      <c r="P2577">
        <v>31.3</v>
      </c>
      <c r="Q2577">
        <v>28.3</v>
      </c>
      <c r="R2577" s="5">
        <v>1.7833333333333301</v>
      </c>
    </row>
    <row r="2578" spans="2:18">
      <c r="B2578" s="2">
        <v>23.3</v>
      </c>
      <c r="C2578" s="2">
        <v>67</v>
      </c>
      <c r="D2578" s="2">
        <v>16.8</v>
      </c>
      <c r="E2578" s="2">
        <v>23.3</v>
      </c>
      <c r="F2578" s="2">
        <v>10.4</v>
      </c>
      <c r="G2578" s="2">
        <v>12.6</v>
      </c>
      <c r="H2578" s="2">
        <v>1008.8</v>
      </c>
      <c r="I2578" s="2">
        <v>27850</v>
      </c>
      <c r="J2578" s="2">
        <v>2</v>
      </c>
      <c r="K2578" s="2">
        <v>0</v>
      </c>
      <c r="L2578" s="2">
        <v>0</v>
      </c>
      <c r="M2578" s="2">
        <v>0</v>
      </c>
      <c r="N2578">
        <v>5</v>
      </c>
      <c r="O2578">
        <v>292.8</v>
      </c>
      <c r="P2578">
        <v>31.3</v>
      </c>
      <c r="Q2578">
        <v>28.2</v>
      </c>
      <c r="R2578" s="5">
        <v>1.78402777777778</v>
      </c>
    </row>
    <row r="2579" spans="2:18">
      <c r="B2579" s="2">
        <v>23.3</v>
      </c>
      <c r="C2579" s="2">
        <v>67</v>
      </c>
      <c r="D2579" s="2">
        <v>16.8</v>
      </c>
      <c r="E2579" s="2">
        <v>23.3</v>
      </c>
      <c r="F2579" s="2">
        <v>15.1</v>
      </c>
      <c r="G2579" s="2">
        <v>18.399999999999999</v>
      </c>
      <c r="H2579" s="2">
        <v>1009.2</v>
      </c>
      <c r="I2579" s="2">
        <v>27430</v>
      </c>
      <c r="J2579" s="2">
        <v>2</v>
      </c>
      <c r="K2579" s="2">
        <v>0</v>
      </c>
      <c r="L2579" s="2">
        <v>0</v>
      </c>
      <c r="M2579" s="2">
        <v>0</v>
      </c>
      <c r="N2579">
        <v>5</v>
      </c>
      <c r="O2579">
        <v>292.8</v>
      </c>
      <c r="P2579">
        <v>31.2</v>
      </c>
      <c r="Q2579">
        <v>28.1</v>
      </c>
      <c r="R2579" s="5">
        <v>1.7847222222222201</v>
      </c>
    </row>
    <row r="2580" spans="2:18">
      <c r="B2580" s="2">
        <v>23.1</v>
      </c>
      <c r="C2580" s="2">
        <v>67</v>
      </c>
      <c r="D2580" s="2">
        <v>16.600000000000001</v>
      </c>
      <c r="E2580" s="2">
        <v>23.1</v>
      </c>
      <c r="F2580" s="2">
        <v>4.3</v>
      </c>
      <c r="G2580" s="2">
        <v>13.3</v>
      </c>
      <c r="H2580" s="2">
        <v>1008.7</v>
      </c>
      <c r="I2580" s="2">
        <v>27170</v>
      </c>
      <c r="J2580" s="2">
        <v>1</v>
      </c>
      <c r="K2580" s="2">
        <v>0</v>
      </c>
      <c r="L2580" s="2">
        <v>0</v>
      </c>
      <c r="M2580" s="2">
        <v>0</v>
      </c>
      <c r="N2580">
        <v>5</v>
      </c>
      <c r="O2580">
        <v>292.8</v>
      </c>
      <c r="P2580">
        <v>31.1</v>
      </c>
      <c r="Q2580">
        <v>28</v>
      </c>
      <c r="R2580" s="5">
        <v>1.78541666666667</v>
      </c>
    </row>
    <row r="2581" spans="2:18">
      <c r="B2581" s="2">
        <v>23.2</v>
      </c>
      <c r="C2581" s="2">
        <v>67</v>
      </c>
      <c r="D2581" s="2">
        <v>16.7</v>
      </c>
      <c r="E2581" s="2">
        <v>23.2</v>
      </c>
      <c r="F2581" s="2">
        <v>5.4</v>
      </c>
      <c r="G2581" s="2">
        <v>8.6</v>
      </c>
      <c r="H2581" s="2">
        <v>1009</v>
      </c>
      <c r="I2581" s="2">
        <v>26770</v>
      </c>
      <c r="J2581" s="2">
        <v>1</v>
      </c>
      <c r="K2581" s="2">
        <v>0</v>
      </c>
      <c r="L2581" s="2">
        <v>0</v>
      </c>
      <c r="M2581" s="2">
        <v>0</v>
      </c>
      <c r="N2581">
        <v>5</v>
      </c>
      <c r="O2581">
        <v>292.8</v>
      </c>
      <c r="P2581">
        <v>31.1</v>
      </c>
      <c r="Q2581">
        <v>27.9</v>
      </c>
      <c r="R2581" s="5">
        <v>1.7861111111111101</v>
      </c>
    </row>
    <row r="2582" spans="2:18">
      <c r="B2582" s="2">
        <v>23.1</v>
      </c>
      <c r="C2582" s="2">
        <v>67</v>
      </c>
      <c r="D2582" s="2">
        <v>16.600000000000001</v>
      </c>
      <c r="E2582" s="2">
        <v>23.1</v>
      </c>
      <c r="F2582" s="2">
        <v>5</v>
      </c>
      <c r="G2582" s="2">
        <v>13.3</v>
      </c>
      <c r="H2582" s="2">
        <v>1008.8</v>
      </c>
      <c r="I2582" s="2">
        <v>26270</v>
      </c>
      <c r="J2582" s="2">
        <v>1</v>
      </c>
      <c r="K2582" s="2">
        <v>0</v>
      </c>
      <c r="L2582" s="2">
        <v>0</v>
      </c>
      <c r="M2582" s="2">
        <v>0</v>
      </c>
      <c r="N2582">
        <v>5</v>
      </c>
      <c r="O2582">
        <v>292.8</v>
      </c>
      <c r="P2582">
        <v>30.9</v>
      </c>
      <c r="Q2582">
        <v>27.8</v>
      </c>
      <c r="R2582" s="5">
        <v>1.78680555555556</v>
      </c>
    </row>
    <row r="2583" spans="2:18">
      <c r="B2583" s="2">
        <v>23.1</v>
      </c>
      <c r="C2583" s="2">
        <v>67</v>
      </c>
      <c r="D2583" s="2">
        <v>16.600000000000001</v>
      </c>
      <c r="E2583" s="2">
        <v>23.1</v>
      </c>
      <c r="F2583" s="2">
        <v>6.1</v>
      </c>
      <c r="G2583" s="2">
        <v>10.1</v>
      </c>
      <c r="H2583" s="2">
        <v>1009</v>
      </c>
      <c r="I2583" s="2">
        <v>25950</v>
      </c>
      <c r="J2583" s="2">
        <v>1</v>
      </c>
      <c r="K2583" s="2">
        <v>0</v>
      </c>
      <c r="L2583" s="2">
        <v>0</v>
      </c>
      <c r="M2583" s="2">
        <v>0</v>
      </c>
      <c r="N2583">
        <v>5</v>
      </c>
      <c r="O2583">
        <v>292.8</v>
      </c>
      <c r="P2583">
        <v>30.8</v>
      </c>
      <c r="Q2583">
        <v>27.8</v>
      </c>
      <c r="R2583" s="5">
        <v>1.7875000000000001</v>
      </c>
    </row>
    <row r="2584" spans="2:18">
      <c r="B2584" s="2">
        <v>23.1</v>
      </c>
      <c r="C2584" s="2">
        <v>67</v>
      </c>
      <c r="D2584" s="2">
        <v>16.600000000000001</v>
      </c>
      <c r="E2584" s="2">
        <v>23.1</v>
      </c>
      <c r="F2584" s="2">
        <v>4.3</v>
      </c>
      <c r="G2584" s="2">
        <v>7.9</v>
      </c>
      <c r="H2584" s="2">
        <v>1009</v>
      </c>
      <c r="I2584" s="2">
        <v>25700</v>
      </c>
      <c r="J2584" s="2">
        <v>1</v>
      </c>
      <c r="K2584" s="2">
        <v>0</v>
      </c>
      <c r="L2584" s="2">
        <v>0</v>
      </c>
      <c r="M2584" s="2">
        <v>0</v>
      </c>
      <c r="N2584">
        <v>5</v>
      </c>
      <c r="O2584">
        <v>292.8</v>
      </c>
      <c r="P2584">
        <v>30.7</v>
      </c>
      <c r="Q2584">
        <v>27.7</v>
      </c>
      <c r="R2584" s="5">
        <v>1.78819444444444</v>
      </c>
    </row>
    <row r="2585" spans="2:18">
      <c r="B2585" s="2">
        <v>23</v>
      </c>
      <c r="C2585" s="2">
        <v>67</v>
      </c>
      <c r="D2585" s="2">
        <v>16.600000000000001</v>
      </c>
      <c r="E2585" s="2">
        <v>23</v>
      </c>
      <c r="F2585" s="2">
        <v>14.4</v>
      </c>
      <c r="G2585" s="2">
        <v>18.7</v>
      </c>
      <c r="H2585" s="2">
        <v>1008.9</v>
      </c>
      <c r="I2585" s="2">
        <v>25370</v>
      </c>
      <c r="J2585" s="2">
        <v>1</v>
      </c>
      <c r="K2585" s="2">
        <v>0</v>
      </c>
      <c r="L2585" s="2">
        <v>0</v>
      </c>
      <c r="M2585" s="2">
        <v>0</v>
      </c>
      <c r="N2585">
        <v>5</v>
      </c>
      <c r="O2585">
        <v>292.8</v>
      </c>
      <c r="P2585">
        <v>30.7</v>
      </c>
      <c r="Q2585">
        <v>27.6</v>
      </c>
      <c r="R2585" s="5">
        <v>1.7888888888888901</v>
      </c>
    </row>
    <row r="2586" spans="2:18">
      <c r="B2586" s="2">
        <v>22.9</v>
      </c>
      <c r="C2586" s="2">
        <v>68</v>
      </c>
      <c r="D2586" s="2">
        <v>16.7</v>
      </c>
      <c r="E2586" s="2">
        <v>22.9</v>
      </c>
      <c r="F2586" s="2">
        <v>7.2</v>
      </c>
      <c r="G2586" s="2">
        <v>13</v>
      </c>
      <c r="H2586" s="2">
        <v>1008.7</v>
      </c>
      <c r="I2586" s="2">
        <v>25200</v>
      </c>
      <c r="J2586" s="2">
        <v>1</v>
      </c>
      <c r="K2586" s="2">
        <v>0</v>
      </c>
      <c r="L2586" s="2">
        <v>0</v>
      </c>
      <c r="M2586" s="2">
        <v>0</v>
      </c>
      <c r="N2586">
        <v>5</v>
      </c>
      <c r="O2586">
        <v>292.8</v>
      </c>
      <c r="P2586">
        <v>30.6</v>
      </c>
      <c r="Q2586">
        <v>27.5</v>
      </c>
      <c r="R2586" s="5">
        <v>1.78958333333333</v>
      </c>
    </row>
    <row r="2587" spans="2:18">
      <c r="B2587" s="2">
        <v>23</v>
      </c>
      <c r="C2587" s="2">
        <v>67</v>
      </c>
      <c r="D2587" s="2">
        <v>16.600000000000001</v>
      </c>
      <c r="E2587" s="2">
        <v>23</v>
      </c>
      <c r="F2587" s="2">
        <v>13.7</v>
      </c>
      <c r="G2587" s="2">
        <v>15.5</v>
      </c>
      <c r="H2587" s="2">
        <v>1009</v>
      </c>
      <c r="I2587" s="2">
        <v>25450</v>
      </c>
      <c r="J2587" s="2">
        <v>1</v>
      </c>
      <c r="K2587" s="2">
        <v>0</v>
      </c>
      <c r="L2587" s="2">
        <v>0</v>
      </c>
      <c r="M2587" s="2">
        <v>0</v>
      </c>
      <c r="N2587">
        <v>5</v>
      </c>
      <c r="O2587">
        <v>292.8</v>
      </c>
      <c r="P2587">
        <v>30.5</v>
      </c>
      <c r="Q2587">
        <v>27.4</v>
      </c>
      <c r="R2587" s="5">
        <v>1.7902777777777801</v>
      </c>
    </row>
    <row r="2588" spans="2:18">
      <c r="B2588" s="2">
        <v>22.8</v>
      </c>
      <c r="C2588" s="2">
        <v>68</v>
      </c>
      <c r="D2588" s="2">
        <v>16.600000000000001</v>
      </c>
      <c r="E2588" s="2">
        <v>22.8</v>
      </c>
      <c r="F2588" s="2">
        <v>4</v>
      </c>
      <c r="G2588" s="2">
        <v>11.5</v>
      </c>
      <c r="H2588" s="2">
        <v>1009</v>
      </c>
      <c r="I2588" s="2">
        <v>25370</v>
      </c>
      <c r="J2588" s="2">
        <v>1</v>
      </c>
      <c r="K2588" s="2">
        <v>0</v>
      </c>
      <c r="L2588" s="2">
        <v>0</v>
      </c>
      <c r="M2588" s="2">
        <v>0</v>
      </c>
      <c r="N2588">
        <v>5</v>
      </c>
      <c r="O2588">
        <v>292.8</v>
      </c>
      <c r="P2588">
        <v>30.4</v>
      </c>
      <c r="Q2588">
        <v>27.4</v>
      </c>
      <c r="R2588" s="5">
        <v>1.79097222222222</v>
      </c>
    </row>
    <row r="2589" spans="2:18">
      <c r="B2589" s="2">
        <v>22.9</v>
      </c>
      <c r="C2589" s="2">
        <v>67</v>
      </c>
      <c r="D2589" s="2">
        <v>16.5</v>
      </c>
      <c r="E2589" s="2">
        <v>22.9</v>
      </c>
      <c r="F2589" s="2">
        <v>8.3000000000000007</v>
      </c>
      <c r="G2589" s="2">
        <v>11.5</v>
      </c>
      <c r="H2589" s="2">
        <v>1008.8</v>
      </c>
      <c r="I2589" s="2">
        <v>25460</v>
      </c>
      <c r="J2589" s="2">
        <v>1</v>
      </c>
      <c r="K2589" s="2">
        <v>0</v>
      </c>
      <c r="L2589" s="2">
        <v>0</v>
      </c>
      <c r="M2589" s="2">
        <v>0</v>
      </c>
      <c r="N2589">
        <v>5</v>
      </c>
      <c r="O2589">
        <v>292.8</v>
      </c>
      <c r="P2589">
        <v>30.3</v>
      </c>
      <c r="Q2589">
        <v>27.2</v>
      </c>
      <c r="R2589" s="5">
        <v>1.7916666666666701</v>
      </c>
    </row>
    <row r="2590" spans="2:18">
      <c r="B2590" s="2">
        <v>23</v>
      </c>
      <c r="C2590" s="2">
        <v>67</v>
      </c>
      <c r="D2590" s="2">
        <v>16.600000000000001</v>
      </c>
      <c r="E2590" s="2">
        <v>23</v>
      </c>
      <c r="F2590" s="2">
        <v>4.7</v>
      </c>
      <c r="G2590" s="2">
        <v>8.6</v>
      </c>
      <c r="H2590" s="2">
        <v>1008.8</v>
      </c>
      <c r="I2590" s="2">
        <v>25310</v>
      </c>
      <c r="J2590" s="2">
        <v>1</v>
      </c>
      <c r="K2590" s="2">
        <v>0</v>
      </c>
      <c r="L2590" s="2">
        <v>0</v>
      </c>
      <c r="M2590" s="2">
        <v>0</v>
      </c>
      <c r="N2590">
        <v>5</v>
      </c>
      <c r="O2590">
        <v>292.8</v>
      </c>
      <c r="P2590">
        <v>30.2</v>
      </c>
      <c r="Q2590">
        <v>27.2</v>
      </c>
      <c r="R2590" s="5">
        <v>1.79236111111111</v>
      </c>
    </row>
    <row r="2591" spans="2:18">
      <c r="B2591" s="2">
        <v>23.1</v>
      </c>
      <c r="C2591" s="2">
        <v>66</v>
      </c>
      <c r="D2591" s="2">
        <v>16.399999999999999</v>
      </c>
      <c r="E2591" s="2">
        <v>23.1</v>
      </c>
      <c r="F2591" s="2">
        <v>9.6999999999999993</v>
      </c>
      <c r="G2591" s="2">
        <v>9.6999999999999993</v>
      </c>
      <c r="H2591" s="2">
        <v>1009</v>
      </c>
      <c r="I2591" s="2">
        <v>25140</v>
      </c>
      <c r="J2591" s="2">
        <v>1</v>
      </c>
      <c r="K2591" s="2">
        <v>0</v>
      </c>
      <c r="L2591" s="2">
        <v>0</v>
      </c>
      <c r="M2591" s="2">
        <v>0</v>
      </c>
      <c r="N2591">
        <v>5</v>
      </c>
      <c r="O2591">
        <v>292.8</v>
      </c>
      <c r="P2591">
        <v>30.1</v>
      </c>
      <c r="Q2591">
        <v>27.2</v>
      </c>
      <c r="R2591" s="5">
        <v>1.7930555555555601</v>
      </c>
    </row>
    <row r="2592" spans="2:18">
      <c r="B2592" s="2">
        <v>23.1</v>
      </c>
      <c r="C2592" s="2">
        <v>67</v>
      </c>
      <c r="D2592" s="2">
        <v>16.600000000000001</v>
      </c>
      <c r="E2592" s="2">
        <v>23.1</v>
      </c>
      <c r="F2592" s="2">
        <v>14</v>
      </c>
      <c r="G2592" s="2">
        <v>17.600000000000001</v>
      </c>
      <c r="H2592" s="2">
        <v>1008.9</v>
      </c>
      <c r="I2592" s="2">
        <v>24880</v>
      </c>
      <c r="J2592" s="2">
        <v>1</v>
      </c>
      <c r="K2592" s="2">
        <v>0</v>
      </c>
      <c r="L2592" s="2">
        <v>0</v>
      </c>
      <c r="M2592" s="2">
        <v>0</v>
      </c>
      <c r="N2592">
        <v>5</v>
      </c>
      <c r="O2592">
        <v>292.8</v>
      </c>
      <c r="P2592">
        <v>30.1</v>
      </c>
      <c r="Q2592">
        <v>27.1</v>
      </c>
      <c r="R2592" s="5">
        <v>1.79375</v>
      </c>
    </row>
    <row r="2593" spans="2:18">
      <c r="B2593" s="2">
        <v>22.9</v>
      </c>
      <c r="C2593" s="2">
        <v>68</v>
      </c>
      <c r="D2593" s="2">
        <v>16.7</v>
      </c>
      <c r="E2593" s="2">
        <v>22.9</v>
      </c>
      <c r="F2593" s="2">
        <v>6.1</v>
      </c>
      <c r="G2593" s="2">
        <v>11.9</v>
      </c>
      <c r="H2593" s="2">
        <v>1008.8</v>
      </c>
      <c r="I2593" s="2">
        <v>24650</v>
      </c>
      <c r="J2593" s="2">
        <v>1</v>
      </c>
      <c r="K2593" s="2">
        <v>0</v>
      </c>
      <c r="L2593" s="2">
        <v>0</v>
      </c>
      <c r="M2593" s="2">
        <v>0</v>
      </c>
      <c r="N2593">
        <v>5</v>
      </c>
      <c r="O2593">
        <v>292.8</v>
      </c>
      <c r="P2593">
        <v>30</v>
      </c>
      <c r="Q2593">
        <v>27</v>
      </c>
      <c r="R2593" s="5">
        <v>1.7944444444444401</v>
      </c>
    </row>
    <row r="2594" spans="2:18">
      <c r="B2594" s="2">
        <v>22.8</v>
      </c>
      <c r="C2594" s="2">
        <v>68</v>
      </c>
      <c r="D2594" s="2">
        <v>16.600000000000001</v>
      </c>
      <c r="E2594" s="2">
        <v>22.8</v>
      </c>
      <c r="F2594" s="2">
        <v>2.9</v>
      </c>
      <c r="G2594" s="2">
        <v>12.2</v>
      </c>
      <c r="H2594" s="2">
        <v>1008.8</v>
      </c>
      <c r="I2594" s="2">
        <v>24280</v>
      </c>
      <c r="J2594" s="2">
        <v>1</v>
      </c>
      <c r="K2594" s="2">
        <v>0</v>
      </c>
      <c r="L2594" s="2">
        <v>0</v>
      </c>
      <c r="M2594" s="2">
        <v>0</v>
      </c>
      <c r="N2594">
        <v>5</v>
      </c>
      <c r="O2594">
        <v>292.8</v>
      </c>
      <c r="P2594">
        <v>30</v>
      </c>
      <c r="Q2594">
        <v>27</v>
      </c>
      <c r="R2594" s="5">
        <v>1.7951388888888899</v>
      </c>
    </row>
    <row r="2595" spans="2:18">
      <c r="B2595" s="2">
        <v>22.7</v>
      </c>
      <c r="C2595" s="2">
        <v>69</v>
      </c>
      <c r="D2595" s="2">
        <v>16.7</v>
      </c>
      <c r="E2595" s="2">
        <v>22.7</v>
      </c>
      <c r="F2595" s="2">
        <v>9</v>
      </c>
      <c r="G2595" s="2">
        <v>14.8</v>
      </c>
      <c r="H2595" s="2">
        <v>1008.8</v>
      </c>
      <c r="I2595" s="2">
        <v>23850</v>
      </c>
      <c r="J2595" s="2">
        <v>1</v>
      </c>
      <c r="K2595" s="2">
        <v>0</v>
      </c>
      <c r="L2595" s="2">
        <v>0</v>
      </c>
      <c r="M2595" s="2">
        <v>0</v>
      </c>
      <c r="N2595">
        <v>5</v>
      </c>
      <c r="O2595">
        <v>292.8</v>
      </c>
      <c r="P2595">
        <v>29.9</v>
      </c>
      <c r="Q2595">
        <v>26.9</v>
      </c>
      <c r="R2595" s="5">
        <v>1.7958333333333301</v>
      </c>
    </row>
    <row r="2596" spans="2:18">
      <c r="B2596" s="2">
        <v>22.8</v>
      </c>
      <c r="C2596" s="2">
        <v>68</v>
      </c>
      <c r="D2596" s="2">
        <v>16.600000000000001</v>
      </c>
      <c r="E2596" s="2">
        <v>22.8</v>
      </c>
      <c r="F2596" s="2">
        <v>12.6</v>
      </c>
      <c r="G2596" s="2">
        <v>15.1</v>
      </c>
      <c r="H2596" s="2">
        <v>1008.9</v>
      </c>
      <c r="I2596" s="2">
        <v>23430</v>
      </c>
      <c r="J2596" s="2">
        <v>1</v>
      </c>
      <c r="K2596" s="2">
        <v>0</v>
      </c>
      <c r="L2596" s="2">
        <v>0</v>
      </c>
      <c r="M2596" s="2">
        <v>0</v>
      </c>
      <c r="N2596">
        <v>5</v>
      </c>
      <c r="O2596">
        <v>292.8</v>
      </c>
      <c r="P2596">
        <v>29.8</v>
      </c>
      <c r="Q2596">
        <v>26.9</v>
      </c>
      <c r="R2596" s="5">
        <v>1.7965277777777799</v>
      </c>
    </row>
    <row r="2597" spans="2:18">
      <c r="B2597" s="2">
        <v>22.8</v>
      </c>
      <c r="C2597" s="2">
        <v>68</v>
      </c>
      <c r="D2597" s="2">
        <v>16.600000000000001</v>
      </c>
      <c r="E2597" s="2">
        <v>22.8</v>
      </c>
      <c r="F2597" s="2">
        <v>8.6</v>
      </c>
      <c r="G2597" s="2">
        <v>16.600000000000001</v>
      </c>
      <c r="H2597" s="2">
        <v>1008.9</v>
      </c>
      <c r="I2597" s="2">
        <v>23010</v>
      </c>
      <c r="J2597" s="2">
        <v>1</v>
      </c>
      <c r="K2597" s="2">
        <v>0</v>
      </c>
      <c r="L2597" s="2">
        <v>0</v>
      </c>
      <c r="M2597" s="2">
        <v>0</v>
      </c>
      <c r="N2597">
        <v>5</v>
      </c>
      <c r="O2597">
        <v>292.8</v>
      </c>
      <c r="P2597">
        <v>29.7</v>
      </c>
      <c r="Q2597">
        <v>26.8</v>
      </c>
      <c r="R2597" s="5">
        <v>1.7972222222222201</v>
      </c>
    </row>
    <row r="2598" spans="2:18">
      <c r="B2598" s="2">
        <v>22.8</v>
      </c>
      <c r="C2598" s="2">
        <v>68</v>
      </c>
      <c r="D2598" s="2">
        <v>16.600000000000001</v>
      </c>
      <c r="E2598" s="2">
        <v>22.8</v>
      </c>
      <c r="F2598" s="2">
        <v>10.4</v>
      </c>
      <c r="G2598" s="2">
        <v>16.899999999999999</v>
      </c>
      <c r="H2598" s="2">
        <v>1008.9</v>
      </c>
      <c r="I2598" s="2">
        <v>22600</v>
      </c>
      <c r="J2598" s="2">
        <v>1</v>
      </c>
      <c r="K2598" s="2">
        <v>0</v>
      </c>
      <c r="L2598" s="2">
        <v>0</v>
      </c>
      <c r="M2598" s="2">
        <v>0</v>
      </c>
      <c r="N2598">
        <v>5</v>
      </c>
      <c r="O2598">
        <v>292.8</v>
      </c>
      <c r="P2598">
        <v>29.6</v>
      </c>
      <c r="Q2598">
        <v>26.7</v>
      </c>
      <c r="R2598" s="5">
        <v>1.7979166666666699</v>
      </c>
    </row>
    <row r="2599" spans="2:18">
      <c r="B2599" s="2">
        <v>22.8</v>
      </c>
      <c r="C2599" s="2">
        <v>68</v>
      </c>
      <c r="D2599" s="2">
        <v>16.600000000000001</v>
      </c>
      <c r="E2599" s="2">
        <v>22.8</v>
      </c>
      <c r="F2599" s="2">
        <v>9.4</v>
      </c>
      <c r="G2599" s="2">
        <v>11.9</v>
      </c>
      <c r="H2599" s="2">
        <v>1008.9</v>
      </c>
      <c r="I2599" s="2">
        <v>22130</v>
      </c>
      <c r="J2599" s="2">
        <v>1</v>
      </c>
      <c r="K2599" s="2">
        <v>0</v>
      </c>
      <c r="L2599" s="2">
        <v>0</v>
      </c>
      <c r="M2599" s="2">
        <v>0</v>
      </c>
      <c r="N2599">
        <v>5</v>
      </c>
      <c r="O2599">
        <v>292.8</v>
      </c>
      <c r="P2599">
        <v>29.5</v>
      </c>
      <c r="Q2599">
        <v>26.7</v>
      </c>
      <c r="R2599" s="5">
        <v>1.7986111111111101</v>
      </c>
    </row>
    <row r="2600" spans="2:18">
      <c r="B2600" s="2">
        <v>22.8</v>
      </c>
      <c r="C2600" s="2">
        <v>68</v>
      </c>
      <c r="D2600" s="2">
        <v>16.600000000000001</v>
      </c>
      <c r="E2600" s="2">
        <v>22.8</v>
      </c>
      <c r="F2600" s="2">
        <v>15.5</v>
      </c>
      <c r="G2600" s="2">
        <v>19.100000000000001</v>
      </c>
      <c r="H2600" s="2">
        <v>1008.9</v>
      </c>
      <c r="I2600" s="2">
        <v>21700</v>
      </c>
      <c r="J2600" s="2">
        <v>1</v>
      </c>
      <c r="K2600" s="2">
        <v>0</v>
      </c>
      <c r="L2600" s="2">
        <v>0</v>
      </c>
      <c r="M2600" s="2">
        <v>0</v>
      </c>
      <c r="N2600">
        <v>5</v>
      </c>
      <c r="O2600">
        <v>292.8</v>
      </c>
      <c r="P2600">
        <v>29.4</v>
      </c>
      <c r="Q2600">
        <v>26.6</v>
      </c>
      <c r="R2600" s="5">
        <v>1.7993055555555599</v>
      </c>
    </row>
    <row r="2601" spans="2:18">
      <c r="B2601" s="2">
        <v>22.8</v>
      </c>
      <c r="C2601" s="2">
        <v>68</v>
      </c>
      <c r="D2601" s="2">
        <v>16.600000000000001</v>
      </c>
      <c r="E2601" s="2">
        <v>22.8</v>
      </c>
      <c r="F2601" s="2">
        <v>12.6</v>
      </c>
      <c r="G2601" s="2">
        <v>13.7</v>
      </c>
      <c r="H2601" s="2">
        <v>1008.8</v>
      </c>
      <c r="I2601" s="2">
        <v>21340</v>
      </c>
      <c r="J2601" s="2">
        <v>1</v>
      </c>
      <c r="K2601" s="2">
        <v>0</v>
      </c>
      <c r="L2601" s="2">
        <v>0</v>
      </c>
      <c r="M2601" s="2">
        <v>0</v>
      </c>
      <c r="N2601">
        <v>5</v>
      </c>
      <c r="O2601">
        <v>292.8</v>
      </c>
      <c r="P2601">
        <v>29.4</v>
      </c>
      <c r="Q2601">
        <v>26.5</v>
      </c>
      <c r="R2601" s="5">
        <v>1.8</v>
      </c>
    </row>
    <row r="2602" spans="2:18">
      <c r="B2602" s="2">
        <v>22.7</v>
      </c>
      <c r="C2602" s="2">
        <v>68</v>
      </c>
      <c r="D2602" s="2">
        <v>16.5</v>
      </c>
      <c r="E2602" s="2">
        <v>22.7</v>
      </c>
      <c r="F2602" s="2">
        <v>9.6999999999999993</v>
      </c>
      <c r="G2602" s="2">
        <v>13.7</v>
      </c>
      <c r="H2602" s="2">
        <v>1008.9</v>
      </c>
      <c r="I2602" s="2">
        <v>21110</v>
      </c>
      <c r="J2602" s="2">
        <v>1</v>
      </c>
      <c r="K2602" s="2">
        <v>0</v>
      </c>
      <c r="L2602" s="2">
        <v>0</v>
      </c>
      <c r="M2602" s="2">
        <v>0</v>
      </c>
      <c r="N2602">
        <v>5</v>
      </c>
      <c r="O2602">
        <v>292.8</v>
      </c>
      <c r="P2602">
        <v>29.3</v>
      </c>
      <c r="Q2602">
        <v>26.5</v>
      </c>
      <c r="R2602" s="5">
        <v>1.8006944444444399</v>
      </c>
    </row>
    <row r="2603" spans="2:18">
      <c r="B2603" s="2">
        <v>22.6</v>
      </c>
      <c r="C2603" s="2">
        <v>68</v>
      </c>
      <c r="D2603" s="2">
        <v>16.399999999999999</v>
      </c>
      <c r="E2603" s="2">
        <v>22.6</v>
      </c>
      <c r="F2603" s="2">
        <v>5.8</v>
      </c>
      <c r="G2603" s="2">
        <v>13.3</v>
      </c>
      <c r="H2603" s="2">
        <v>1008.9</v>
      </c>
      <c r="I2603" s="2">
        <v>21130</v>
      </c>
      <c r="J2603" s="2">
        <v>1</v>
      </c>
      <c r="K2603" s="2">
        <v>0</v>
      </c>
      <c r="L2603" s="2">
        <v>0</v>
      </c>
      <c r="M2603" s="2">
        <v>0</v>
      </c>
      <c r="N2603">
        <v>5</v>
      </c>
      <c r="O2603">
        <v>292.8</v>
      </c>
      <c r="P2603">
        <v>29.2</v>
      </c>
      <c r="Q2603">
        <v>26.4</v>
      </c>
      <c r="R2603" s="5">
        <v>1.80138888888889</v>
      </c>
    </row>
    <row r="2604" spans="2:18">
      <c r="B2604" s="2">
        <v>22.6</v>
      </c>
      <c r="C2604" s="2">
        <v>69</v>
      </c>
      <c r="D2604" s="2">
        <v>16.600000000000001</v>
      </c>
      <c r="E2604" s="2">
        <v>22.6</v>
      </c>
      <c r="F2604" s="2">
        <v>10.1</v>
      </c>
      <c r="G2604" s="2">
        <v>12.2</v>
      </c>
      <c r="H2604" s="2">
        <v>1009</v>
      </c>
      <c r="I2604" s="2">
        <v>20960</v>
      </c>
      <c r="J2604" s="2">
        <v>1</v>
      </c>
      <c r="K2604" s="2">
        <v>0</v>
      </c>
      <c r="L2604" s="2">
        <v>0</v>
      </c>
      <c r="M2604" s="2">
        <v>0</v>
      </c>
      <c r="N2604">
        <v>5</v>
      </c>
      <c r="O2604">
        <v>292.8</v>
      </c>
      <c r="P2604">
        <v>29</v>
      </c>
      <c r="Q2604">
        <v>26.3</v>
      </c>
      <c r="R2604" s="5">
        <v>1.8020833333333299</v>
      </c>
    </row>
    <row r="2605" spans="2:18">
      <c r="B2605" s="2">
        <v>22.5</v>
      </c>
      <c r="C2605" s="2">
        <v>69</v>
      </c>
      <c r="D2605" s="2">
        <v>16.5</v>
      </c>
      <c r="E2605" s="2">
        <v>22.5</v>
      </c>
      <c r="F2605" s="2">
        <v>7.6</v>
      </c>
      <c r="G2605" s="2">
        <v>13.3</v>
      </c>
      <c r="H2605" s="2">
        <v>1009</v>
      </c>
      <c r="I2605" s="2">
        <v>20810</v>
      </c>
      <c r="J2605" s="2">
        <v>1</v>
      </c>
      <c r="K2605" s="2">
        <v>0</v>
      </c>
      <c r="L2605" s="2">
        <v>0</v>
      </c>
      <c r="M2605" s="2">
        <v>0</v>
      </c>
      <c r="N2605">
        <v>5</v>
      </c>
      <c r="O2605">
        <v>292.8</v>
      </c>
      <c r="P2605">
        <v>28.9</v>
      </c>
      <c r="Q2605">
        <v>26.3</v>
      </c>
      <c r="R2605" s="5">
        <v>1.80277777777778</v>
      </c>
    </row>
    <row r="2606" spans="2:18">
      <c r="B2606" s="2">
        <v>22.6</v>
      </c>
      <c r="C2606" s="2">
        <v>69</v>
      </c>
      <c r="D2606" s="2">
        <v>16.600000000000001</v>
      </c>
      <c r="E2606" s="2">
        <v>22.6</v>
      </c>
      <c r="F2606" s="2">
        <v>7.2</v>
      </c>
      <c r="G2606" s="2">
        <v>9.6999999999999993</v>
      </c>
      <c r="H2606" s="2">
        <v>1009.1</v>
      </c>
      <c r="I2606" s="2">
        <v>20590</v>
      </c>
      <c r="J2606" s="2">
        <v>1</v>
      </c>
      <c r="K2606" s="2">
        <v>0</v>
      </c>
      <c r="L2606" s="2">
        <v>0</v>
      </c>
      <c r="M2606" s="2">
        <v>0</v>
      </c>
      <c r="N2606">
        <v>5</v>
      </c>
      <c r="O2606">
        <v>292.8</v>
      </c>
      <c r="P2606">
        <v>28.8</v>
      </c>
      <c r="Q2606">
        <v>26.2</v>
      </c>
      <c r="R2606" s="5">
        <v>1.8034722222222199</v>
      </c>
    </row>
    <row r="2607" spans="2:18">
      <c r="B2607" s="2">
        <v>22.7</v>
      </c>
      <c r="C2607" s="2">
        <v>68</v>
      </c>
      <c r="D2607" s="2">
        <v>16.5</v>
      </c>
      <c r="E2607" s="2">
        <v>22.7</v>
      </c>
      <c r="F2607" s="2">
        <v>6.5</v>
      </c>
      <c r="G2607" s="2">
        <v>12.2</v>
      </c>
      <c r="H2607" s="2">
        <v>1008.7</v>
      </c>
      <c r="I2607" s="2">
        <v>20290</v>
      </c>
      <c r="J2607" s="2">
        <v>1</v>
      </c>
      <c r="K2607" s="2">
        <v>0</v>
      </c>
      <c r="L2607" s="2">
        <v>0</v>
      </c>
      <c r="M2607" s="2">
        <v>0</v>
      </c>
      <c r="N2607">
        <v>5</v>
      </c>
      <c r="O2607">
        <v>292.8</v>
      </c>
      <c r="P2607">
        <v>28.7</v>
      </c>
      <c r="Q2607">
        <v>26.2</v>
      </c>
      <c r="R2607" s="5">
        <v>1.80416666666667</v>
      </c>
    </row>
    <row r="2608" spans="2:18">
      <c r="B2608" s="2">
        <v>22.7</v>
      </c>
      <c r="C2608" s="2">
        <v>68</v>
      </c>
      <c r="D2608" s="2">
        <v>16.5</v>
      </c>
      <c r="E2608" s="2">
        <v>22.7</v>
      </c>
      <c r="F2608" s="2">
        <v>10.4</v>
      </c>
      <c r="G2608" s="2">
        <v>14.8</v>
      </c>
      <c r="H2608" s="2">
        <v>1008.9</v>
      </c>
      <c r="I2608" s="2">
        <v>20080</v>
      </c>
      <c r="J2608" s="2">
        <v>1</v>
      </c>
      <c r="K2608" s="2">
        <v>0</v>
      </c>
      <c r="L2608" s="2">
        <v>0</v>
      </c>
      <c r="M2608" s="2">
        <v>0</v>
      </c>
      <c r="N2608">
        <v>5</v>
      </c>
      <c r="O2608">
        <v>292.8</v>
      </c>
      <c r="P2608">
        <v>28.7</v>
      </c>
      <c r="Q2608">
        <v>26.1</v>
      </c>
      <c r="R2608" s="5">
        <v>1.8048611111111099</v>
      </c>
    </row>
    <row r="2609" spans="2:18">
      <c r="B2609" s="2">
        <v>22.7</v>
      </c>
      <c r="C2609" s="2">
        <v>68</v>
      </c>
      <c r="D2609" s="2">
        <v>16.5</v>
      </c>
      <c r="E2609" s="2">
        <v>22.7</v>
      </c>
      <c r="F2609" s="2">
        <v>9.6999999999999993</v>
      </c>
      <c r="G2609" s="2">
        <v>20.9</v>
      </c>
      <c r="H2609" s="2">
        <v>1009</v>
      </c>
      <c r="I2609" s="2">
        <v>19870</v>
      </c>
      <c r="J2609" s="2">
        <v>1</v>
      </c>
      <c r="K2609" s="2">
        <v>0</v>
      </c>
      <c r="L2609" s="2">
        <v>0</v>
      </c>
      <c r="M2609" s="2">
        <v>0</v>
      </c>
      <c r="N2609">
        <v>5</v>
      </c>
      <c r="O2609">
        <v>292.8</v>
      </c>
      <c r="P2609">
        <v>28.6</v>
      </c>
      <c r="Q2609">
        <v>26.1</v>
      </c>
      <c r="R2609" s="5">
        <v>1.80555555555556</v>
      </c>
    </row>
    <row r="2610" spans="2:18">
      <c r="B2610" s="2">
        <v>22.6</v>
      </c>
      <c r="C2610" s="2">
        <v>68</v>
      </c>
      <c r="D2610" s="2">
        <v>16.399999999999999</v>
      </c>
      <c r="E2610" s="2">
        <v>22.6</v>
      </c>
      <c r="F2610" s="2">
        <v>6.5</v>
      </c>
      <c r="G2610" s="2">
        <v>13.7</v>
      </c>
      <c r="H2610" s="2">
        <v>1009.2</v>
      </c>
      <c r="I2610" s="2">
        <v>19700</v>
      </c>
      <c r="J2610" s="2">
        <v>1</v>
      </c>
      <c r="K2610" s="2">
        <v>0</v>
      </c>
      <c r="L2610" s="2">
        <v>0</v>
      </c>
      <c r="M2610" s="2">
        <v>0</v>
      </c>
      <c r="N2610">
        <v>5</v>
      </c>
      <c r="O2610">
        <v>292.8</v>
      </c>
      <c r="P2610">
        <v>28.6</v>
      </c>
      <c r="Q2610">
        <v>26</v>
      </c>
      <c r="R2610" s="5">
        <v>1.8062499999999999</v>
      </c>
    </row>
    <row r="2611" spans="2:18">
      <c r="B2611" s="2">
        <v>22.7</v>
      </c>
      <c r="C2611" s="2">
        <v>68</v>
      </c>
      <c r="D2611" s="2">
        <v>16.5</v>
      </c>
      <c r="E2611" s="2">
        <v>22.7</v>
      </c>
      <c r="F2611" s="2">
        <v>10.1</v>
      </c>
      <c r="G2611" s="2">
        <v>12.6</v>
      </c>
      <c r="H2611" s="2">
        <v>1009</v>
      </c>
      <c r="I2611" s="2">
        <v>19590</v>
      </c>
      <c r="J2611" s="2">
        <v>1</v>
      </c>
      <c r="K2611" s="2">
        <v>0</v>
      </c>
      <c r="L2611" s="2">
        <v>0</v>
      </c>
      <c r="M2611" s="2">
        <v>0</v>
      </c>
      <c r="N2611">
        <v>5</v>
      </c>
      <c r="O2611">
        <v>292.8</v>
      </c>
      <c r="P2611">
        <v>28.5</v>
      </c>
      <c r="Q2611">
        <v>26</v>
      </c>
      <c r="R2611" s="5">
        <v>1.80694444444444</v>
      </c>
    </row>
    <row r="2612" spans="2:18">
      <c r="B2612" s="2">
        <v>22.6</v>
      </c>
      <c r="C2612" s="2">
        <v>69</v>
      </c>
      <c r="D2612" s="2">
        <v>16.600000000000001</v>
      </c>
      <c r="E2612" s="2">
        <v>22.6</v>
      </c>
      <c r="F2612" s="2">
        <v>13</v>
      </c>
      <c r="G2612" s="2">
        <v>16.899999999999999</v>
      </c>
      <c r="H2612" s="2">
        <v>1009</v>
      </c>
      <c r="I2612" s="2">
        <v>19480</v>
      </c>
      <c r="J2612" s="2">
        <v>1</v>
      </c>
      <c r="K2612" s="2">
        <v>0</v>
      </c>
      <c r="L2612" s="2">
        <v>0</v>
      </c>
      <c r="M2612" s="2">
        <v>0</v>
      </c>
      <c r="N2612">
        <v>5</v>
      </c>
      <c r="O2612">
        <v>292.8</v>
      </c>
      <c r="P2612">
        <v>28.4</v>
      </c>
      <c r="Q2612">
        <v>25.9</v>
      </c>
      <c r="R2612" s="5">
        <v>1.8076388888888899</v>
      </c>
    </row>
    <row r="2613" spans="2:18">
      <c r="B2613" s="2">
        <v>22.5</v>
      </c>
      <c r="C2613" s="2">
        <v>69</v>
      </c>
      <c r="D2613" s="2">
        <v>16.5</v>
      </c>
      <c r="E2613" s="2">
        <v>22.5</v>
      </c>
      <c r="F2613" s="2">
        <v>8.6</v>
      </c>
      <c r="G2613" s="2">
        <v>12.6</v>
      </c>
      <c r="H2613" s="2">
        <v>1009</v>
      </c>
      <c r="I2613" s="2">
        <v>19230</v>
      </c>
      <c r="J2613" s="2">
        <v>1</v>
      </c>
      <c r="K2613" s="2">
        <v>0</v>
      </c>
      <c r="L2613" s="2">
        <v>0</v>
      </c>
      <c r="M2613" s="2">
        <v>0</v>
      </c>
      <c r="N2613">
        <v>5</v>
      </c>
      <c r="O2613">
        <v>292.8</v>
      </c>
      <c r="P2613">
        <v>28.3</v>
      </c>
      <c r="Q2613">
        <v>25.8</v>
      </c>
      <c r="R2613" s="5">
        <v>1.80833333333333</v>
      </c>
    </row>
    <row r="2614" spans="2:18">
      <c r="B2614" s="2">
        <v>22.5</v>
      </c>
      <c r="C2614" s="2">
        <v>69</v>
      </c>
      <c r="D2614" s="2">
        <v>16.5</v>
      </c>
      <c r="E2614" s="2">
        <v>22.5</v>
      </c>
      <c r="F2614" s="2">
        <v>10.1</v>
      </c>
      <c r="G2614" s="2">
        <v>18</v>
      </c>
      <c r="H2614" s="2">
        <v>1008.9</v>
      </c>
      <c r="I2614" s="2">
        <v>19150</v>
      </c>
      <c r="J2614" s="2">
        <v>1</v>
      </c>
      <c r="K2614" s="2">
        <v>0</v>
      </c>
      <c r="L2614" s="2">
        <v>0</v>
      </c>
      <c r="M2614" s="2">
        <v>0</v>
      </c>
      <c r="N2614">
        <v>5</v>
      </c>
      <c r="O2614">
        <v>292.8</v>
      </c>
      <c r="P2614">
        <v>28.3</v>
      </c>
      <c r="Q2614">
        <v>25.8</v>
      </c>
      <c r="R2614" s="5">
        <v>1.8090277777777799</v>
      </c>
    </row>
    <row r="2615" spans="2:18">
      <c r="B2615" s="2">
        <v>22.5</v>
      </c>
      <c r="C2615" s="2">
        <v>69</v>
      </c>
      <c r="D2615" s="2">
        <v>16.5</v>
      </c>
      <c r="E2615" s="2">
        <v>22.5</v>
      </c>
      <c r="F2615" s="2">
        <v>20.2</v>
      </c>
      <c r="G2615" s="2">
        <v>22</v>
      </c>
      <c r="H2615" s="2">
        <v>1009.1</v>
      </c>
      <c r="I2615" s="2">
        <v>19010</v>
      </c>
      <c r="J2615" s="2">
        <v>1</v>
      </c>
      <c r="K2615" s="2">
        <v>0</v>
      </c>
      <c r="L2615" s="2">
        <v>0</v>
      </c>
      <c r="M2615" s="2">
        <v>0</v>
      </c>
      <c r="N2615">
        <v>5</v>
      </c>
      <c r="O2615">
        <v>292.8</v>
      </c>
      <c r="P2615">
        <v>28.1</v>
      </c>
      <c r="Q2615">
        <v>25.7</v>
      </c>
      <c r="R2615" s="5">
        <v>1.80972222222222</v>
      </c>
    </row>
    <row r="2616" spans="2:18">
      <c r="B2616" s="2">
        <v>22.4</v>
      </c>
      <c r="C2616" s="2">
        <v>69</v>
      </c>
      <c r="D2616" s="2">
        <v>16.399999999999999</v>
      </c>
      <c r="E2616" s="2">
        <v>22.4</v>
      </c>
      <c r="F2616" s="2">
        <v>12.6</v>
      </c>
      <c r="G2616" s="2">
        <v>16.899999999999999</v>
      </c>
      <c r="H2616" s="2">
        <v>1009</v>
      </c>
      <c r="I2616" s="2">
        <v>18760</v>
      </c>
      <c r="J2616" s="2">
        <v>1</v>
      </c>
      <c r="K2616" s="2">
        <v>0</v>
      </c>
      <c r="L2616" s="2">
        <v>0</v>
      </c>
      <c r="M2616" s="2">
        <v>0</v>
      </c>
      <c r="N2616">
        <v>5</v>
      </c>
      <c r="O2616">
        <v>292.8</v>
      </c>
      <c r="P2616">
        <v>28.1</v>
      </c>
      <c r="Q2616">
        <v>25.7</v>
      </c>
      <c r="R2616" s="5">
        <v>1.8104166666666699</v>
      </c>
    </row>
    <row r="2617" spans="2:18">
      <c r="B2617" s="2">
        <v>22.4</v>
      </c>
      <c r="C2617" s="2">
        <v>69</v>
      </c>
      <c r="D2617" s="2">
        <v>16.399999999999999</v>
      </c>
      <c r="E2617" s="2">
        <v>22.4</v>
      </c>
      <c r="F2617" s="2">
        <v>13</v>
      </c>
      <c r="G2617" s="2">
        <v>18</v>
      </c>
      <c r="H2617" s="2">
        <v>1008.8</v>
      </c>
      <c r="I2617" s="2">
        <v>18640</v>
      </c>
      <c r="J2617" s="2">
        <v>1</v>
      </c>
      <c r="K2617" s="2">
        <v>0</v>
      </c>
      <c r="L2617" s="2">
        <v>0</v>
      </c>
      <c r="M2617" s="2">
        <v>0</v>
      </c>
      <c r="N2617">
        <v>5</v>
      </c>
      <c r="O2617">
        <v>292.8</v>
      </c>
      <c r="P2617">
        <v>28</v>
      </c>
      <c r="Q2617">
        <v>25.6</v>
      </c>
      <c r="R2617" s="5">
        <v>1.81111111111111</v>
      </c>
    </row>
    <row r="2618" spans="2:18">
      <c r="B2618" s="2">
        <v>22.5</v>
      </c>
      <c r="C2618" s="2">
        <v>69</v>
      </c>
      <c r="D2618" s="2">
        <v>16.5</v>
      </c>
      <c r="E2618" s="2">
        <v>22.5</v>
      </c>
      <c r="F2618" s="2">
        <v>6.1</v>
      </c>
      <c r="G2618" s="2">
        <v>14.4</v>
      </c>
      <c r="H2618" s="2">
        <v>1008.8</v>
      </c>
      <c r="I2618" s="2">
        <v>18470</v>
      </c>
      <c r="J2618" s="2">
        <v>1</v>
      </c>
      <c r="K2618" s="2">
        <v>0</v>
      </c>
      <c r="L2618" s="2">
        <v>0</v>
      </c>
      <c r="M2618" s="2">
        <v>0</v>
      </c>
      <c r="N2618">
        <v>5</v>
      </c>
      <c r="O2618">
        <v>292.8</v>
      </c>
      <c r="P2618">
        <v>27.9</v>
      </c>
      <c r="Q2618">
        <v>25.5</v>
      </c>
      <c r="R2618" s="5">
        <v>1.8118055555555601</v>
      </c>
    </row>
    <row r="2619" spans="2:18">
      <c r="B2619" s="2">
        <v>22.5</v>
      </c>
      <c r="C2619" s="2">
        <v>69</v>
      </c>
      <c r="D2619" s="2">
        <v>16.5</v>
      </c>
      <c r="E2619" s="2">
        <v>22.5</v>
      </c>
      <c r="F2619" s="2">
        <v>13.3</v>
      </c>
      <c r="G2619" s="2">
        <v>13.7</v>
      </c>
      <c r="H2619" s="2">
        <v>1009.1</v>
      </c>
      <c r="I2619" s="2">
        <v>18320</v>
      </c>
      <c r="J2619" s="2">
        <v>1</v>
      </c>
      <c r="K2619" s="2">
        <v>0</v>
      </c>
      <c r="L2619" s="2">
        <v>0</v>
      </c>
      <c r="M2619" s="2">
        <v>0</v>
      </c>
      <c r="N2619">
        <v>5</v>
      </c>
      <c r="O2619">
        <v>292.8</v>
      </c>
      <c r="P2619">
        <v>27.8</v>
      </c>
      <c r="Q2619">
        <v>25.5</v>
      </c>
      <c r="R2619" s="5">
        <v>1.8125</v>
      </c>
    </row>
    <row r="2620" spans="2:18">
      <c r="B2620" s="2">
        <v>22.5</v>
      </c>
      <c r="C2620" s="2">
        <v>69</v>
      </c>
      <c r="D2620" s="2">
        <v>16.5</v>
      </c>
      <c r="E2620" s="2">
        <v>22.5</v>
      </c>
      <c r="F2620" s="2">
        <v>9.4</v>
      </c>
      <c r="G2620" s="2">
        <v>16.600000000000001</v>
      </c>
      <c r="H2620" s="2">
        <v>1008.7</v>
      </c>
      <c r="I2620" s="2">
        <v>18160</v>
      </c>
      <c r="J2620" s="2">
        <v>1</v>
      </c>
      <c r="K2620" s="2">
        <v>0</v>
      </c>
      <c r="L2620" s="2">
        <v>0</v>
      </c>
      <c r="M2620" s="2">
        <v>0</v>
      </c>
      <c r="N2620">
        <v>5</v>
      </c>
      <c r="O2620">
        <v>292.8</v>
      </c>
      <c r="P2620">
        <v>27.7</v>
      </c>
      <c r="Q2620">
        <v>25.4</v>
      </c>
      <c r="R2620" s="5">
        <v>1.8131944444444399</v>
      </c>
    </row>
    <row r="2621" spans="2:18">
      <c r="B2621" s="2">
        <v>22.4</v>
      </c>
      <c r="C2621" s="2">
        <v>70</v>
      </c>
      <c r="D2621" s="2">
        <v>16.7</v>
      </c>
      <c r="E2621" s="2">
        <v>22.4</v>
      </c>
      <c r="F2621" s="2">
        <v>4.3</v>
      </c>
      <c r="G2621" s="2">
        <v>10.1</v>
      </c>
      <c r="H2621" s="2">
        <v>1008.9</v>
      </c>
      <c r="I2621" s="2">
        <v>17950</v>
      </c>
      <c r="J2621" s="2">
        <v>1</v>
      </c>
      <c r="K2621" s="2">
        <v>0</v>
      </c>
      <c r="L2621" s="2">
        <v>0</v>
      </c>
      <c r="M2621" s="2">
        <v>0</v>
      </c>
      <c r="N2621">
        <v>5</v>
      </c>
      <c r="O2621">
        <v>292.8</v>
      </c>
      <c r="P2621">
        <v>27.7</v>
      </c>
      <c r="Q2621">
        <v>25.4</v>
      </c>
      <c r="R2621" s="5">
        <v>1.81388888888889</v>
      </c>
    </row>
    <row r="2622" spans="2:18">
      <c r="B2622" s="2">
        <v>22.5</v>
      </c>
      <c r="C2622" s="2">
        <v>69</v>
      </c>
      <c r="D2622" s="2">
        <v>16.5</v>
      </c>
      <c r="E2622" s="2">
        <v>22.5</v>
      </c>
      <c r="F2622" s="2">
        <v>18.399999999999999</v>
      </c>
      <c r="G2622" s="2">
        <v>21.2</v>
      </c>
      <c r="H2622" s="2">
        <v>1008.9</v>
      </c>
      <c r="I2622" s="2">
        <v>17690</v>
      </c>
      <c r="J2622" s="2">
        <v>1</v>
      </c>
      <c r="K2622" s="2">
        <v>0</v>
      </c>
      <c r="L2622" s="2">
        <v>0</v>
      </c>
      <c r="M2622" s="2">
        <v>0</v>
      </c>
      <c r="N2622">
        <v>5</v>
      </c>
      <c r="O2622">
        <v>292.8</v>
      </c>
      <c r="P2622">
        <v>27.7</v>
      </c>
      <c r="Q2622">
        <v>25.3</v>
      </c>
      <c r="R2622" s="5">
        <v>1.8145833333333301</v>
      </c>
    </row>
    <row r="2623" spans="2:18">
      <c r="B2623" s="2">
        <v>22.4</v>
      </c>
      <c r="C2623" s="2">
        <v>69</v>
      </c>
      <c r="D2623" s="2">
        <v>16.399999999999999</v>
      </c>
      <c r="E2623" s="2">
        <v>22.4</v>
      </c>
      <c r="F2623" s="2">
        <v>5.4</v>
      </c>
      <c r="G2623" s="2">
        <v>11.2</v>
      </c>
      <c r="H2623" s="2">
        <v>1008.7</v>
      </c>
      <c r="I2623" s="2">
        <v>17500</v>
      </c>
      <c r="J2623" s="2">
        <v>1</v>
      </c>
      <c r="K2623" s="2">
        <v>0</v>
      </c>
      <c r="L2623" s="2">
        <v>0</v>
      </c>
      <c r="M2623" s="2">
        <v>0</v>
      </c>
      <c r="N2623">
        <v>5</v>
      </c>
      <c r="O2623">
        <v>292.8</v>
      </c>
      <c r="P2623">
        <v>27.6</v>
      </c>
      <c r="Q2623">
        <v>25.3</v>
      </c>
      <c r="R2623" s="5">
        <v>1.81527777777778</v>
      </c>
    </row>
    <row r="2624" spans="2:18">
      <c r="B2624" s="2">
        <v>22.3</v>
      </c>
      <c r="C2624" s="2">
        <v>70</v>
      </c>
      <c r="D2624" s="2">
        <v>16.600000000000001</v>
      </c>
      <c r="E2624" s="2">
        <v>22.3</v>
      </c>
      <c r="F2624" s="2">
        <v>10.8</v>
      </c>
      <c r="G2624" s="2">
        <v>15.8</v>
      </c>
      <c r="H2624" s="2">
        <v>1008.8</v>
      </c>
      <c r="I2624" s="2">
        <v>17330</v>
      </c>
      <c r="J2624" s="2">
        <v>1</v>
      </c>
      <c r="K2624" s="2">
        <v>0</v>
      </c>
      <c r="L2624" s="2">
        <v>0</v>
      </c>
      <c r="M2624" s="2">
        <v>0</v>
      </c>
      <c r="N2624">
        <v>5</v>
      </c>
      <c r="O2624">
        <v>292.8</v>
      </c>
      <c r="P2624">
        <v>27.6</v>
      </c>
      <c r="Q2624">
        <v>25.3</v>
      </c>
      <c r="R2624" s="5">
        <v>1.8159722222222201</v>
      </c>
    </row>
    <row r="2625" spans="2:18">
      <c r="B2625" s="2">
        <v>22.3</v>
      </c>
      <c r="C2625" s="2">
        <v>70</v>
      </c>
      <c r="D2625" s="2">
        <v>16.600000000000001</v>
      </c>
      <c r="E2625" s="2">
        <v>22.3</v>
      </c>
      <c r="F2625" s="2">
        <v>11.9</v>
      </c>
      <c r="G2625" s="2">
        <v>18.7</v>
      </c>
      <c r="H2625" s="2">
        <v>1008.8</v>
      </c>
      <c r="I2625" s="2">
        <v>17210</v>
      </c>
      <c r="J2625" s="2">
        <v>1</v>
      </c>
      <c r="K2625" s="2">
        <v>0</v>
      </c>
      <c r="L2625" s="2">
        <v>0</v>
      </c>
      <c r="M2625" s="2">
        <v>0</v>
      </c>
      <c r="N2625">
        <v>5</v>
      </c>
      <c r="O2625">
        <v>292.8</v>
      </c>
      <c r="P2625">
        <v>27.6</v>
      </c>
      <c r="Q2625">
        <v>25.2</v>
      </c>
      <c r="R2625" s="5">
        <v>1.81666666666667</v>
      </c>
    </row>
    <row r="2626" spans="2:18">
      <c r="B2626" s="2">
        <v>22.3</v>
      </c>
      <c r="C2626" s="2">
        <v>70</v>
      </c>
      <c r="D2626" s="2">
        <v>16.600000000000001</v>
      </c>
      <c r="E2626" s="2">
        <v>22.3</v>
      </c>
      <c r="F2626" s="2">
        <v>7.9</v>
      </c>
      <c r="G2626" s="2">
        <v>12.6</v>
      </c>
      <c r="H2626" s="2">
        <v>1009.1</v>
      </c>
      <c r="I2626" s="2">
        <v>17040</v>
      </c>
      <c r="J2626" s="2">
        <v>1</v>
      </c>
      <c r="K2626" s="2">
        <v>0</v>
      </c>
      <c r="L2626" s="2">
        <v>0</v>
      </c>
      <c r="M2626" s="2">
        <v>0</v>
      </c>
      <c r="N2626">
        <v>5</v>
      </c>
      <c r="O2626">
        <v>292.8</v>
      </c>
      <c r="P2626">
        <v>27.4</v>
      </c>
      <c r="Q2626">
        <v>25.1</v>
      </c>
      <c r="R2626" s="5">
        <v>1.8173611111111101</v>
      </c>
    </row>
    <row r="2627" spans="2:18">
      <c r="B2627" s="2">
        <v>22.3</v>
      </c>
      <c r="C2627" s="2">
        <v>70</v>
      </c>
      <c r="D2627" s="2">
        <v>16.600000000000001</v>
      </c>
      <c r="E2627" s="2">
        <v>22.3</v>
      </c>
      <c r="F2627" s="2">
        <v>6.1</v>
      </c>
      <c r="G2627" s="2">
        <v>25.2</v>
      </c>
      <c r="H2627" s="2">
        <v>1008.9</v>
      </c>
      <c r="I2627" s="2">
        <v>16890</v>
      </c>
      <c r="J2627" s="2">
        <v>1</v>
      </c>
      <c r="K2627" s="2">
        <v>0</v>
      </c>
      <c r="L2627" s="2">
        <v>0</v>
      </c>
      <c r="M2627" s="2">
        <v>0</v>
      </c>
      <c r="N2627">
        <v>5</v>
      </c>
      <c r="O2627">
        <v>292.8</v>
      </c>
      <c r="P2627">
        <v>27.4</v>
      </c>
      <c r="Q2627">
        <v>25.1</v>
      </c>
      <c r="R2627" s="5">
        <v>1.81805555555556</v>
      </c>
    </row>
    <row r="2628" spans="2:18">
      <c r="B2628" s="2">
        <v>22.3</v>
      </c>
      <c r="C2628" s="2">
        <v>70</v>
      </c>
      <c r="D2628" s="2">
        <v>16.600000000000001</v>
      </c>
      <c r="E2628" s="2">
        <v>22.3</v>
      </c>
      <c r="F2628" s="2">
        <v>10.8</v>
      </c>
      <c r="G2628" s="2">
        <v>18.399999999999999</v>
      </c>
      <c r="H2628" s="2">
        <v>1009</v>
      </c>
      <c r="I2628" s="2">
        <v>16900</v>
      </c>
      <c r="J2628" s="2">
        <v>1</v>
      </c>
      <c r="K2628" s="2">
        <v>0</v>
      </c>
      <c r="L2628" s="2">
        <v>0</v>
      </c>
      <c r="M2628" s="2">
        <v>0</v>
      </c>
      <c r="N2628">
        <v>5</v>
      </c>
      <c r="O2628">
        <v>292.8</v>
      </c>
      <c r="P2628">
        <v>27.3</v>
      </c>
      <c r="Q2628">
        <v>25.1</v>
      </c>
      <c r="R2628" s="5">
        <v>1.8187500000000001</v>
      </c>
    </row>
    <row r="2629" spans="2:18">
      <c r="B2629" s="2">
        <v>22.2</v>
      </c>
      <c r="C2629" s="2">
        <v>70</v>
      </c>
      <c r="D2629" s="2">
        <v>16.5</v>
      </c>
      <c r="E2629" s="2">
        <v>22.2</v>
      </c>
      <c r="F2629" s="2">
        <v>10.4</v>
      </c>
      <c r="G2629" s="2">
        <v>12.6</v>
      </c>
      <c r="H2629" s="2">
        <v>1009</v>
      </c>
      <c r="I2629" s="2">
        <v>16680</v>
      </c>
      <c r="J2629" s="2">
        <v>1</v>
      </c>
      <c r="K2629" s="2">
        <v>0</v>
      </c>
      <c r="L2629" s="2">
        <v>0</v>
      </c>
      <c r="M2629" s="2">
        <v>0</v>
      </c>
      <c r="N2629">
        <v>5</v>
      </c>
      <c r="O2629">
        <v>292.8</v>
      </c>
      <c r="P2629">
        <v>27.3</v>
      </c>
      <c r="Q2629">
        <v>25</v>
      </c>
      <c r="R2629" s="5">
        <v>1.81944444444444</v>
      </c>
    </row>
    <row r="2630" spans="2:18">
      <c r="B2630" s="2">
        <v>22.1</v>
      </c>
      <c r="C2630" s="2">
        <v>70</v>
      </c>
      <c r="D2630" s="2">
        <v>16.399999999999999</v>
      </c>
      <c r="E2630" s="2">
        <v>22.1</v>
      </c>
      <c r="F2630" s="2">
        <v>6.8</v>
      </c>
      <c r="G2630" s="2">
        <v>14</v>
      </c>
      <c r="H2630" s="2">
        <v>1008.9</v>
      </c>
      <c r="I2630" s="2">
        <v>16410</v>
      </c>
      <c r="J2630" s="2">
        <v>1</v>
      </c>
      <c r="K2630" s="2">
        <v>0</v>
      </c>
      <c r="L2630" s="2">
        <v>0</v>
      </c>
      <c r="M2630" s="2">
        <v>0</v>
      </c>
      <c r="N2630">
        <v>5</v>
      </c>
      <c r="O2630">
        <v>292.8</v>
      </c>
      <c r="P2630">
        <v>27.2</v>
      </c>
      <c r="Q2630">
        <v>24.9</v>
      </c>
      <c r="R2630" s="5">
        <v>1.8201388888888901</v>
      </c>
    </row>
    <row r="2631" spans="2:18">
      <c r="B2631" s="2">
        <v>22.1</v>
      </c>
      <c r="C2631" s="2">
        <v>70</v>
      </c>
      <c r="D2631" s="2">
        <v>16.399999999999999</v>
      </c>
      <c r="E2631" s="2">
        <v>22.1</v>
      </c>
      <c r="F2631" s="2">
        <v>11.9</v>
      </c>
      <c r="G2631" s="2">
        <v>15.8</v>
      </c>
      <c r="H2631" s="2">
        <v>1009.1</v>
      </c>
      <c r="I2631" s="2">
        <v>16190</v>
      </c>
      <c r="J2631" s="2">
        <v>1</v>
      </c>
      <c r="K2631" s="2">
        <v>0</v>
      </c>
      <c r="L2631" s="2">
        <v>0</v>
      </c>
      <c r="M2631" s="2">
        <v>0</v>
      </c>
      <c r="N2631">
        <v>5</v>
      </c>
      <c r="O2631">
        <v>292.8</v>
      </c>
      <c r="P2631">
        <v>27.1</v>
      </c>
      <c r="Q2631">
        <v>24.9</v>
      </c>
      <c r="R2631" s="5">
        <v>1.82083333333333</v>
      </c>
    </row>
    <row r="2632" spans="2:18">
      <c r="B2632" s="2">
        <v>22.1</v>
      </c>
      <c r="C2632" s="2">
        <v>71</v>
      </c>
      <c r="D2632" s="2">
        <v>16.600000000000001</v>
      </c>
      <c r="E2632" s="2">
        <v>22.1</v>
      </c>
      <c r="F2632" s="2">
        <v>11.2</v>
      </c>
      <c r="G2632" s="2">
        <v>13</v>
      </c>
      <c r="H2632" s="2">
        <v>1009.1</v>
      </c>
      <c r="I2632" s="2">
        <v>15960</v>
      </c>
      <c r="J2632" s="2">
        <v>1</v>
      </c>
      <c r="K2632" s="2">
        <v>0</v>
      </c>
      <c r="L2632" s="2">
        <v>0</v>
      </c>
      <c r="M2632" s="2">
        <v>0</v>
      </c>
      <c r="N2632">
        <v>5</v>
      </c>
      <c r="O2632">
        <v>292.8</v>
      </c>
      <c r="P2632">
        <v>27.1</v>
      </c>
      <c r="Q2632">
        <v>24.8</v>
      </c>
      <c r="R2632" s="5">
        <v>1.8215277777777801</v>
      </c>
    </row>
    <row r="2633" spans="2:18">
      <c r="B2633" s="2">
        <v>22.1</v>
      </c>
      <c r="C2633" s="2">
        <v>71</v>
      </c>
      <c r="D2633" s="2">
        <v>16.600000000000001</v>
      </c>
      <c r="E2633" s="2">
        <v>22.1</v>
      </c>
      <c r="F2633" s="2">
        <v>9.4</v>
      </c>
      <c r="G2633" s="2">
        <v>13.7</v>
      </c>
      <c r="H2633" s="2">
        <v>1008.9</v>
      </c>
      <c r="I2633" s="2">
        <v>15690</v>
      </c>
      <c r="J2633" s="2">
        <v>1</v>
      </c>
      <c r="K2633" s="2">
        <v>0</v>
      </c>
      <c r="L2633" s="2">
        <v>0</v>
      </c>
      <c r="M2633" s="2">
        <v>0</v>
      </c>
      <c r="N2633">
        <v>5</v>
      </c>
      <c r="O2633">
        <v>292.8</v>
      </c>
      <c r="P2633">
        <v>27</v>
      </c>
      <c r="Q2633">
        <v>24.8</v>
      </c>
      <c r="R2633" s="5">
        <v>1.82222222222222</v>
      </c>
    </row>
    <row r="2634" spans="2:18">
      <c r="B2634" s="2">
        <v>22.1</v>
      </c>
      <c r="C2634" s="2">
        <v>71</v>
      </c>
      <c r="D2634" s="2">
        <v>16.600000000000001</v>
      </c>
      <c r="E2634" s="2">
        <v>22.1</v>
      </c>
      <c r="F2634" s="2">
        <v>15.8</v>
      </c>
      <c r="G2634" s="2">
        <v>21.6</v>
      </c>
      <c r="H2634" s="2">
        <v>1008.9</v>
      </c>
      <c r="I2634" s="2">
        <v>15520</v>
      </c>
      <c r="J2634" s="2">
        <v>1</v>
      </c>
      <c r="K2634" s="2">
        <v>0</v>
      </c>
      <c r="L2634" s="2">
        <v>0</v>
      </c>
      <c r="M2634" s="2">
        <v>0</v>
      </c>
      <c r="N2634">
        <v>5</v>
      </c>
      <c r="O2634">
        <v>292.8</v>
      </c>
      <c r="P2634">
        <v>26.9</v>
      </c>
      <c r="Q2634">
        <v>24.7</v>
      </c>
      <c r="R2634" s="5">
        <v>1.8229166666666701</v>
      </c>
    </row>
    <row r="2635" spans="2:18">
      <c r="B2635" s="2">
        <v>22</v>
      </c>
      <c r="C2635" s="2">
        <v>71</v>
      </c>
      <c r="D2635" s="2">
        <v>16.5</v>
      </c>
      <c r="E2635" s="2">
        <v>22</v>
      </c>
      <c r="F2635" s="2">
        <v>5</v>
      </c>
      <c r="G2635" s="2">
        <v>13</v>
      </c>
      <c r="H2635" s="2">
        <v>1009</v>
      </c>
      <c r="I2635" s="2">
        <v>15340</v>
      </c>
      <c r="J2635" s="2">
        <v>1</v>
      </c>
      <c r="K2635" s="2">
        <v>0</v>
      </c>
      <c r="L2635" s="2">
        <v>0</v>
      </c>
      <c r="M2635" s="2">
        <v>0</v>
      </c>
      <c r="N2635">
        <v>5</v>
      </c>
      <c r="O2635">
        <v>292.8</v>
      </c>
      <c r="P2635">
        <v>26.8</v>
      </c>
      <c r="Q2635">
        <v>24.7</v>
      </c>
      <c r="R2635" s="5">
        <v>1.82361111111111</v>
      </c>
    </row>
    <row r="2636" spans="2:18">
      <c r="B2636" s="2">
        <v>22.1</v>
      </c>
      <c r="C2636" s="2">
        <v>71</v>
      </c>
      <c r="D2636" s="2">
        <v>16.600000000000001</v>
      </c>
      <c r="E2636" s="2">
        <v>22.1</v>
      </c>
      <c r="F2636" s="2">
        <v>8.6</v>
      </c>
      <c r="G2636" s="2">
        <v>8.6</v>
      </c>
      <c r="H2636" s="2">
        <v>1009.2</v>
      </c>
      <c r="I2636" s="2">
        <v>15100</v>
      </c>
      <c r="J2636" s="2">
        <v>1</v>
      </c>
      <c r="K2636" s="2">
        <v>0</v>
      </c>
      <c r="L2636" s="2">
        <v>0</v>
      </c>
      <c r="M2636" s="2">
        <v>0</v>
      </c>
      <c r="N2636">
        <v>5</v>
      </c>
      <c r="O2636">
        <v>292.8</v>
      </c>
      <c r="P2636">
        <v>26.7</v>
      </c>
      <c r="Q2636">
        <v>24.6</v>
      </c>
      <c r="R2636" s="5">
        <v>1.8243055555555601</v>
      </c>
    </row>
    <row r="2637" spans="2:18">
      <c r="B2637" s="2">
        <v>22.1</v>
      </c>
      <c r="C2637" s="2">
        <v>71</v>
      </c>
      <c r="D2637" s="2">
        <v>16.600000000000001</v>
      </c>
      <c r="E2637" s="2">
        <v>22.1</v>
      </c>
      <c r="F2637" s="2">
        <v>9.4</v>
      </c>
      <c r="G2637" s="2">
        <v>12.6</v>
      </c>
      <c r="H2637" s="2">
        <v>1009.2</v>
      </c>
      <c r="I2637" s="2">
        <v>14840</v>
      </c>
      <c r="J2637" s="2">
        <v>1</v>
      </c>
      <c r="K2637" s="2">
        <v>0</v>
      </c>
      <c r="L2637" s="2">
        <v>0</v>
      </c>
      <c r="M2637" s="2">
        <v>0</v>
      </c>
      <c r="N2637">
        <v>5</v>
      </c>
      <c r="O2637">
        <v>292.8</v>
      </c>
      <c r="P2637">
        <v>26.7</v>
      </c>
      <c r="Q2637">
        <v>24.6</v>
      </c>
      <c r="R2637" s="5">
        <v>1.825</v>
      </c>
    </row>
    <row r="2638" spans="2:18">
      <c r="B2638" s="2">
        <v>22.1</v>
      </c>
      <c r="C2638" s="2">
        <v>71</v>
      </c>
      <c r="D2638" s="2">
        <v>16.600000000000001</v>
      </c>
      <c r="E2638" s="2">
        <v>22.1</v>
      </c>
      <c r="F2638" s="2">
        <v>7.2</v>
      </c>
      <c r="G2638" s="2">
        <v>16.899999999999999</v>
      </c>
      <c r="H2638" s="2">
        <v>1009.3</v>
      </c>
      <c r="I2638" s="2">
        <v>14660</v>
      </c>
      <c r="J2638" s="2">
        <v>1</v>
      </c>
      <c r="K2638" s="2">
        <v>0</v>
      </c>
      <c r="L2638" s="2">
        <v>0</v>
      </c>
      <c r="M2638" s="2">
        <v>0</v>
      </c>
      <c r="N2638">
        <v>5</v>
      </c>
      <c r="O2638">
        <v>292.8</v>
      </c>
      <c r="P2638">
        <v>26.6</v>
      </c>
      <c r="Q2638">
        <v>24.5</v>
      </c>
      <c r="R2638" s="5">
        <v>1.8256944444444401</v>
      </c>
    </row>
    <row r="2639" spans="2:18">
      <c r="B2639" s="2">
        <v>22.1</v>
      </c>
      <c r="C2639" s="2">
        <v>71</v>
      </c>
      <c r="D2639" s="2">
        <v>16.600000000000001</v>
      </c>
      <c r="E2639" s="2">
        <v>22.1</v>
      </c>
      <c r="F2639" s="2">
        <v>21.2</v>
      </c>
      <c r="G2639" s="2">
        <v>22.3</v>
      </c>
      <c r="H2639" s="2">
        <v>1009.1</v>
      </c>
      <c r="I2639" s="2">
        <v>14460</v>
      </c>
      <c r="J2639" s="2">
        <v>1</v>
      </c>
      <c r="K2639" s="2">
        <v>0</v>
      </c>
      <c r="L2639" s="2">
        <v>0</v>
      </c>
      <c r="M2639" s="2">
        <v>0</v>
      </c>
      <c r="N2639">
        <v>5</v>
      </c>
      <c r="O2639">
        <v>292.8</v>
      </c>
      <c r="P2639">
        <v>26.6</v>
      </c>
      <c r="Q2639">
        <v>24.5</v>
      </c>
      <c r="R2639" s="5">
        <v>1.8263888888888899</v>
      </c>
    </row>
    <row r="2640" spans="2:18">
      <c r="B2640" s="2">
        <v>22.1</v>
      </c>
      <c r="C2640" s="2">
        <v>71</v>
      </c>
      <c r="D2640" s="2">
        <v>16.600000000000001</v>
      </c>
      <c r="E2640" s="2">
        <v>22.1</v>
      </c>
      <c r="F2640" s="2">
        <v>10.1</v>
      </c>
      <c r="G2640" s="2">
        <v>16.600000000000001</v>
      </c>
      <c r="H2640" s="2">
        <v>1009.1</v>
      </c>
      <c r="I2640" s="2">
        <v>14300</v>
      </c>
      <c r="J2640" s="2">
        <v>1</v>
      </c>
      <c r="K2640" s="2">
        <v>0</v>
      </c>
      <c r="L2640" s="2">
        <v>0</v>
      </c>
      <c r="M2640" s="2">
        <v>0</v>
      </c>
      <c r="N2640">
        <v>5</v>
      </c>
      <c r="O2640">
        <v>292.8</v>
      </c>
      <c r="P2640">
        <v>26.6</v>
      </c>
      <c r="Q2640">
        <v>24.4</v>
      </c>
      <c r="R2640" s="5">
        <v>1.8270833333333301</v>
      </c>
    </row>
    <row r="2641" spans="2:18">
      <c r="B2641" s="2">
        <v>22.1</v>
      </c>
      <c r="C2641" s="2">
        <v>71</v>
      </c>
      <c r="D2641" s="2">
        <v>16.600000000000001</v>
      </c>
      <c r="E2641" s="2">
        <v>22.1</v>
      </c>
      <c r="F2641" s="2">
        <v>6.1</v>
      </c>
      <c r="G2641" s="2">
        <v>9</v>
      </c>
      <c r="H2641" s="2">
        <v>1009.3</v>
      </c>
      <c r="I2641" s="2">
        <v>14090</v>
      </c>
      <c r="J2641" s="2">
        <v>1</v>
      </c>
      <c r="K2641" s="2">
        <v>0</v>
      </c>
      <c r="L2641" s="2">
        <v>0</v>
      </c>
      <c r="M2641" s="2">
        <v>0</v>
      </c>
      <c r="N2641">
        <v>5</v>
      </c>
      <c r="O2641">
        <v>292.8</v>
      </c>
      <c r="P2641">
        <v>26.5</v>
      </c>
      <c r="Q2641">
        <v>24.4</v>
      </c>
      <c r="R2641" s="5">
        <v>1.8277777777777799</v>
      </c>
    </row>
    <row r="2642" spans="2:18">
      <c r="B2642" s="2">
        <v>22.1</v>
      </c>
      <c r="C2642" s="2">
        <v>71</v>
      </c>
      <c r="D2642" s="2">
        <v>16.600000000000001</v>
      </c>
      <c r="E2642" s="2">
        <v>22.1</v>
      </c>
      <c r="F2642" s="2">
        <v>7.2</v>
      </c>
      <c r="G2642" s="2">
        <v>9</v>
      </c>
      <c r="H2642" s="2">
        <v>1009.4</v>
      </c>
      <c r="I2642" s="2">
        <v>13920</v>
      </c>
      <c r="J2642" s="2">
        <v>1</v>
      </c>
      <c r="K2642" s="2">
        <v>0</v>
      </c>
      <c r="L2642" s="2">
        <v>0</v>
      </c>
      <c r="M2642" s="2">
        <v>0</v>
      </c>
      <c r="N2642">
        <v>5</v>
      </c>
      <c r="O2642">
        <v>292.8</v>
      </c>
      <c r="P2642">
        <v>26.5</v>
      </c>
      <c r="Q2642">
        <v>24.3</v>
      </c>
      <c r="R2642" s="5">
        <v>1.8284722222222201</v>
      </c>
    </row>
    <row r="2643" spans="2:18">
      <c r="B2643" s="2">
        <v>22.1</v>
      </c>
      <c r="C2643" s="2">
        <v>71</v>
      </c>
      <c r="D2643" s="2">
        <v>16.600000000000001</v>
      </c>
      <c r="E2643" s="2">
        <v>22.1</v>
      </c>
      <c r="F2643" s="2">
        <v>4</v>
      </c>
      <c r="G2643" s="2">
        <v>6.1</v>
      </c>
      <c r="H2643" s="2">
        <v>1009</v>
      </c>
      <c r="I2643" s="2">
        <v>13740</v>
      </c>
      <c r="J2643" s="2">
        <v>1</v>
      </c>
      <c r="K2643" s="2">
        <v>0</v>
      </c>
      <c r="L2643" s="2">
        <v>0</v>
      </c>
      <c r="M2643" s="2">
        <v>0</v>
      </c>
      <c r="N2643">
        <v>5</v>
      </c>
      <c r="O2643">
        <v>292.8</v>
      </c>
      <c r="P2643">
        <v>26.5</v>
      </c>
      <c r="Q2643">
        <v>24.3</v>
      </c>
      <c r="R2643" s="5">
        <v>1.8291666666666699</v>
      </c>
    </row>
    <row r="2644" spans="2:18">
      <c r="B2644" s="2">
        <v>22.1</v>
      </c>
      <c r="C2644" s="2">
        <v>71</v>
      </c>
      <c r="D2644" s="2">
        <v>16.600000000000001</v>
      </c>
      <c r="E2644" s="2">
        <v>22.1</v>
      </c>
      <c r="F2644" s="2">
        <v>6.5</v>
      </c>
      <c r="G2644" s="2">
        <v>18.399999999999999</v>
      </c>
      <c r="H2644" s="2">
        <v>1009.3</v>
      </c>
      <c r="I2644" s="2">
        <v>13600</v>
      </c>
      <c r="J2644" s="2">
        <v>0</v>
      </c>
      <c r="K2644" s="2">
        <v>0</v>
      </c>
      <c r="L2644" s="2">
        <v>0</v>
      </c>
      <c r="M2644" s="2">
        <v>0</v>
      </c>
      <c r="N2644">
        <v>5</v>
      </c>
      <c r="O2644">
        <v>292.8</v>
      </c>
      <c r="P2644">
        <v>26.4</v>
      </c>
      <c r="Q2644">
        <v>24.3</v>
      </c>
      <c r="R2644" s="5">
        <v>1.8298611111111101</v>
      </c>
    </row>
    <row r="2645" spans="2:18">
      <c r="B2645" s="2">
        <v>22.1</v>
      </c>
      <c r="C2645" s="2">
        <v>71</v>
      </c>
      <c r="D2645" s="2">
        <v>16.600000000000001</v>
      </c>
      <c r="E2645" s="2">
        <v>22.1</v>
      </c>
      <c r="F2645" s="2">
        <v>2.9</v>
      </c>
      <c r="G2645" s="2">
        <v>6.5</v>
      </c>
      <c r="H2645" s="2">
        <v>1009.3</v>
      </c>
      <c r="I2645" s="2">
        <v>13390</v>
      </c>
      <c r="J2645" s="2">
        <v>0</v>
      </c>
      <c r="K2645" s="2">
        <v>0</v>
      </c>
      <c r="L2645" s="2">
        <v>0</v>
      </c>
      <c r="M2645" s="2">
        <v>0</v>
      </c>
      <c r="N2645">
        <v>5</v>
      </c>
      <c r="O2645">
        <v>292.8</v>
      </c>
      <c r="P2645">
        <v>26.4</v>
      </c>
      <c r="Q2645">
        <v>24.2</v>
      </c>
      <c r="R2645" s="5">
        <v>1.8305555555555599</v>
      </c>
    </row>
    <row r="2646" spans="2:18">
      <c r="B2646" s="2">
        <v>22.2</v>
      </c>
      <c r="C2646" s="2">
        <v>70</v>
      </c>
      <c r="D2646" s="2">
        <v>16.5</v>
      </c>
      <c r="E2646" s="2">
        <v>22.2</v>
      </c>
      <c r="F2646" s="2">
        <v>6.8</v>
      </c>
      <c r="G2646" s="2">
        <v>9.6999999999999993</v>
      </c>
      <c r="H2646" s="2">
        <v>1009.4</v>
      </c>
      <c r="I2646" s="2">
        <v>13190</v>
      </c>
      <c r="J2646" s="2">
        <v>0</v>
      </c>
      <c r="K2646" s="2">
        <v>0</v>
      </c>
      <c r="L2646" s="2">
        <v>0</v>
      </c>
      <c r="M2646" s="2">
        <v>0</v>
      </c>
      <c r="N2646">
        <v>5</v>
      </c>
      <c r="O2646">
        <v>292.8</v>
      </c>
      <c r="P2646">
        <v>26.4</v>
      </c>
      <c r="Q2646">
        <v>24.2</v>
      </c>
      <c r="R2646" s="5">
        <v>1.83125</v>
      </c>
    </row>
    <row r="2647" spans="2:18">
      <c r="B2647" s="2">
        <v>22.2</v>
      </c>
      <c r="C2647" s="2">
        <v>70</v>
      </c>
      <c r="D2647" s="2">
        <v>16.5</v>
      </c>
      <c r="E2647" s="2">
        <v>22.2</v>
      </c>
      <c r="F2647" s="2">
        <v>8.6</v>
      </c>
      <c r="G2647" s="2">
        <v>13</v>
      </c>
      <c r="H2647" s="2">
        <v>1009.4</v>
      </c>
      <c r="I2647" s="2">
        <v>13050</v>
      </c>
      <c r="J2647" s="2">
        <v>0</v>
      </c>
      <c r="K2647" s="2">
        <v>0</v>
      </c>
      <c r="L2647" s="2">
        <v>0</v>
      </c>
      <c r="M2647" s="2">
        <v>0</v>
      </c>
      <c r="N2647">
        <v>5</v>
      </c>
      <c r="O2647">
        <v>292.8</v>
      </c>
      <c r="P2647">
        <v>26.4</v>
      </c>
      <c r="Q2647">
        <v>24.2</v>
      </c>
      <c r="R2647" s="5">
        <v>1.8319444444444399</v>
      </c>
    </row>
    <row r="2648" spans="2:18">
      <c r="B2648" s="2">
        <v>22.2</v>
      </c>
      <c r="C2648" s="2">
        <v>70</v>
      </c>
      <c r="D2648" s="2">
        <v>16.5</v>
      </c>
      <c r="E2648" s="2">
        <v>22.2</v>
      </c>
      <c r="F2648" s="2">
        <v>13.7</v>
      </c>
      <c r="G2648" s="2">
        <v>15.5</v>
      </c>
      <c r="H2648" s="2">
        <v>1009.2</v>
      </c>
      <c r="I2648" s="2">
        <v>12890</v>
      </c>
      <c r="J2648" s="2">
        <v>0</v>
      </c>
      <c r="K2648" s="2">
        <v>0</v>
      </c>
      <c r="L2648" s="2">
        <v>0</v>
      </c>
      <c r="M2648" s="2">
        <v>0</v>
      </c>
      <c r="N2648">
        <v>5</v>
      </c>
      <c r="O2648">
        <v>292.8</v>
      </c>
      <c r="P2648">
        <v>26.3</v>
      </c>
      <c r="Q2648">
        <v>24.2</v>
      </c>
      <c r="R2648" s="5">
        <v>1.83263888888889</v>
      </c>
    </row>
    <row r="2649" spans="2:18">
      <c r="B2649" s="2">
        <v>22.2</v>
      </c>
      <c r="C2649" s="2">
        <v>70</v>
      </c>
      <c r="D2649" s="2">
        <v>16.5</v>
      </c>
      <c r="E2649" s="2">
        <v>22.2</v>
      </c>
      <c r="F2649" s="2">
        <v>5</v>
      </c>
      <c r="G2649" s="2">
        <v>8.6</v>
      </c>
      <c r="H2649" s="2">
        <v>1009.4</v>
      </c>
      <c r="I2649" s="2">
        <v>12730</v>
      </c>
      <c r="J2649" s="2">
        <v>0</v>
      </c>
      <c r="K2649" s="2">
        <v>0</v>
      </c>
      <c r="L2649" s="2">
        <v>0</v>
      </c>
      <c r="M2649" s="2">
        <v>0</v>
      </c>
      <c r="N2649">
        <v>5</v>
      </c>
      <c r="O2649">
        <v>292.8</v>
      </c>
      <c r="P2649">
        <v>26.4</v>
      </c>
      <c r="Q2649">
        <v>24.2</v>
      </c>
      <c r="R2649" s="5">
        <v>1.8333333333333299</v>
      </c>
    </row>
    <row r="2650" spans="2:18">
      <c r="B2650" s="2">
        <v>22.3</v>
      </c>
      <c r="C2650" s="2">
        <v>71</v>
      </c>
      <c r="D2650" s="2">
        <v>16.8</v>
      </c>
      <c r="E2650" s="2">
        <v>22.3</v>
      </c>
      <c r="F2650" s="2">
        <v>9.6999999999999993</v>
      </c>
      <c r="G2650" s="2">
        <v>15.5</v>
      </c>
      <c r="H2650" s="2">
        <v>1009.3</v>
      </c>
      <c r="I2650" s="2">
        <v>12620</v>
      </c>
      <c r="J2650" s="2">
        <v>0</v>
      </c>
      <c r="K2650" s="2">
        <v>0</v>
      </c>
      <c r="L2650" s="2">
        <v>0</v>
      </c>
      <c r="M2650" s="2">
        <v>0</v>
      </c>
      <c r="N2650">
        <v>5</v>
      </c>
      <c r="O2650">
        <v>292.8</v>
      </c>
      <c r="P2650">
        <v>26.3</v>
      </c>
      <c r="Q2650">
        <v>24.1</v>
      </c>
      <c r="R2650" s="5">
        <v>1.83402777777778</v>
      </c>
    </row>
    <row r="2651" spans="2:18">
      <c r="B2651" s="2">
        <v>22.2</v>
      </c>
      <c r="C2651" s="2">
        <v>71</v>
      </c>
      <c r="D2651" s="2">
        <v>16.7</v>
      </c>
      <c r="E2651" s="2">
        <v>22.2</v>
      </c>
      <c r="F2651" s="2">
        <v>5.8</v>
      </c>
      <c r="G2651" s="2">
        <v>6.8</v>
      </c>
      <c r="H2651" s="2">
        <v>1009.2</v>
      </c>
      <c r="I2651" s="2">
        <v>12440</v>
      </c>
      <c r="J2651" s="2">
        <v>0</v>
      </c>
      <c r="K2651" s="2">
        <v>0</v>
      </c>
      <c r="L2651" s="2">
        <v>0</v>
      </c>
      <c r="M2651" s="2">
        <v>0</v>
      </c>
      <c r="N2651">
        <v>5</v>
      </c>
      <c r="O2651">
        <v>292.8</v>
      </c>
      <c r="P2651">
        <v>26.3</v>
      </c>
      <c r="Q2651">
        <v>24.1</v>
      </c>
      <c r="R2651" s="5">
        <v>1.8347222222222199</v>
      </c>
    </row>
    <row r="2652" spans="2:18">
      <c r="B2652" s="2">
        <v>22.3</v>
      </c>
      <c r="C2652" s="2">
        <v>70</v>
      </c>
      <c r="D2652" s="2">
        <v>16.600000000000001</v>
      </c>
      <c r="E2652" s="2">
        <v>22.3</v>
      </c>
      <c r="F2652" s="2">
        <v>6.1</v>
      </c>
      <c r="G2652" s="2">
        <v>12.6</v>
      </c>
      <c r="H2652" s="2">
        <v>1009.3</v>
      </c>
      <c r="I2652" s="2">
        <v>12230</v>
      </c>
      <c r="J2652" s="2">
        <v>0</v>
      </c>
      <c r="K2652" s="2">
        <v>0</v>
      </c>
      <c r="L2652" s="2">
        <v>0</v>
      </c>
      <c r="M2652" s="2">
        <v>0</v>
      </c>
      <c r="N2652">
        <v>5</v>
      </c>
      <c r="O2652">
        <v>292.8</v>
      </c>
      <c r="P2652">
        <v>26.3</v>
      </c>
      <c r="Q2652">
        <v>24.1</v>
      </c>
      <c r="R2652" s="5">
        <v>1.83541666666667</v>
      </c>
    </row>
    <row r="2653" spans="2:18">
      <c r="B2653" s="2">
        <v>22.3</v>
      </c>
      <c r="C2653" s="2">
        <v>69</v>
      </c>
      <c r="D2653" s="2">
        <v>16.3</v>
      </c>
      <c r="E2653" s="2">
        <v>22.3</v>
      </c>
      <c r="F2653" s="2">
        <v>4.3</v>
      </c>
      <c r="G2653" s="2">
        <v>6.8</v>
      </c>
      <c r="H2653" s="2">
        <v>1009</v>
      </c>
      <c r="I2653" s="2">
        <v>12030</v>
      </c>
      <c r="J2653" s="2">
        <v>0</v>
      </c>
      <c r="K2653" s="2">
        <v>0</v>
      </c>
      <c r="L2653" s="2">
        <v>0</v>
      </c>
      <c r="M2653" s="2">
        <v>0</v>
      </c>
      <c r="N2653">
        <v>5</v>
      </c>
      <c r="O2653">
        <v>292.8</v>
      </c>
      <c r="P2653">
        <v>26.3</v>
      </c>
      <c r="Q2653">
        <v>24.1</v>
      </c>
      <c r="R2653" s="5">
        <v>1.8361111111111099</v>
      </c>
    </row>
    <row r="2654" spans="2:18">
      <c r="B2654" s="2">
        <v>22.3</v>
      </c>
      <c r="C2654" s="2">
        <v>69</v>
      </c>
      <c r="D2654" s="2">
        <v>16.3</v>
      </c>
      <c r="E2654" s="2">
        <v>22.3</v>
      </c>
      <c r="F2654" s="2">
        <v>18.399999999999999</v>
      </c>
      <c r="G2654" s="2">
        <v>19.399999999999999</v>
      </c>
      <c r="H2654" s="2">
        <v>1009.2</v>
      </c>
      <c r="I2654" s="2">
        <v>11820</v>
      </c>
      <c r="J2654" s="2">
        <v>0</v>
      </c>
      <c r="K2654" s="2">
        <v>0</v>
      </c>
      <c r="L2654" s="2">
        <v>0</v>
      </c>
      <c r="M2654" s="2">
        <v>0</v>
      </c>
      <c r="N2654">
        <v>5</v>
      </c>
      <c r="O2654">
        <v>292.8</v>
      </c>
      <c r="P2654">
        <v>26.3</v>
      </c>
      <c r="Q2654">
        <v>24.1</v>
      </c>
      <c r="R2654" s="5">
        <v>1.83680555555556</v>
      </c>
    </row>
    <row r="2655" spans="2:18">
      <c r="B2655" s="2">
        <v>22.3</v>
      </c>
      <c r="C2655" s="2">
        <v>69</v>
      </c>
      <c r="D2655" s="2">
        <v>16.3</v>
      </c>
      <c r="E2655" s="2">
        <v>22.3</v>
      </c>
      <c r="F2655" s="2">
        <v>6.5</v>
      </c>
      <c r="G2655" s="2">
        <v>9.4</v>
      </c>
      <c r="H2655" s="2">
        <v>1009.4</v>
      </c>
      <c r="I2655" s="2">
        <v>11650</v>
      </c>
      <c r="J2655" s="2">
        <v>0</v>
      </c>
      <c r="K2655" s="2">
        <v>0</v>
      </c>
      <c r="L2655" s="2">
        <v>0</v>
      </c>
      <c r="M2655" s="2">
        <v>0</v>
      </c>
      <c r="N2655">
        <v>5</v>
      </c>
      <c r="O2655">
        <v>292.8</v>
      </c>
      <c r="P2655">
        <v>26.3</v>
      </c>
      <c r="Q2655">
        <v>24</v>
      </c>
      <c r="R2655" s="5">
        <v>1.8374999999999999</v>
      </c>
    </row>
    <row r="2656" spans="2:18">
      <c r="B2656" s="2">
        <v>22.3</v>
      </c>
      <c r="C2656" s="2">
        <v>69</v>
      </c>
      <c r="D2656" s="2">
        <v>16.3</v>
      </c>
      <c r="E2656" s="2">
        <v>22.3</v>
      </c>
      <c r="F2656" s="2">
        <v>5.4</v>
      </c>
      <c r="G2656" s="2">
        <v>6.8</v>
      </c>
      <c r="H2656" s="2">
        <v>1009.2</v>
      </c>
      <c r="I2656" s="2">
        <v>11480</v>
      </c>
      <c r="J2656" s="2">
        <v>0</v>
      </c>
      <c r="K2656" s="2">
        <v>0</v>
      </c>
      <c r="L2656" s="2">
        <v>0</v>
      </c>
      <c r="M2656" s="2">
        <v>0</v>
      </c>
      <c r="N2656">
        <v>5</v>
      </c>
      <c r="O2656">
        <v>292.8</v>
      </c>
      <c r="P2656">
        <v>26.3</v>
      </c>
      <c r="Q2656">
        <v>24</v>
      </c>
      <c r="R2656" s="5">
        <v>1.83819444444444</v>
      </c>
    </row>
    <row r="2657" spans="2:18">
      <c r="B2657" s="2">
        <v>22.4</v>
      </c>
      <c r="C2657" s="2">
        <v>69</v>
      </c>
      <c r="D2657" s="2">
        <v>16.399999999999999</v>
      </c>
      <c r="E2657" s="2">
        <v>22.4</v>
      </c>
      <c r="F2657" s="2">
        <v>5.8</v>
      </c>
      <c r="G2657" s="2">
        <v>12.6</v>
      </c>
      <c r="H2657" s="2">
        <v>1009.2</v>
      </c>
      <c r="I2657" s="2">
        <v>11330</v>
      </c>
      <c r="J2657" s="2">
        <v>0</v>
      </c>
      <c r="K2657" s="2">
        <v>0</v>
      </c>
      <c r="L2657" s="2">
        <v>0</v>
      </c>
      <c r="M2657" s="2">
        <v>0</v>
      </c>
      <c r="N2657">
        <v>5</v>
      </c>
      <c r="O2657">
        <v>292.8</v>
      </c>
      <c r="P2657">
        <v>26.2</v>
      </c>
      <c r="Q2657">
        <v>24</v>
      </c>
      <c r="R2657" s="5">
        <v>1.8388888888888899</v>
      </c>
    </row>
    <row r="2658" spans="2:18">
      <c r="B2658" s="2">
        <v>22.4</v>
      </c>
      <c r="C2658" s="2">
        <v>69</v>
      </c>
      <c r="D2658" s="2">
        <v>16.399999999999999</v>
      </c>
      <c r="E2658" s="2">
        <v>22.4</v>
      </c>
      <c r="F2658" s="2">
        <v>13</v>
      </c>
      <c r="G2658" s="2">
        <v>15.8</v>
      </c>
      <c r="H2658" s="2">
        <v>1009.2</v>
      </c>
      <c r="I2658" s="2">
        <v>11170</v>
      </c>
      <c r="J2658" s="2">
        <v>0</v>
      </c>
      <c r="K2658" s="2">
        <v>0</v>
      </c>
      <c r="L2658" s="2">
        <v>0</v>
      </c>
      <c r="M2658" s="2">
        <v>0</v>
      </c>
      <c r="N2658">
        <v>5</v>
      </c>
      <c r="O2658">
        <v>292.8</v>
      </c>
      <c r="P2658">
        <v>26.2</v>
      </c>
      <c r="Q2658">
        <v>24</v>
      </c>
      <c r="R2658" s="5">
        <v>1.83958333333333</v>
      </c>
    </row>
    <row r="2659" spans="2:18">
      <c r="B2659" s="2">
        <v>22.3</v>
      </c>
      <c r="C2659" s="2">
        <v>70</v>
      </c>
      <c r="D2659" s="2">
        <v>16.600000000000001</v>
      </c>
      <c r="E2659" s="2">
        <v>22.3</v>
      </c>
      <c r="F2659" s="2">
        <v>8.3000000000000007</v>
      </c>
      <c r="G2659" s="2">
        <v>13.3</v>
      </c>
      <c r="H2659" s="2">
        <v>1009.5</v>
      </c>
      <c r="I2659" s="2">
        <v>10980</v>
      </c>
      <c r="J2659" s="2">
        <v>0</v>
      </c>
      <c r="K2659" s="2">
        <v>0</v>
      </c>
      <c r="L2659" s="2">
        <v>0</v>
      </c>
      <c r="M2659" s="2">
        <v>0</v>
      </c>
      <c r="N2659">
        <v>5</v>
      </c>
      <c r="O2659">
        <v>292.8</v>
      </c>
      <c r="P2659">
        <v>26.2</v>
      </c>
      <c r="Q2659">
        <v>24</v>
      </c>
      <c r="R2659" s="5">
        <v>1.8402777777777799</v>
      </c>
    </row>
    <row r="2660" spans="2:18">
      <c r="B2660" s="2">
        <v>22.3</v>
      </c>
      <c r="C2660" s="2">
        <v>70</v>
      </c>
      <c r="D2660" s="2">
        <v>16.600000000000001</v>
      </c>
      <c r="E2660" s="2">
        <v>22.3</v>
      </c>
      <c r="F2660" s="2">
        <v>10.8</v>
      </c>
      <c r="G2660" s="2">
        <v>14.4</v>
      </c>
      <c r="H2660" s="2">
        <v>1009.4</v>
      </c>
      <c r="I2660" s="2">
        <v>10780</v>
      </c>
      <c r="J2660" s="2">
        <v>0</v>
      </c>
      <c r="K2660" s="2">
        <v>0</v>
      </c>
      <c r="L2660" s="2">
        <v>0</v>
      </c>
      <c r="M2660" s="2">
        <v>0</v>
      </c>
      <c r="N2660">
        <v>5</v>
      </c>
      <c r="O2660">
        <v>292.8</v>
      </c>
      <c r="P2660">
        <v>26.2</v>
      </c>
      <c r="Q2660">
        <v>24</v>
      </c>
      <c r="R2660" s="5">
        <v>1.84097222222222</v>
      </c>
    </row>
    <row r="2661" spans="2:18">
      <c r="B2661" s="2">
        <v>22.3</v>
      </c>
      <c r="C2661" s="2">
        <v>70</v>
      </c>
      <c r="D2661" s="2">
        <v>16.600000000000001</v>
      </c>
      <c r="E2661" s="2">
        <v>22.3</v>
      </c>
      <c r="F2661" s="2">
        <v>4.3</v>
      </c>
      <c r="G2661" s="2">
        <v>6.1</v>
      </c>
      <c r="H2661" s="2">
        <v>1009.2</v>
      </c>
      <c r="I2661" s="2">
        <v>10650</v>
      </c>
      <c r="J2661" s="2">
        <v>0</v>
      </c>
      <c r="K2661" s="2">
        <v>0</v>
      </c>
      <c r="L2661" s="2">
        <v>0</v>
      </c>
      <c r="M2661" s="2">
        <v>0</v>
      </c>
      <c r="N2661">
        <v>5</v>
      </c>
      <c r="O2661">
        <v>292.8</v>
      </c>
      <c r="P2661">
        <v>26.1</v>
      </c>
      <c r="Q2661">
        <v>24</v>
      </c>
      <c r="R2661" s="5">
        <v>1.8416666666666699</v>
      </c>
    </row>
    <row r="2662" spans="2:18">
      <c r="B2662" s="2">
        <v>22.3</v>
      </c>
      <c r="C2662" s="2">
        <v>69</v>
      </c>
      <c r="D2662" s="2">
        <v>16.3</v>
      </c>
      <c r="E2662" s="2">
        <v>22.3</v>
      </c>
      <c r="F2662" s="2">
        <v>7.2</v>
      </c>
      <c r="G2662" s="2">
        <v>10.1</v>
      </c>
      <c r="H2662" s="2">
        <v>1009.3</v>
      </c>
      <c r="I2662" s="2">
        <v>10450</v>
      </c>
      <c r="J2662" s="2">
        <v>0</v>
      </c>
      <c r="K2662" s="2">
        <v>0</v>
      </c>
      <c r="L2662" s="2">
        <v>0</v>
      </c>
      <c r="M2662" s="2">
        <v>0</v>
      </c>
      <c r="N2662">
        <v>5</v>
      </c>
      <c r="O2662">
        <v>292.8</v>
      </c>
      <c r="P2662">
        <v>26.1</v>
      </c>
      <c r="Q2662">
        <v>23.9</v>
      </c>
      <c r="R2662" s="5">
        <v>1.84236111111111</v>
      </c>
    </row>
    <row r="2663" spans="2:18">
      <c r="B2663" s="2">
        <v>22.3</v>
      </c>
      <c r="C2663" s="2">
        <v>69</v>
      </c>
      <c r="D2663" s="2">
        <v>16.3</v>
      </c>
      <c r="E2663" s="2">
        <v>22.3</v>
      </c>
      <c r="F2663" s="2">
        <v>7.6</v>
      </c>
      <c r="G2663" s="2">
        <v>10.8</v>
      </c>
      <c r="H2663" s="2">
        <v>1009.2</v>
      </c>
      <c r="I2663" s="2">
        <v>10290</v>
      </c>
      <c r="J2663" s="2">
        <v>0</v>
      </c>
      <c r="K2663" s="2">
        <v>0</v>
      </c>
      <c r="L2663" s="2">
        <v>0</v>
      </c>
      <c r="M2663" s="2">
        <v>0</v>
      </c>
      <c r="N2663">
        <v>5</v>
      </c>
      <c r="O2663">
        <v>292.8</v>
      </c>
      <c r="P2663">
        <v>26.1</v>
      </c>
      <c r="Q2663">
        <v>23.9</v>
      </c>
      <c r="R2663" s="5">
        <v>1.8430555555555601</v>
      </c>
    </row>
    <row r="2664" spans="2:18">
      <c r="B2664" s="2">
        <v>22.4</v>
      </c>
      <c r="C2664" s="2">
        <v>69</v>
      </c>
      <c r="D2664" s="2">
        <v>16.399999999999999</v>
      </c>
      <c r="E2664" s="2">
        <v>22.4</v>
      </c>
      <c r="F2664" s="2">
        <v>6.8</v>
      </c>
      <c r="G2664" s="2">
        <v>8.6</v>
      </c>
      <c r="H2664" s="2">
        <v>1009.5</v>
      </c>
      <c r="I2664" s="2">
        <v>10120</v>
      </c>
      <c r="J2664" s="2">
        <v>0</v>
      </c>
      <c r="K2664" s="2">
        <v>0</v>
      </c>
      <c r="L2664" s="2">
        <v>0</v>
      </c>
      <c r="M2664" s="2">
        <v>0</v>
      </c>
      <c r="N2664">
        <v>5</v>
      </c>
      <c r="O2664">
        <v>292.8</v>
      </c>
      <c r="P2664">
        <v>26</v>
      </c>
      <c r="Q2664">
        <v>23.9</v>
      </c>
      <c r="R2664" s="5">
        <v>1.84375</v>
      </c>
    </row>
    <row r="2665" spans="2:18">
      <c r="B2665" s="2">
        <v>22.4</v>
      </c>
      <c r="C2665" s="2">
        <v>69</v>
      </c>
      <c r="D2665" s="2">
        <v>16.399999999999999</v>
      </c>
      <c r="E2665" s="2">
        <v>22.4</v>
      </c>
      <c r="F2665" s="2">
        <v>5.4</v>
      </c>
      <c r="G2665" s="2">
        <v>9</v>
      </c>
      <c r="H2665" s="2">
        <v>1009.2</v>
      </c>
      <c r="I2665" s="2">
        <v>9940</v>
      </c>
      <c r="J2665" s="2">
        <v>0</v>
      </c>
      <c r="K2665" s="2">
        <v>0</v>
      </c>
      <c r="L2665" s="2">
        <v>0</v>
      </c>
      <c r="M2665" s="2">
        <v>0</v>
      </c>
      <c r="N2665">
        <v>5</v>
      </c>
      <c r="O2665">
        <v>292.8</v>
      </c>
      <c r="P2665">
        <v>26</v>
      </c>
      <c r="Q2665">
        <v>23.8</v>
      </c>
      <c r="R2665" s="5">
        <v>1.8444444444444399</v>
      </c>
    </row>
    <row r="2666" spans="2:18">
      <c r="B2666" s="2">
        <v>22.3</v>
      </c>
      <c r="C2666" s="2">
        <v>70</v>
      </c>
      <c r="D2666" s="2">
        <v>16.600000000000001</v>
      </c>
      <c r="E2666" s="2">
        <v>22.3</v>
      </c>
      <c r="F2666" s="2">
        <v>12.6</v>
      </c>
      <c r="G2666" s="2">
        <v>16.899999999999999</v>
      </c>
      <c r="H2666" s="2">
        <v>1009.2</v>
      </c>
      <c r="I2666" s="2">
        <v>9770</v>
      </c>
      <c r="J2666" s="2">
        <v>0</v>
      </c>
      <c r="K2666" s="2">
        <v>0</v>
      </c>
      <c r="L2666" s="2">
        <v>0</v>
      </c>
      <c r="M2666" s="2">
        <v>0</v>
      </c>
      <c r="N2666">
        <v>5</v>
      </c>
      <c r="O2666">
        <v>292.8</v>
      </c>
      <c r="P2666">
        <v>26</v>
      </c>
      <c r="Q2666">
        <v>23.8</v>
      </c>
      <c r="R2666" s="5">
        <v>1.84513888888889</v>
      </c>
    </row>
    <row r="2667" spans="2:18">
      <c r="B2667" s="2">
        <v>22.3</v>
      </c>
      <c r="C2667" s="2">
        <v>70</v>
      </c>
      <c r="D2667" s="2">
        <v>16.600000000000001</v>
      </c>
      <c r="E2667" s="2">
        <v>22.3</v>
      </c>
      <c r="F2667" s="2">
        <v>5.8</v>
      </c>
      <c r="G2667" s="2">
        <v>7.2</v>
      </c>
      <c r="H2667" s="2">
        <v>1009.4</v>
      </c>
      <c r="I2667" s="2">
        <v>9610</v>
      </c>
      <c r="J2667" s="2">
        <v>0</v>
      </c>
      <c r="K2667" s="2">
        <v>0</v>
      </c>
      <c r="L2667" s="2">
        <v>0</v>
      </c>
      <c r="M2667" s="2">
        <v>0</v>
      </c>
      <c r="N2667">
        <v>5</v>
      </c>
      <c r="O2667">
        <v>292.8</v>
      </c>
      <c r="P2667">
        <v>26</v>
      </c>
      <c r="Q2667">
        <v>23.8</v>
      </c>
      <c r="R2667" s="5">
        <v>1.8458333333333301</v>
      </c>
    </row>
    <row r="2668" spans="2:18">
      <c r="B2668" s="2">
        <v>22.3</v>
      </c>
      <c r="C2668" s="2">
        <v>70</v>
      </c>
      <c r="D2668" s="2">
        <v>16.600000000000001</v>
      </c>
      <c r="E2668" s="2">
        <v>22.3</v>
      </c>
      <c r="F2668" s="2">
        <v>2.5</v>
      </c>
      <c r="G2668" s="2">
        <v>4.7</v>
      </c>
      <c r="H2668" s="2">
        <v>1009.2</v>
      </c>
      <c r="I2668" s="2">
        <v>9440</v>
      </c>
      <c r="J2668" s="2">
        <v>0</v>
      </c>
      <c r="K2668" s="2">
        <v>0</v>
      </c>
      <c r="L2668" s="2">
        <v>0</v>
      </c>
      <c r="M2668" s="2">
        <v>0</v>
      </c>
      <c r="N2668">
        <v>5</v>
      </c>
      <c r="O2668">
        <v>292.8</v>
      </c>
      <c r="P2668">
        <v>26</v>
      </c>
      <c r="Q2668">
        <v>23.8</v>
      </c>
      <c r="R2668" s="5">
        <v>1.84652777777778</v>
      </c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15.7</v>
      </c>
      <c r="M1" s="318"/>
      <c r="N1" s="302" t="s">
        <v>145</v>
      </c>
      <c r="O1" s="318"/>
      <c r="P1" s="310"/>
      <c r="Q1" s="310"/>
      <c r="R1" s="317">
        <v>22.1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23</v>
      </c>
      <c r="AB3" s="303"/>
      <c r="AC3" s="303"/>
      <c r="AD3" s="302"/>
      <c r="AE3" s="216"/>
      <c r="AF3" s="464"/>
      <c r="AG3" s="655" t="str">
        <f>$C$5</f>
        <v>Juillet_2026</v>
      </c>
      <c r="AH3" s="656"/>
      <c r="AI3" s="503"/>
      <c r="AJ3" s="644" t="s">
        <v>140</v>
      </c>
      <c r="AK3" s="645"/>
      <c r="AL3" s="646"/>
      <c r="AM3" s="301"/>
      <c r="AN3" s="641" t="s">
        <v>139</v>
      </c>
      <c r="AO3" s="642"/>
      <c r="AP3" s="642"/>
      <c r="AQ3" s="642"/>
      <c r="AR3" s="643"/>
      <c r="AS3" s="301"/>
      <c r="AT3" s="300"/>
      <c r="AU3" s="487"/>
      <c r="AV3" s="216"/>
      <c r="AW3" s="464"/>
      <c r="AX3" s="299" t="str">
        <f>$C$5</f>
        <v>Juillet_2026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329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7" t="str">
        <f>C5</f>
        <v>Juillet_2026</v>
      </c>
      <c r="Y5" s="658"/>
      <c r="Z5" s="451"/>
      <c r="AA5" s="659">
        <f ca="1">NOW()</f>
        <v>46229.311730787034</v>
      </c>
      <c r="AB5" s="660"/>
      <c r="AC5" s="661"/>
      <c r="AD5" s="491"/>
      <c r="AE5" s="216"/>
      <c r="AF5" s="465"/>
      <c r="AG5" s="653" t="s">
        <v>132</v>
      </c>
      <c r="AH5" s="654"/>
      <c r="AI5" s="504"/>
      <c r="AJ5" s="437">
        <f>SUM($AJ$11:$AJ$72)</f>
        <v>5</v>
      </c>
      <c r="AK5" s="451"/>
      <c r="AL5" s="280">
        <f>SUM($AL$11:$AL$72)</f>
        <v>0.29375000000000001</v>
      </c>
      <c r="AM5" s="451"/>
      <c r="AN5" s="248">
        <f>SUM(AN$11:AN$72)</f>
        <v>3.0555555555555555E-2</v>
      </c>
      <c r="AO5" s="451"/>
      <c r="AP5" s="248">
        <f>SUM(AP$11:AP$72)</f>
        <v>0.15763888888888888</v>
      </c>
      <c r="AQ5" s="451"/>
      <c r="AR5" s="248">
        <f>SUM(AR$11:AR$72)</f>
        <v>0.10555555555555556</v>
      </c>
      <c r="AS5" s="451"/>
      <c r="AT5" s="248">
        <f>SUM(AT$11:AT$72)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SUM(BA$11:BA$72)+Relevés!X3</f>
        <v>13.64722222222222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47" t="s">
        <v>127</v>
      </c>
      <c r="D7" s="648"/>
      <c r="E7" s="475"/>
      <c r="F7" s="275">
        <f>MIN(F$11:F72)</f>
        <v>0</v>
      </c>
      <c r="G7" s="245"/>
      <c r="H7" s="274" t="e">
        <f>VLOOKUP($F$7,$F$11:$Y$72,17,0)</f>
        <v>#N/A</v>
      </c>
      <c r="I7" s="245"/>
      <c r="J7" s="474"/>
      <c r="K7" s="451"/>
      <c r="L7" s="273">
        <f>MIN($L$11:$L$72)</f>
        <v>14.6</v>
      </c>
      <c r="M7" s="484"/>
      <c r="N7" s="272">
        <f>VLOOKUP($L$7,$L$11:$Y$45,14,0)</f>
        <v>46205</v>
      </c>
      <c r="O7" s="484"/>
      <c r="P7" s="474"/>
      <c r="Q7" s="484"/>
      <c r="R7" s="271">
        <f>MAX(R$11:R72)</f>
        <v>38.6</v>
      </c>
      <c r="S7" s="484"/>
      <c r="T7" s="270">
        <f>VLOOKUP($R$7,$R$11:$Y$72,8,0)</f>
        <v>46215</v>
      </c>
      <c r="U7" s="487"/>
      <c r="V7" s="216"/>
      <c r="W7" s="465"/>
      <c r="X7" s="649" t="s">
        <v>126</v>
      </c>
      <c r="Y7" s="650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39">
        <f ca="1">TODAY()</f>
        <v>46229</v>
      </c>
      <c r="AH7" s="640"/>
      <c r="AI7" s="451"/>
      <c r="AJ7" s="266">
        <f>VLOOKUP($AJ$9,$AJ$11:$AY$72,16,0)</f>
        <v>46219</v>
      </c>
      <c r="AK7" s="451"/>
      <c r="AL7" s="267">
        <f>VLOOKUP($AL$9,$AL$11:$AY$72,14,0)</f>
        <v>46218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39">
        <f ca="1">TODAY()</f>
        <v>46229</v>
      </c>
      <c r="AY7" s="640"/>
      <c r="AZ7" s="451"/>
      <c r="BA7" s="265">
        <f>VLOOKUP($BA$9,$BA$11:$BE$72,5,0)</f>
        <v>46204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1"/>
      <c r="D9" s="652"/>
      <c r="E9" s="479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VLOOKUP($L$7,$L$11:$N$45,3,0)</f>
        <v>0.265972222222222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46215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40.299999999999997</v>
      </c>
      <c r="AB9" s="451"/>
      <c r="AC9" s="253">
        <f>VLOOKUP($AA$9,$AA$11:$AH$72,8,0)</f>
        <v>46216</v>
      </c>
      <c r="AD9" s="487"/>
      <c r="AE9" s="216"/>
      <c r="AF9" s="465"/>
      <c r="AG9" s="252">
        <f>$BO$79</f>
        <v>292.70999999999998</v>
      </c>
      <c r="AH9" s="251" t="s">
        <v>32</v>
      </c>
      <c r="AI9" s="451"/>
      <c r="AJ9" s="250">
        <f>MAX($AJ$11:$AJ$72)</f>
        <v>3.3</v>
      </c>
      <c r="AK9" s="451"/>
      <c r="AL9" s="249">
        <f>MAX($AL$11:AL$72)</f>
        <v>0.2590277777777778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70.103472222222209</v>
      </c>
      <c r="AZ9" s="451"/>
      <c r="BA9" s="244">
        <f>MAX($BA$11:$BA$72)</f>
        <v>0.59305555555555556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Mercredi</v>
      </c>
      <c r="D11" s="444">
        <v>46204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15.5</v>
      </c>
      <c r="M11" s="447"/>
      <c r="N11" s="441">
        <v>0.27569444444444402</v>
      </c>
      <c r="O11" s="447"/>
      <c r="P11" s="446" t="str">
        <f>IF(OR(R1="",R11=""),"",IF(R11&gt;R1,"»",IF(R11&lt;R1,"¼","¹º")))</f>
        <v>»</v>
      </c>
      <c r="Q11" s="447"/>
      <c r="R11" s="448">
        <v>23.5</v>
      </c>
      <c r="S11" s="447"/>
      <c r="T11" s="441">
        <v>0.56666666666666698</v>
      </c>
      <c r="U11" s="469"/>
      <c r="V11" s="221"/>
      <c r="W11" s="466"/>
      <c r="X11" s="443" t="str">
        <f>$C11</f>
        <v>Mercredi</v>
      </c>
      <c r="Y11" s="444">
        <f>$D11</f>
        <v>46204</v>
      </c>
      <c r="Z11" s="440"/>
      <c r="AA11" s="452">
        <v>36</v>
      </c>
      <c r="AB11" s="440"/>
      <c r="AC11" s="441">
        <v>0.66388888888888897</v>
      </c>
      <c r="AD11" s="469"/>
      <c r="AE11" s="221"/>
      <c r="AF11" s="466"/>
      <c r="AG11" s="443" t="str">
        <f>$C11</f>
        <v>Mercredi</v>
      </c>
      <c r="AH11" s="444">
        <f>$D11</f>
        <v>46204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Mercredi</v>
      </c>
      <c r="AY11" s="444">
        <f>$D11</f>
        <v>46204</v>
      </c>
      <c r="AZ11" s="440"/>
      <c r="BA11" s="441">
        <v>0.59305555555555556</v>
      </c>
      <c r="BB11" s="470"/>
      <c r="BC11" s="221"/>
      <c r="BD11" s="19"/>
      <c r="BE11" s="220">
        <f>D11</f>
        <v>46204</v>
      </c>
      <c r="BF11" s="219" t="str">
        <f>$C11</f>
        <v>Mercredi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Jeudi</v>
      </c>
      <c r="D13" s="444">
        <f>$D11+1</f>
        <v>46205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¼</v>
      </c>
      <c r="K13" s="447"/>
      <c r="L13" s="448">
        <v>14.6</v>
      </c>
      <c r="M13" s="447"/>
      <c r="N13" s="441">
        <v>0.265972222222222</v>
      </c>
      <c r="O13" s="447"/>
      <c r="P13" s="446" t="str">
        <f>IF(OR(R11="",R13=""),"",IF(R13&gt;R11,"»",IF(R13&lt;R11,"¼","¹º")))</f>
        <v>¼</v>
      </c>
      <c r="Q13" s="447"/>
      <c r="R13" s="448">
        <v>22.8</v>
      </c>
      <c r="S13" s="447"/>
      <c r="T13" s="441">
        <v>0.656944444444444</v>
      </c>
      <c r="U13" s="469"/>
      <c r="V13" s="221"/>
      <c r="W13" s="466"/>
      <c r="X13" s="443" t="str">
        <f>$C13</f>
        <v>Jeudi</v>
      </c>
      <c r="Y13" s="444">
        <f>$D13</f>
        <v>46205</v>
      </c>
      <c r="Z13" s="440"/>
      <c r="AA13" s="452">
        <v>32</v>
      </c>
      <c r="AB13" s="440"/>
      <c r="AC13" s="441">
        <v>0.70625000000000004</v>
      </c>
      <c r="AD13" s="469"/>
      <c r="AE13" s="221"/>
      <c r="AF13" s="466"/>
      <c r="AG13" s="443" t="str">
        <f>$C13</f>
        <v>Jeudi</v>
      </c>
      <c r="AH13" s="444">
        <f>$D13</f>
        <v>46205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Jeudi</v>
      </c>
      <c r="AY13" s="444">
        <f>$D13</f>
        <v>46205</v>
      </c>
      <c r="AZ13" s="440"/>
      <c r="BA13" s="441">
        <v>0.58680555555555558</v>
      </c>
      <c r="BB13" s="470"/>
      <c r="BC13" s="221"/>
      <c r="BD13" s="19"/>
      <c r="BE13" s="220">
        <f>D13</f>
        <v>46205</v>
      </c>
      <c r="BF13" s="219" t="str">
        <f>$C13</f>
        <v>Jeudi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469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6"/>
      <c r="BF14" s="225"/>
    </row>
    <row r="15" spans="1:71" ht="27" customHeight="1">
      <c r="A15" s="213"/>
      <c r="B15" s="466"/>
      <c r="C15" s="443" t="str">
        <f>PROPER(TEXT(D15,"JJJJ"))</f>
        <v>Vendredi</v>
      </c>
      <c r="D15" s="444">
        <f>$D13+1</f>
        <v>46206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»</v>
      </c>
      <c r="K15" s="447"/>
      <c r="L15" s="448">
        <v>16.5</v>
      </c>
      <c r="M15" s="447"/>
      <c r="N15" s="441">
        <v>0.22083333333333299</v>
      </c>
      <c r="O15" s="447"/>
      <c r="P15" s="446" t="str">
        <f>IF(OR(R13="",R15=""),"",IF(R15&gt;R13,"»",IF(R15&lt;R13,"¼","¹º")))</f>
        <v>»</v>
      </c>
      <c r="Q15" s="447"/>
      <c r="R15" s="448">
        <v>23.8</v>
      </c>
      <c r="S15" s="447"/>
      <c r="T15" s="441">
        <v>0.61250000000000004</v>
      </c>
      <c r="U15" s="469"/>
      <c r="V15" s="221"/>
      <c r="W15" s="466"/>
      <c r="X15" s="443" t="str">
        <f>$C15</f>
        <v>Vendredi</v>
      </c>
      <c r="Y15" s="444">
        <f>$D15</f>
        <v>46206</v>
      </c>
      <c r="Z15" s="440"/>
      <c r="AA15" s="452">
        <v>30.2</v>
      </c>
      <c r="AB15" s="440"/>
      <c r="AC15" s="441">
        <v>0.71041666666666703</v>
      </c>
      <c r="AD15" s="469"/>
      <c r="AE15" s="221"/>
      <c r="AF15" s="466"/>
      <c r="AG15" s="443" t="str">
        <f>$C15</f>
        <v>Vendredi</v>
      </c>
      <c r="AH15" s="444">
        <f>$D15</f>
        <v>46206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Vendredi</v>
      </c>
      <c r="AY15" s="444">
        <f>$D15</f>
        <v>46206</v>
      </c>
      <c r="AZ15" s="440"/>
      <c r="BA15" s="441">
        <v>0.56527777777777777</v>
      </c>
      <c r="BB15" s="470"/>
      <c r="BC15" s="221"/>
      <c r="BD15" s="19"/>
      <c r="BE15" s="220">
        <f>D15</f>
        <v>46206</v>
      </c>
      <c r="BF15" s="219" t="str">
        <f>$C15</f>
        <v>Vendredi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Samedi</v>
      </c>
      <c r="D17" s="444">
        <f>$D15+1</f>
        <v>46207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16.399999999999999</v>
      </c>
      <c r="M17" s="447"/>
      <c r="N17" s="441">
        <v>0.28680555555555598</v>
      </c>
      <c r="O17" s="447"/>
      <c r="P17" s="446" t="str">
        <f>IF(OR(R15="",R17=""),"",IF(R17&gt;R15,"»",IF(R17&lt;R15,"¼","¹º")))</f>
        <v>»</v>
      </c>
      <c r="Q17" s="447"/>
      <c r="R17" s="448">
        <v>29.5</v>
      </c>
      <c r="S17" s="447"/>
      <c r="T17" s="441">
        <v>0.54652777777777795</v>
      </c>
      <c r="U17" s="231"/>
      <c r="V17" s="221"/>
      <c r="W17" s="466"/>
      <c r="X17" s="443" t="str">
        <f>$C17</f>
        <v>Samedi</v>
      </c>
      <c r="Y17" s="444">
        <f>$D17</f>
        <v>46207</v>
      </c>
      <c r="Z17" s="440"/>
      <c r="AA17" s="452">
        <v>28.8</v>
      </c>
      <c r="AB17" s="440"/>
      <c r="AC17" s="441">
        <v>0.70902777777777803</v>
      </c>
      <c r="AD17" s="469"/>
      <c r="AE17" s="221"/>
      <c r="AF17" s="466"/>
      <c r="AG17" s="443" t="str">
        <f>$C17</f>
        <v>Samedi</v>
      </c>
      <c r="AH17" s="444">
        <f>$D17</f>
        <v>46207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Samedi</v>
      </c>
      <c r="AY17" s="444">
        <f>$D17</f>
        <v>46207</v>
      </c>
      <c r="AZ17" s="440"/>
      <c r="BA17" s="441">
        <v>0.5854166666666667</v>
      </c>
      <c r="BB17" s="470"/>
      <c r="BC17" s="221"/>
      <c r="BD17" s="19"/>
      <c r="BE17" s="220">
        <f>D17</f>
        <v>46207</v>
      </c>
      <c r="BF17" s="219" t="str">
        <f>$C17</f>
        <v>Samedi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217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8"/>
      <c r="BF18" s="227"/>
    </row>
    <row r="19" spans="1:58" ht="27" customHeight="1">
      <c r="A19" s="213"/>
      <c r="B19" s="466"/>
      <c r="C19" s="443" t="str">
        <f>PROPER(TEXT(D19,"JJJJ"))</f>
        <v>Dimanche</v>
      </c>
      <c r="D19" s="444">
        <f>$D17+1</f>
        <v>46208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17.100000000000001</v>
      </c>
      <c r="M19" s="447"/>
      <c r="N19" s="441">
        <v>0.29444444444444401</v>
      </c>
      <c r="O19" s="447"/>
      <c r="P19" s="446" t="str">
        <f>IF(OR(R17="",R19=""),"",IF(R19&gt;R17,"»",IF(R19&lt;R17,"¼","¹º")))</f>
        <v>»</v>
      </c>
      <c r="Q19" s="447"/>
      <c r="R19" s="448">
        <v>29.6</v>
      </c>
      <c r="S19" s="447"/>
      <c r="T19" s="441">
        <v>0.54791666666666705</v>
      </c>
      <c r="U19" s="217"/>
      <c r="V19" s="221"/>
      <c r="W19" s="466"/>
      <c r="X19" s="443" t="str">
        <f>$C19</f>
        <v>Dimanche</v>
      </c>
      <c r="Y19" s="444">
        <f>$D19</f>
        <v>46208</v>
      </c>
      <c r="Z19" s="440"/>
      <c r="AA19" s="452">
        <v>23.4</v>
      </c>
      <c r="AB19" s="440"/>
      <c r="AC19" s="441">
        <v>0.72152777777777799</v>
      </c>
      <c r="AD19" s="469"/>
      <c r="AE19" s="221"/>
      <c r="AF19" s="466"/>
      <c r="AG19" s="443" t="str">
        <f>$C19</f>
        <v>Dimanche</v>
      </c>
      <c r="AH19" s="444">
        <f>$D19</f>
        <v>46208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Dimanche</v>
      </c>
      <c r="AY19" s="444">
        <f>$D19</f>
        <v>46208</v>
      </c>
      <c r="AZ19" s="440"/>
      <c r="BA19" s="441">
        <v>0.58888888888888891</v>
      </c>
      <c r="BB19" s="470"/>
      <c r="BC19" s="221"/>
      <c r="BD19" s="19"/>
      <c r="BE19" s="220">
        <f>D19</f>
        <v>46208</v>
      </c>
      <c r="BF19" s="219" t="str">
        <f>$C19</f>
        <v>Dimanche</v>
      </c>
    </row>
    <row r="20" spans="1:58" ht="22.5" customHeight="1">
      <c r="A20" s="213"/>
      <c r="B20" s="515"/>
      <c r="C20" s="451"/>
      <c r="D20" s="451"/>
      <c r="E20" s="451"/>
      <c r="F20" s="438"/>
      <c r="G20" s="438"/>
      <c r="H20" s="438"/>
      <c r="I20" s="438"/>
      <c r="J20" s="450"/>
      <c r="K20" s="451"/>
      <c r="L20" s="451"/>
      <c r="M20" s="451"/>
      <c r="N20" s="451"/>
      <c r="O20" s="451"/>
      <c r="P20" s="450"/>
      <c r="Q20" s="451"/>
      <c r="R20" s="451"/>
      <c r="S20" s="451"/>
      <c r="T20" s="451"/>
      <c r="U20" s="505"/>
      <c r="V20" s="233"/>
      <c r="W20" s="451"/>
      <c r="X20" s="451"/>
      <c r="Y20" s="451"/>
      <c r="Z20" s="451"/>
      <c r="AA20" s="451"/>
      <c r="AB20" s="451"/>
      <c r="AC20" s="451"/>
      <c r="AD20" s="451"/>
      <c r="AE20" s="233"/>
      <c r="AF20" s="451"/>
      <c r="AG20" s="451"/>
      <c r="AH20" s="451"/>
      <c r="AI20" s="451"/>
      <c r="AJ20" s="451"/>
      <c r="AK20" s="451"/>
      <c r="AL20" s="451"/>
      <c r="AM20" s="451"/>
      <c r="AN20" s="451"/>
      <c r="AO20" s="451"/>
      <c r="AP20" s="451"/>
      <c r="AQ20" s="451"/>
      <c r="AR20" s="451"/>
      <c r="AS20" s="451"/>
      <c r="AT20" s="451"/>
      <c r="AU20" s="451"/>
      <c r="AV20" s="233"/>
      <c r="AW20" s="451"/>
      <c r="AX20" s="451"/>
      <c r="AY20" s="451"/>
      <c r="AZ20" s="451"/>
      <c r="BA20" s="451"/>
      <c r="BB20" s="505"/>
      <c r="BC20" s="213"/>
      <c r="BE20" s="230"/>
      <c r="BF20" s="232"/>
    </row>
    <row r="21" spans="1:58" ht="27" customHeight="1">
      <c r="A21" s="213"/>
      <c r="B21" s="466"/>
      <c r="C21" s="443" t="str">
        <f>PROPER(TEXT(D21,"JJJJ"))</f>
        <v>Lundi</v>
      </c>
      <c r="D21" s="444">
        <f>$D19+1</f>
        <v>46209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17.7</v>
      </c>
      <c r="M21" s="447"/>
      <c r="N21" s="441">
        <v>0.27500000000000002</v>
      </c>
      <c r="O21" s="447"/>
      <c r="P21" s="446" t="str">
        <f>IF(OR(R19="",R21=""),"",IF(R21&gt;R19,"»",IF(R21&lt;R19,"¼","¹º")))</f>
        <v>»</v>
      </c>
      <c r="Q21" s="447"/>
      <c r="R21" s="448">
        <v>35.9</v>
      </c>
      <c r="S21" s="447"/>
      <c r="T21" s="441">
        <v>0.66597222222222197</v>
      </c>
      <c r="U21" s="217"/>
      <c r="V21" s="221"/>
      <c r="W21" s="466"/>
      <c r="X21" s="443" t="str">
        <f>$C21</f>
        <v>Lundi</v>
      </c>
      <c r="Y21" s="444">
        <f>$D21</f>
        <v>46209</v>
      </c>
      <c r="Z21" s="440"/>
      <c r="AA21" s="452">
        <v>16.600000000000001</v>
      </c>
      <c r="AB21" s="440"/>
      <c r="AC21" s="441">
        <v>0.46875</v>
      </c>
      <c r="AD21" s="469"/>
      <c r="AE21" s="221"/>
      <c r="AF21" s="466"/>
      <c r="AG21" s="443" t="str">
        <f>$C21</f>
        <v>Lundi</v>
      </c>
      <c r="AH21" s="444">
        <f>$D21</f>
        <v>46209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Lundi</v>
      </c>
      <c r="AY21" s="444">
        <f>$D21</f>
        <v>46209</v>
      </c>
      <c r="AZ21" s="440"/>
      <c r="BA21" s="441">
        <v>0.48749999999999999</v>
      </c>
      <c r="BB21" s="470"/>
      <c r="BC21" s="221"/>
      <c r="BD21" s="19"/>
      <c r="BE21" s="220">
        <f>D21</f>
        <v>46209</v>
      </c>
      <c r="BF21" s="219" t="str">
        <f>$C21</f>
        <v>Lundi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Mardi</v>
      </c>
      <c r="D23" s="444">
        <f>$D21+1</f>
        <v>46210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»</v>
      </c>
      <c r="K23" s="447"/>
      <c r="L23" s="448">
        <v>18.399999999999999</v>
      </c>
      <c r="M23" s="447"/>
      <c r="N23" s="441">
        <v>0.280555555555556</v>
      </c>
      <c r="O23" s="447"/>
      <c r="P23" s="446" t="str">
        <f>IF(OR(R21="",R23=""),"",IF(R23&gt;R21,"»",IF(R23&lt;R21,"¼","¹º")))</f>
        <v>¼</v>
      </c>
      <c r="Q23" s="447"/>
      <c r="R23" s="448">
        <v>33.799999999999997</v>
      </c>
      <c r="S23" s="447"/>
      <c r="T23" s="441">
        <v>0.62708333333333299</v>
      </c>
      <c r="U23" s="217"/>
      <c r="V23" s="221"/>
      <c r="W23" s="466"/>
      <c r="X23" s="443" t="str">
        <f>$C23</f>
        <v>Mardi</v>
      </c>
      <c r="Y23" s="444">
        <f>$D23</f>
        <v>46210</v>
      </c>
      <c r="Z23" s="440"/>
      <c r="AA23" s="452">
        <v>15.1</v>
      </c>
      <c r="AB23" s="440"/>
      <c r="AC23" s="441">
        <v>0.780555555555556</v>
      </c>
      <c r="AD23" s="469"/>
      <c r="AE23" s="221"/>
      <c r="AF23" s="466"/>
      <c r="AG23" s="443" t="str">
        <f>$C23</f>
        <v>Mardi</v>
      </c>
      <c r="AH23" s="444">
        <f>$D23</f>
        <v>46210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Mardi</v>
      </c>
      <c r="AY23" s="444">
        <f>$D23</f>
        <v>46210</v>
      </c>
      <c r="AZ23" s="440"/>
      <c r="BA23" s="441">
        <v>0.58472222222222225</v>
      </c>
      <c r="BB23" s="470"/>
      <c r="BC23" s="221"/>
      <c r="BD23" s="19"/>
      <c r="BE23" s="220">
        <f>D23</f>
        <v>46210</v>
      </c>
      <c r="BF23" s="219" t="str">
        <f>$C23</f>
        <v>Mardi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Mercredi</v>
      </c>
      <c r="D25" s="444">
        <f>$D23+1</f>
        <v>46211</v>
      </c>
      <c r="E25" s="467"/>
      <c r="F25" s="224"/>
      <c r="G25" s="222"/>
      <c r="H25" s="223"/>
      <c r="I25" s="222"/>
      <c r="J25" s="446" t="str">
        <f>IF(OR(L15="",L25=""),"",IF(L25&gt;L15,"»",IF(L25&lt;L15,"¼","¹º")))</f>
        <v>»</v>
      </c>
      <c r="K25" s="447"/>
      <c r="L25" s="448">
        <v>17.8</v>
      </c>
      <c r="M25" s="447"/>
      <c r="N25" s="441">
        <v>0.227083333333333</v>
      </c>
      <c r="O25" s="447"/>
      <c r="P25" s="446" t="str">
        <f>IF(OR(R15="",R25=""),"",IF(R25&gt;R15,"»",IF(R25&lt;R15,"¼","¹º")))</f>
        <v>»</v>
      </c>
      <c r="Q25" s="447"/>
      <c r="R25" s="448">
        <v>28.2</v>
      </c>
      <c r="S25" s="447"/>
      <c r="T25" s="441">
        <v>0.62222222222222201</v>
      </c>
      <c r="U25" s="231"/>
      <c r="V25" s="221"/>
      <c r="W25" s="466"/>
      <c r="X25" s="443" t="str">
        <f>$C25</f>
        <v>Mercredi</v>
      </c>
      <c r="Y25" s="444">
        <f>$D25</f>
        <v>46211</v>
      </c>
      <c r="Z25" s="440"/>
      <c r="AA25" s="452">
        <v>19.399999999999999</v>
      </c>
      <c r="AB25" s="440"/>
      <c r="AC25" s="441">
        <v>0.82152777777777797</v>
      </c>
      <c r="AD25" s="469"/>
      <c r="AE25" s="221"/>
      <c r="AF25" s="466"/>
      <c r="AG25" s="443" t="str">
        <f>$C25</f>
        <v>Mercredi</v>
      </c>
      <c r="AH25" s="444">
        <f>$D25</f>
        <v>46211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Mercredi</v>
      </c>
      <c r="AY25" s="444">
        <f>$D25</f>
        <v>46211</v>
      </c>
      <c r="AZ25" s="440"/>
      <c r="BA25" s="441">
        <v>0.56319444444444444</v>
      </c>
      <c r="BB25" s="470"/>
      <c r="BC25" s="221"/>
      <c r="BD25" s="19"/>
      <c r="BE25" s="220">
        <f>D25</f>
        <v>46211</v>
      </c>
      <c r="BF25" s="219" t="str">
        <f>$C25</f>
        <v>Mercredi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Jeudi</v>
      </c>
      <c r="D27" s="444">
        <f>$D25+1</f>
        <v>46212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19.2</v>
      </c>
      <c r="M27" s="447"/>
      <c r="N27" s="441">
        <v>0.21875</v>
      </c>
      <c r="O27" s="447"/>
      <c r="P27" s="446" t="str">
        <f>IF(OR(R25="",R27=""),"",IF(R27&gt;R25,"»",IF(R27&lt;R25,"¼","¹º")))</f>
        <v>»</v>
      </c>
      <c r="Q27" s="447"/>
      <c r="R27" s="448">
        <v>36.5</v>
      </c>
      <c r="S27" s="447"/>
      <c r="T27" s="441">
        <v>0.64236111111111105</v>
      </c>
      <c r="U27" s="217"/>
      <c r="V27" s="221"/>
      <c r="W27" s="466"/>
      <c r="X27" s="443" t="str">
        <f>$C27</f>
        <v>Jeudi</v>
      </c>
      <c r="Y27" s="444">
        <f>$D27</f>
        <v>46212</v>
      </c>
      <c r="Z27" s="440"/>
      <c r="AA27" s="452">
        <v>19.8</v>
      </c>
      <c r="AB27" s="440"/>
      <c r="AC27" s="441">
        <v>0.77638888888888902</v>
      </c>
      <c r="AD27" s="469"/>
      <c r="AE27" s="221"/>
      <c r="AF27" s="466"/>
      <c r="AG27" s="443" t="str">
        <f>$C27</f>
        <v>Jeudi</v>
      </c>
      <c r="AH27" s="444">
        <f>$D27</f>
        <v>46212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Jeudi</v>
      </c>
      <c r="AY27" s="444">
        <f>$D27</f>
        <v>46212</v>
      </c>
      <c r="AZ27" s="440"/>
      <c r="BA27" s="441">
        <v>0.57777777777777783</v>
      </c>
      <c r="BB27" s="470"/>
      <c r="BC27" s="221"/>
      <c r="BD27" s="19"/>
      <c r="BE27" s="220">
        <f>D27</f>
        <v>46212</v>
      </c>
      <c r="BF27" s="219" t="str">
        <f>$C27</f>
        <v>Jeudi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6"/>
      <c r="BF28" s="225"/>
    </row>
    <row r="29" spans="1:58" ht="27" customHeight="1">
      <c r="A29" s="213"/>
      <c r="B29" s="466"/>
      <c r="C29" s="443" t="str">
        <f>PROPER(TEXT(D29,"JJJJ"))</f>
        <v>Vendredi</v>
      </c>
      <c r="D29" s="444">
        <f>$D27+1</f>
        <v>46213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22.3</v>
      </c>
      <c r="M29" s="447"/>
      <c r="N29" s="441">
        <v>0.25972222222222202</v>
      </c>
      <c r="O29" s="447"/>
      <c r="P29" s="446" t="str">
        <f>IF(OR(R27="",R29=""),"",IF(R29&gt;R27,"»",IF(R29&lt;R27,"¼","¹º")))</f>
        <v>»</v>
      </c>
      <c r="Q29" s="447"/>
      <c r="R29" s="448">
        <v>36.799999999999997</v>
      </c>
      <c r="S29" s="447"/>
      <c r="T29" s="441">
        <v>0.65486111111111101</v>
      </c>
      <c r="U29" s="217"/>
      <c r="V29" s="221"/>
      <c r="W29" s="466"/>
      <c r="X29" s="443" t="str">
        <f>$C29</f>
        <v>Vendredi</v>
      </c>
      <c r="Y29" s="444">
        <f>$D29</f>
        <v>46213</v>
      </c>
      <c r="Z29" s="440"/>
      <c r="AA29" s="452">
        <v>22</v>
      </c>
      <c r="AB29" s="440"/>
      <c r="AC29" s="441">
        <v>0.69513888888888897</v>
      </c>
      <c r="AD29" s="469"/>
      <c r="AE29" s="221"/>
      <c r="AF29" s="466"/>
      <c r="AG29" s="443" t="str">
        <f>$C29</f>
        <v>Vendredi</v>
      </c>
      <c r="AH29" s="444">
        <f>$D29</f>
        <v>46213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Vendredi</v>
      </c>
      <c r="AY29" s="444">
        <f>$D29</f>
        <v>46213</v>
      </c>
      <c r="AZ29" s="440"/>
      <c r="BA29" s="441">
        <v>0.57916666666666672</v>
      </c>
      <c r="BB29" s="470"/>
      <c r="BC29" s="221"/>
      <c r="BD29" s="19"/>
      <c r="BE29" s="220">
        <f>D29</f>
        <v>46213</v>
      </c>
      <c r="BF29" s="219" t="str">
        <f>$C29</f>
        <v>Vendredi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Samedi</v>
      </c>
      <c r="D31" s="444">
        <f>$D29+1</f>
        <v>46214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¼</v>
      </c>
      <c r="K31" s="447"/>
      <c r="L31" s="448">
        <v>20.3</v>
      </c>
      <c r="M31" s="447"/>
      <c r="N31" s="441">
        <v>0.296527777777778</v>
      </c>
      <c r="O31" s="447"/>
      <c r="P31" s="446" t="str">
        <f>IF(OR(R29="",R31=""),"",IF(R31&gt;R29,"»",IF(R31&lt;R29,"¼","¹º")))</f>
        <v>¼</v>
      </c>
      <c r="Q31" s="447"/>
      <c r="R31" s="448">
        <v>34.6</v>
      </c>
      <c r="S31" s="447"/>
      <c r="T31" s="441">
        <v>0.70277777777777795</v>
      </c>
      <c r="U31" s="217"/>
      <c r="V31" s="221"/>
      <c r="W31" s="466"/>
      <c r="X31" s="443" t="str">
        <f>$C31</f>
        <v>Samedi</v>
      </c>
      <c r="Y31" s="444">
        <f>$D31</f>
        <v>46214</v>
      </c>
      <c r="Z31" s="440"/>
      <c r="AA31" s="452">
        <v>26.3</v>
      </c>
      <c r="AB31" s="440"/>
      <c r="AC31" s="441">
        <v>0.33958333333333302</v>
      </c>
      <c r="AD31" s="469"/>
      <c r="AE31" s="221"/>
      <c r="AF31" s="466"/>
      <c r="AG31" s="443" t="str">
        <f>$C31</f>
        <v>Samedi</v>
      </c>
      <c r="AH31" s="444">
        <f>$D31</f>
        <v>46214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Samedi</v>
      </c>
      <c r="AY31" s="444">
        <f>$D31</f>
        <v>46214</v>
      </c>
      <c r="AZ31" s="440"/>
      <c r="BA31" s="441">
        <v>0.51180555555555551</v>
      </c>
      <c r="BB31" s="470"/>
      <c r="BC31" s="221"/>
      <c r="BD31" s="19"/>
      <c r="BE31" s="220">
        <f>D31</f>
        <v>46214</v>
      </c>
      <c r="BF31" s="219" t="str">
        <f>$C31</f>
        <v>Samedi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8"/>
      <c r="BF32" s="227"/>
    </row>
    <row r="33" spans="1:58" ht="27" customHeight="1">
      <c r="A33" s="213"/>
      <c r="B33" s="466"/>
      <c r="C33" s="443" t="str">
        <f>PROPER(TEXT(D33,"JJJJ"))</f>
        <v>Dimanche</v>
      </c>
      <c r="D33" s="444">
        <f>$D31+1</f>
        <v>46215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21.7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38.6</v>
      </c>
      <c r="S33" s="447"/>
      <c r="T33" s="441">
        <v>0.79027777777777797</v>
      </c>
      <c r="U33" s="217"/>
      <c r="V33" s="221"/>
      <c r="W33" s="466"/>
      <c r="X33" s="443" t="str">
        <f>$C33</f>
        <v>Dimanche</v>
      </c>
      <c r="Y33" s="444">
        <f>$D33</f>
        <v>46215</v>
      </c>
      <c r="Z33" s="440"/>
      <c r="AA33" s="452">
        <v>28.8</v>
      </c>
      <c r="AB33" s="440"/>
      <c r="AC33" s="441">
        <v>0.64722222222222203</v>
      </c>
      <c r="AD33" s="469"/>
      <c r="AE33" s="221"/>
      <c r="AF33" s="466"/>
      <c r="AG33" s="443" t="str">
        <f>$C33</f>
        <v>Dimanche</v>
      </c>
      <c r="AH33" s="444">
        <f>$D33</f>
        <v>46215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Dimanche</v>
      </c>
      <c r="AY33" s="444">
        <f>$D33</f>
        <v>46215</v>
      </c>
      <c r="AZ33" s="440"/>
      <c r="BA33" s="441">
        <v>0.5229166666666667</v>
      </c>
      <c r="BB33" s="470"/>
      <c r="BC33" s="221"/>
      <c r="BD33" s="19"/>
      <c r="BE33" s="220">
        <f>D33</f>
        <v>46215</v>
      </c>
      <c r="BF33" s="219" t="str">
        <f>$C33</f>
        <v>Dimanche</v>
      </c>
    </row>
    <row r="34" spans="1:58" ht="22.5" customHeight="1">
      <c r="A34" s="213"/>
      <c r="B34" s="466"/>
      <c r="C34" s="445"/>
      <c r="D34" s="440"/>
      <c r="E34" s="467"/>
      <c r="F34" s="222"/>
      <c r="G34" s="222"/>
      <c r="H34" s="222"/>
      <c r="I34" s="222"/>
      <c r="J34" s="449"/>
      <c r="K34" s="447"/>
      <c r="L34" s="447"/>
      <c r="M34" s="447"/>
      <c r="N34" s="447"/>
      <c r="O34" s="447"/>
      <c r="P34" s="449"/>
      <c r="Q34" s="447"/>
      <c r="R34" s="447"/>
      <c r="S34" s="447"/>
      <c r="T34" s="447"/>
      <c r="U34" s="217"/>
      <c r="V34" s="215"/>
      <c r="W34" s="466"/>
      <c r="X34" s="445"/>
      <c r="Y34" s="440"/>
      <c r="Z34" s="440"/>
      <c r="AA34" s="440"/>
      <c r="AB34" s="440"/>
      <c r="AC34" s="453"/>
      <c r="AD34" s="469"/>
      <c r="AE34" s="215"/>
      <c r="AF34" s="466"/>
      <c r="AG34" s="445"/>
      <c r="AH34" s="440"/>
      <c r="AI34" s="440"/>
      <c r="AJ34" s="442"/>
      <c r="AK34" s="440"/>
      <c r="AL34" s="453"/>
      <c r="AM34" s="440"/>
      <c r="AN34" s="453"/>
      <c r="AO34" s="440"/>
      <c r="AP34" s="453"/>
      <c r="AQ34" s="440"/>
      <c r="AR34" s="453"/>
      <c r="AS34" s="440"/>
      <c r="AT34" s="453"/>
      <c r="AU34" s="470"/>
      <c r="AV34" s="216"/>
      <c r="AW34" s="466"/>
      <c r="AX34" s="445"/>
      <c r="AY34" s="440"/>
      <c r="AZ34" s="440"/>
      <c r="BA34" s="453"/>
      <c r="BB34" s="470"/>
      <c r="BC34" s="215"/>
      <c r="BD34" s="19"/>
      <c r="BE34" s="230"/>
      <c r="BF34" s="229"/>
    </row>
    <row r="35" spans="1:58" ht="27" customHeight="1">
      <c r="A35" s="213"/>
      <c r="B35" s="466"/>
      <c r="C35" s="443" t="str">
        <f>PROPER(TEXT(D35,"JJJJ"))</f>
        <v>Lundi</v>
      </c>
      <c r="D35" s="444">
        <f>$D33+1</f>
        <v>46216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¼</v>
      </c>
      <c r="K35" s="447"/>
      <c r="L35" s="448">
        <v>21.6</v>
      </c>
      <c r="M35" s="447"/>
      <c r="N35" s="441">
        <v>0.99513888888888902</v>
      </c>
      <c r="O35" s="447"/>
      <c r="P35" s="446" t="str">
        <f>IF(OR(R33="",R35=""),"",IF(R35&gt;R33,"»",IF(R35&lt;R33,"¼","¹º")))</f>
        <v>¼</v>
      </c>
      <c r="Q35" s="447"/>
      <c r="R35" s="448">
        <v>32.299999999999997</v>
      </c>
      <c r="S35" s="447"/>
      <c r="T35" s="441">
        <v>0.47986111111111102</v>
      </c>
      <c r="U35" s="217"/>
      <c r="V35" s="221"/>
      <c r="W35" s="466"/>
      <c r="X35" s="443" t="str">
        <f>$C35</f>
        <v>Lundi</v>
      </c>
      <c r="Y35" s="444">
        <f>$D35</f>
        <v>46216</v>
      </c>
      <c r="Z35" s="440"/>
      <c r="AA35" s="452">
        <v>40.299999999999997</v>
      </c>
      <c r="AB35" s="440"/>
      <c r="AC35" s="441">
        <v>0.16805555555555601</v>
      </c>
      <c r="AD35" s="469"/>
      <c r="AE35" s="221"/>
      <c r="AF35" s="466"/>
      <c r="AG35" s="443" t="str">
        <f>$C35</f>
        <v>Lundi</v>
      </c>
      <c r="AH35" s="444">
        <f>$D35</f>
        <v>46216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Lundi</v>
      </c>
      <c r="AY35" s="444">
        <f>$D35</f>
        <v>46216</v>
      </c>
      <c r="AZ35" s="440"/>
      <c r="BA35" s="441">
        <v>0.54791666666666672</v>
      </c>
      <c r="BB35" s="470"/>
      <c r="BC35" s="221"/>
      <c r="BD35" s="19"/>
      <c r="BE35" s="220">
        <f>D35</f>
        <v>46216</v>
      </c>
      <c r="BF35" s="219" t="str">
        <f>$C35</f>
        <v>Lundi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Mardi</v>
      </c>
      <c r="D37" s="444">
        <f>$D35+1</f>
        <v>46217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¼</v>
      </c>
      <c r="K37" s="447"/>
      <c r="L37" s="448">
        <v>21</v>
      </c>
      <c r="M37" s="447"/>
      <c r="N37" s="441">
        <v>7.0833333333333304E-2</v>
      </c>
      <c r="O37" s="447"/>
      <c r="P37" s="446" t="str">
        <f>IF(OR(R35="",R37=""),"",IF(R37&gt;R35,"»",IF(R37&lt;R35,"¼","¹º")))</f>
        <v>¼</v>
      </c>
      <c r="Q37" s="447"/>
      <c r="R37" s="448">
        <v>28.5</v>
      </c>
      <c r="S37" s="447"/>
      <c r="T37" s="441">
        <v>0.563194444444444</v>
      </c>
      <c r="U37" s="217"/>
      <c r="V37" s="221"/>
      <c r="W37" s="466"/>
      <c r="X37" s="443" t="str">
        <f>$C37</f>
        <v>Mardi</v>
      </c>
      <c r="Y37" s="444">
        <f>$D37</f>
        <v>46217</v>
      </c>
      <c r="Z37" s="440"/>
      <c r="AA37" s="452">
        <v>22.3</v>
      </c>
      <c r="AB37" s="440"/>
      <c r="AC37" s="441">
        <v>0.68194444444444402</v>
      </c>
      <c r="AD37" s="469"/>
      <c r="AE37" s="221"/>
      <c r="AF37" s="466"/>
      <c r="AG37" s="443" t="str">
        <f>$C37</f>
        <v>Mardi</v>
      </c>
      <c r="AH37" s="444">
        <f>$D37</f>
        <v>46217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Mardi</v>
      </c>
      <c r="AY37" s="444">
        <f>$D37</f>
        <v>46217</v>
      </c>
      <c r="AZ37" s="440"/>
      <c r="BA37" s="441">
        <v>0.53888888888888886</v>
      </c>
      <c r="BB37" s="470"/>
      <c r="BC37" s="221"/>
      <c r="BD37" s="19"/>
      <c r="BE37" s="220">
        <f>D37</f>
        <v>46217</v>
      </c>
      <c r="BF37" s="219" t="str">
        <f>$C37</f>
        <v>Mardi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Mercredi</v>
      </c>
      <c r="D39" s="444">
        <f>$D37+1</f>
        <v>46218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»</v>
      </c>
      <c r="K39" s="447"/>
      <c r="L39" s="448">
        <v>21.2</v>
      </c>
      <c r="M39" s="447"/>
      <c r="N39" s="441">
        <v>0.34791666666666698</v>
      </c>
      <c r="O39" s="447"/>
      <c r="P39" s="446" t="str">
        <f>IF(OR(R37="",R39=""),"",IF(R39&gt;R37,"»",IF(R39&lt;R37,"¼","¹º")))</f>
        <v>»</v>
      </c>
      <c r="Q39" s="447"/>
      <c r="R39" s="448">
        <v>29</v>
      </c>
      <c r="S39" s="447"/>
      <c r="T39" s="441">
        <v>0.67291666666666705</v>
      </c>
      <c r="U39" s="217"/>
      <c r="V39" s="221"/>
      <c r="W39" s="466"/>
      <c r="X39" s="443" t="str">
        <f>$C39</f>
        <v>Mercredi</v>
      </c>
      <c r="Y39" s="444">
        <f>$D39</f>
        <v>46218</v>
      </c>
      <c r="Z39" s="440"/>
      <c r="AA39" s="452">
        <v>19.100000000000001</v>
      </c>
      <c r="AB39" s="440"/>
      <c r="AC39" s="441">
        <v>0.77152777777777803</v>
      </c>
      <c r="AD39" s="469"/>
      <c r="AE39" s="221"/>
      <c r="AF39" s="466"/>
      <c r="AG39" s="443" t="str">
        <f>$C39</f>
        <v>Mercredi</v>
      </c>
      <c r="AH39" s="444">
        <f>$D39</f>
        <v>46218</v>
      </c>
      <c r="AI39" s="440"/>
      <c r="AJ39" s="439">
        <v>1.7</v>
      </c>
      <c r="AK39" s="440"/>
      <c r="AL39" s="441">
        <v>0.2590277777777778</v>
      </c>
      <c r="AM39" s="440"/>
      <c r="AN39" s="441">
        <v>3.0555555555555555E-2</v>
      </c>
      <c r="AO39" s="440"/>
      <c r="AP39" s="441">
        <v>0.15763888888888888</v>
      </c>
      <c r="AQ39" s="440"/>
      <c r="AR39" s="441">
        <v>7.0833333333333331E-2</v>
      </c>
      <c r="AS39" s="440"/>
      <c r="AT39" s="441">
        <v>0</v>
      </c>
      <c r="AU39" s="470"/>
      <c r="AV39" s="216"/>
      <c r="AW39" s="466"/>
      <c r="AX39" s="443" t="str">
        <f>$C39</f>
        <v>Mercredi</v>
      </c>
      <c r="AY39" s="444">
        <f>$D39</f>
        <v>46218</v>
      </c>
      <c r="AZ39" s="440"/>
      <c r="BA39" s="441">
        <v>0.33194444444444443</v>
      </c>
      <c r="BB39" s="470"/>
      <c r="BC39" s="221"/>
      <c r="BD39" s="19"/>
      <c r="BE39" s="220">
        <f>D39</f>
        <v>46218</v>
      </c>
      <c r="BF39" s="219" t="str">
        <f>$C39</f>
        <v>Mercredi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Jeudi</v>
      </c>
      <c r="D41" s="444">
        <f>$D39+1</f>
        <v>46219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18.600000000000001</v>
      </c>
      <c r="M41" s="447"/>
      <c r="N41" s="441">
        <v>0.26805555555555599</v>
      </c>
      <c r="O41" s="447"/>
      <c r="P41" s="446" t="str">
        <f>IF(OR(R39="",R41=""),"",IF(R41&gt;R39,"»",IF(R41&lt;R39,"¼","¹º")))</f>
        <v>¼</v>
      </c>
      <c r="Q41" s="447"/>
      <c r="R41" s="448">
        <v>27.3</v>
      </c>
      <c r="S41" s="447"/>
      <c r="T41" s="441">
        <v>0.65972222222222199</v>
      </c>
      <c r="U41" s="217"/>
      <c r="V41" s="221"/>
      <c r="W41" s="466"/>
      <c r="X41" s="443" t="str">
        <f>$C41</f>
        <v>Jeudi</v>
      </c>
      <c r="Y41" s="444">
        <f>$D41</f>
        <v>46219</v>
      </c>
      <c r="Z41" s="440"/>
      <c r="AA41" s="452">
        <v>17.3</v>
      </c>
      <c r="AB41" s="440"/>
      <c r="AC41" s="441">
        <v>0.67013888888888895</v>
      </c>
      <c r="AD41" s="469"/>
      <c r="AE41" s="221"/>
      <c r="AF41" s="466"/>
      <c r="AG41" s="443" t="str">
        <f>$C41</f>
        <v>Jeudi</v>
      </c>
      <c r="AH41" s="444">
        <f>$D41</f>
        <v>46219</v>
      </c>
      <c r="AI41" s="440"/>
      <c r="AJ41" s="439">
        <v>3.3</v>
      </c>
      <c r="AK41" s="440"/>
      <c r="AL41" s="441">
        <v>3.4722222222222224E-2</v>
      </c>
      <c r="AM41" s="440"/>
      <c r="AN41" s="441">
        <v>0</v>
      </c>
      <c r="AO41" s="440"/>
      <c r="AP41" s="441">
        <v>0</v>
      </c>
      <c r="AQ41" s="440"/>
      <c r="AR41" s="441">
        <v>3.4722222222222224E-2</v>
      </c>
      <c r="AS41" s="440"/>
      <c r="AT41" s="441">
        <v>0</v>
      </c>
      <c r="AU41" s="470"/>
      <c r="AV41" s="216"/>
      <c r="AW41" s="466"/>
      <c r="AX41" s="443" t="str">
        <f>$C41</f>
        <v>Jeudi</v>
      </c>
      <c r="AY41" s="444">
        <f>$D41</f>
        <v>46219</v>
      </c>
      <c r="AZ41" s="440"/>
      <c r="BA41" s="441">
        <v>0.4284722222222222</v>
      </c>
      <c r="BB41" s="470"/>
      <c r="BC41" s="221"/>
      <c r="BD41" s="19"/>
      <c r="BE41" s="220">
        <f>D41</f>
        <v>46219</v>
      </c>
      <c r="BF41" s="219" t="str">
        <f>$C41</f>
        <v>Jeudi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Vendredi</v>
      </c>
      <c r="D43" s="444">
        <f>$D41+1</f>
        <v>46220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»</v>
      </c>
      <c r="K43" s="447"/>
      <c r="L43" s="448">
        <v>19.8</v>
      </c>
      <c r="M43" s="447"/>
      <c r="N43" s="441">
        <v>0.27847222222222201</v>
      </c>
      <c r="O43" s="447"/>
      <c r="P43" s="446" t="str">
        <f>IF(OR(R41="",R43=""),"",IF(R43&gt;R41,"»",IF(R43&lt;R41,"¼","¹º")))</f>
        <v>¼</v>
      </c>
      <c r="Q43" s="447"/>
      <c r="R43" s="448">
        <v>25.9</v>
      </c>
      <c r="S43" s="447"/>
      <c r="T43" s="441">
        <v>0.61319444444444404</v>
      </c>
      <c r="U43" s="217"/>
      <c r="V43" s="221"/>
      <c r="W43" s="466"/>
      <c r="X43" s="443" t="str">
        <f>$C43</f>
        <v>Vendredi</v>
      </c>
      <c r="Y43" s="444">
        <f>$D43</f>
        <v>46220</v>
      </c>
      <c r="Z43" s="440"/>
      <c r="AA43" s="452">
        <v>28.1</v>
      </c>
      <c r="AB43" s="440"/>
      <c r="AC43" s="441">
        <v>0.71319444444444402</v>
      </c>
      <c r="AD43" s="469"/>
      <c r="AE43" s="221"/>
      <c r="AF43" s="466"/>
      <c r="AG43" s="443" t="str">
        <f>$C43</f>
        <v>Vendredi</v>
      </c>
      <c r="AH43" s="444">
        <f>$D43</f>
        <v>46220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Vendredi</v>
      </c>
      <c r="AY43" s="444">
        <f>$D43</f>
        <v>46220</v>
      </c>
      <c r="AZ43" s="440"/>
      <c r="BA43" s="441">
        <v>0.57291666666666663</v>
      </c>
      <c r="BB43" s="470"/>
      <c r="BC43" s="221"/>
      <c r="BD43" s="19"/>
      <c r="BE43" s="220">
        <f>D43</f>
        <v>46220</v>
      </c>
      <c r="BF43" s="219" t="str">
        <f>$C43</f>
        <v>Vendredi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Samedi</v>
      </c>
      <c r="D45" s="444">
        <f>$D43+1</f>
        <v>46221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18.100000000000001</v>
      </c>
      <c r="M45" s="447"/>
      <c r="N45" s="441">
        <v>0.28680555555555598</v>
      </c>
      <c r="O45" s="447"/>
      <c r="P45" s="446" t="str">
        <f>IF(OR(R43="",R45=""),"",IF(R45&gt;R43,"»",IF(R45&lt;R43,"¼","¹º")))</f>
        <v>»</v>
      </c>
      <c r="Q45" s="447"/>
      <c r="R45" s="448">
        <v>27.1</v>
      </c>
      <c r="S45" s="447"/>
      <c r="T45" s="441">
        <v>0.62222222222222201</v>
      </c>
      <c r="U45" s="217"/>
      <c r="V45" s="221"/>
      <c r="W45" s="466"/>
      <c r="X45" s="443" t="str">
        <f>$C45</f>
        <v>Samedi</v>
      </c>
      <c r="Y45" s="444">
        <f>$D45</f>
        <v>46221</v>
      </c>
      <c r="Z45" s="440"/>
      <c r="AA45" s="452">
        <v>28.1</v>
      </c>
      <c r="AB45" s="440"/>
      <c r="AC45" s="441">
        <v>0.71666666666666701</v>
      </c>
      <c r="AD45" s="469"/>
      <c r="AE45" s="221"/>
      <c r="AF45" s="466"/>
      <c r="AG45" s="443" t="str">
        <f>$C45</f>
        <v>Samedi</v>
      </c>
      <c r="AH45" s="444">
        <f>$D45</f>
        <v>46221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Samedi</v>
      </c>
      <c r="AY45" s="444">
        <f>$D45</f>
        <v>46221</v>
      </c>
      <c r="AZ45" s="440"/>
      <c r="BA45" s="441">
        <v>0.57013888888888886</v>
      </c>
      <c r="BB45" s="470"/>
      <c r="BC45" s="221"/>
      <c r="BD45" s="19"/>
      <c r="BE45" s="220">
        <f>D45</f>
        <v>46221</v>
      </c>
      <c r="BF45" s="219" t="str">
        <f>$C45</f>
        <v>Samedi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8"/>
      <c r="BF46" s="227"/>
    </row>
    <row r="47" spans="1:58" ht="27" customHeight="1">
      <c r="A47" s="213"/>
      <c r="B47" s="466"/>
      <c r="C47" s="443" t="str">
        <f>PROPER(TEXT(D47,"JJJJ"))</f>
        <v>Dimanche</v>
      </c>
      <c r="D47" s="444">
        <f>$D45+1</f>
        <v>46222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¼</v>
      </c>
      <c r="K47" s="447"/>
      <c r="L47" s="448">
        <v>17.5</v>
      </c>
      <c r="M47" s="447"/>
      <c r="N47" s="441">
        <v>0.25972222222222202</v>
      </c>
      <c r="O47" s="447"/>
      <c r="P47" s="446" t="str">
        <f>IF(OR(R45="",R47=""),"",IF(R47&gt;R45,"»",IF(R47&lt;R45,"¼","¹º")))</f>
        <v>»</v>
      </c>
      <c r="Q47" s="447"/>
      <c r="R47" s="448">
        <v>29.3</v>
      </c>
      <c r="S47" s="447"/>
      <c r="T47" s="441">
        <v>0.74236111111111103</v>
      </c>
      <c r="U47" s="217"/>
      <c r="V47" s="221"/>
      <c r="W47" s="466"/>
      <c r="X47" s="443" t="str">
        <f>$C47</f>
        <v>Dimanche</v>
      </c>
      <c r="Y47" s="444">
        <f>$D47</f>
        <v>46222</v>
      </c>
      <c r="Z47" s="440"/>
      <c r="AA47" s="452">
        <v>28.8</v>
      </c>
      <c r="AB47" s="440"/>
      <c r="AC47" s="441">
        <v>0.6</v>
      </c>
      <c r="AD47" s="469"/>
      <c r="AE47" s="221"/>
      <c r="AF47" s="466"/>
      <c r="AG47" s="443" t="str">
        <f>$C47</f>
        <v>Dimanche</v>
      </c>
      <c r="AH47" s="444">
        <f>$D47</f>
        <v>46222</v>
      </c>
      <c r="AI47" s="440"/>
      <c r="AJ47" s="439">
        <v>0</v>
      </c>
      <c r="AK47" s="440"/>
      <c r="AL47" s="441">
        <v>0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0</v>
      </c>
      <c r="AU47" s="470"/>
      <c r="AV47" s="216"/>
      <c r="AW47" s="466"/>
      <c r="AX47" s="443" t="str">
        <f>$C47</f>
        <v>Dimanche</v>
      </c>
      <c r="AY47" s="444">
        <f>$D47</f>
        <v>46222</v>
      </c>
      <c r="AZ47" s="440"/>
      <c r="BA47" s="441">
        <v>0.57152777777777775</v>
      </c>
      <c r="BB47" s="470"/>
      <c r="BC47" s="221"/>
      <c r="BD47" s="19"/>
      <c r="BE47" s="220">
        <f>D47</f>
        <v>46222</v>
      </c>
      <c r="BF47" s="219" t="str">
        <f>$C47</f>
        <v>Dimanche</v>
      </c>
    </row>
    <row r="48" spans="1:58" ht="22.5" customHeight="1">
      <c r="A48" s="213"/>
      <c r="B48" s="466"/>
      <c r="C48" s="445"/>
      <c r="D48" s="440"/>
      <c r="E48" s="467"/>
      <c r="F48" s="222"/>
      <c r="G48" s="222"/>
      <c r="H48" s="222"/>
      <c r="I48" s="222"/>
      <c r="J48" s="449"/>
      <c r="K48" s="447"/>
      <c r="L48" s="447"/>
      <c r="M48" s="447"/>
      <c r="N48" s="447"/>
      <c r="O48" s="447"/>
      <c r="P48" s="449"/>
      <c r="Q48" s="447"/>
      <c r="R48" s="447"/>
      <c r="S48" s="447"/>
      <c r="T48" s="447"/>
      <c r="U48" s="217"/>
      <c r="V48" s="215"/>
      <c r="W48" s="466"/>
      <c r="X48" s="445"/>
      <c r="Y48" s="440"/>
      <c r="Z48" s="440"/>
      <c r="AA48" s="440"/>
      <c r="AB48" s="440"/>
      <c r="AC48" s="453"/>
      <c r="AD48" s="469"/>
      <c r="AE48" s="215"/>
      <c r="AF48" s="466"/>
      <c r="AG48" s="445"/>
      <c r="AH48" s="440"/>
      <c r="AI48" s="440"/>
      <c r="AJ48" s="442"/>
      <c r="AK48" s="440"/>
      <c r="AL48" s="453"/>
      <c r="AM48" s="440"/>
      <c r="AN48" s="453"/>
      <c r="AO48" s="440"/>
      <c r="AP48" s="453"/>
      <c r="AQ48" s="440"/>
      <c r="AR48" s="453"/>
      <c r="AS48" s="440"/>
      <c r="AT48" s="453"/>
      <c r="AU48" s="470"/>
      <c r="AV48" s="216"/>
      <c r="AW48" s="466"/>
      <c r="AX48" s="445"/>
      <c r="AY48" s="440"/>
      <c r="AZ48" s="440"/>
      <c r="BA48" s="453"/>
      <c r="BB48" s="470"/>
      <c r="BC48" s="215"/>
      <c r="BD48" s="19"/>
      <c r="BE48" s="230"/>
      <c r="BF48" s="229"/>
    </row>
    <row r="49" spans="1:58" ht="27" customHeight="1">
      <c r="A49" s="213"/>
      <c r="B49" s="466"/>
      <c r="C49" s="443" t="str">
        <f>PROPER(TEXT(D49,"JJJJ"))</f>
        <v>Lundi</v>
      </c>
      <c r="D49" s="444">
        <f>$D47+1</f>
        <v>46223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15.8</v>
      </c>
      <c r="M49" s="447"/>
      <c r="N49" s="441">
        <v>0.28402777777777799</v>
      </c>
      <c r="O49" s="447"/>
      <c r="P49" s="446" t="str">
        <f>IF(OR(R47="",R49=""),"",IF(R49&gt;R47,"»",IF(R49&lt;R47,"¼","¹º")))</f>
        <v>¼</v>
      </c>
      <c r="Q49" s="447"/>
      <c r="R49" s="448">
        <v>28.7</v>
      </c>
      <c r="S49" s="447"/>
      <c r="T49" s="441">
        <v>0.73194444444444495</v>
      </c>
      <c r="U49" s="217"/>
      <c r="V49" s="221"/>
      <c r="W49" s="466"/>
      <c r="X49" s="443" t="str">
        <f>$C49</f>
        <v>Lundi</v>
      </c>
      <c r="Y49" s="444">
        <f>$D49</f>
        <v>46223</v>
      </c>
      <c r="Z49" s="440"/>
      <c r="AA49" s="452">
        <v>36.700000000000003</v>
      </c>
      <c r="AB49" s="440"/>
      <c r="AC49" s="441">
        <v>0.51597222222222205</v>
      </c>
      <c r="AD49" s="469"/>
      <c r="AE49" s="221"/>
      <c r="AF49" s="466"/>
      <c r="AG49" s="443" t="str">
        <f>$C49</f>
        <v>Lundi</v>
      </c>
      <c r="AH49" s="444">
        <f>$D49</f>
        <v>46223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Lundi</v>
      </c>
      <c r="AY49" s="444">
        <f>$D49</f>
        <v>46223</v>
      </c>
      <c r="AZ49" s="440"/>
      <c r="BA49" s="441">
        <v>0.57013888888888886</v>
      </c>
      <c r="BB49" s="470"/>
      <c r="BC49" s="221"/>
      <c r="BD49" s="19"/>
      <c r="BE49" s="220">
        <f>D49</f>
        <v>46223</v>
      </c>
      <c r="BF49" s="219" t="str">
        <f>$C49</f>
        <v>Lundi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Mardi</v>
      </c>
      <c r="D51" s="444">
        <f>$D49+1</f>
        <v>46224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¼</v>
      </c>
      <c r="K51" s="447"/>
      <c r="L51" s="448">
        <v>15.6</v>
      </c>
      <c r="M51" s="447"/>
      <c r="N51" s="441">
        <v>0.28263888888888899</v>
      </c>
      <c r="O51" s="447"/>
      <c r="P51" s="446" t="str">
        <f>IF(OR(R49="",R51=""),"",IF(R51&gt;R49,"»",IF(R51&lt;R49,"¼","¹º")))</f>
        <v>»</v>
      </c>
      <c r="Q51" s="447"/>
      <c r="R51" s="448">
        <v>29.1</v>
      </c>
      <c r="S51" s="447"/>
      <c r="T51" s="441">
        <v>0.74722222222222201</v>
      </c>
      <c r="U51" s="217"/>
      <c r="V51" s="221"/>
      <c r="W51" s="466"/>
      <c r="X51" s="443" t="str">
        <f>$C51</f>
        <v>Mardi</v>
      </c>
      <c r="Y51" s="444">
        <f>$D51</f>
        <v>46224</v>
      </c>
      <c r="Z51" s="440"/>
      <c r="AA51" s="452">
        <v>34.200000000000003</v>
      </c>
      <c r="AB51" s="440"/>
      <c r="AC51" s="441">
        <v>0.72708333333333297</v>
      </c>
      <c r="AD51" s="469"/>
      <c r="AE51" s="221"/>
      <c r="AF51" s="466"/>
      <c r="AG51" s="443" t="str">
        <f>$C51</f>
        <v>Mardi</v>
      </c>
      <c r="AH51" s="444">
        <f>$D51</f>
        <v>46224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Mardi</v>
      </c>
      <c r="AY51" s="444">
        <f>$D51</f>
        <v>46224</v>
      </c>
      <c r="AZ51" s="440"/>
      <c r="BA51" s="441">
        <v>0.56180555555555556</v>
      </c>
      <c r="BB51" s="470"/>
      <c r="BC51" s="221"/>
      <c r="BD51" s="19"/>
      <c r="BE51" s="220">
        <f>D51</f>
        <v>46224</v>
      </c>
      <c r="BF51" s="219" t="str">
        <f>$C51</f>
        <v>Mardi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Mercredi</v>
      </c>
      <c r="D53" s="444">
        <f>$D51+1</f>
        <v>46225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»</v>
      </c>
      <c r="K53" s="447"/>
      <c r="L53" s="448">
        <v>16</v>
      </c>
      <c r="M53" s="447"/>
      <c r="N53" s="441">
        <v>0.27430555555555602</v>
      </c>
      <c r="O53" s="447"/>
      <c r="P53" s="446" t="str">
        <f>IF(OR(R51="",R53=""),"",IF(R53&gt;R51,"»",IF(R53&lt;R51,"¼","¹º")))</f>
        <v>»</v>
      </c>
      <c r="Q53" s="447"/>
      <c r="R53" s="448">
        <v>30.9</v>
      </c>
      <c r="S53" s="447"/>
      <c r="T53" s="441">
        <v>0.75208333333333299</v>
      </c>
      <c r="U53" s="217"/>
      <c r="V53" s="221"/>
      <c r="W53" s="466"/>
      <c r="X53" s="443" t="str">
        <f>$C53</f>
        <v>Mercredi</v>
      </c>
      <c r="Y53" s="444">
        <f>$D53</f>
        <v>46225</v>
      </c>
      <c r="Z53" s="440"/>
      <c r="AA53" s="452">
        <v>29.9</v>
      </c>
      <c r="AB53" s="440"/>
      <c r="AC53" s="441">
        <v>0.49722222222222201</v>
      </c>
      <c r="AD53" s="469"/>
      <c r="AE53" s="221"/>
      <c r="AF53" s="466"/>
      <c r="AG53" s="443" t="str">
        <f>$C53</f>
        <v>Mercredi</v>
      </c>
      <c r="AH53" s="444">
        <f>$D53</f>
        <v>46225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Mercredi</v>
      </c>
      <c r="AY53" s="444">
        <f>$D53</f>
        <v>46225</v>
      </c>
      <c r="AZ53" s="440"/>
      <c r="BA53" s="441">
        <v>0.56666666666666665</v>
      </c>
      <c r="BB53" s="470"/>
      <c r="BC53" s="221"/>
      <c r="BD53" s="19"/>
      <c r="BE53" s="220">
        <f>D53</f>
        <v>46225</v>
      </c>
      <c r="BF53" s="219" t="str">
        <f>$C53</f>
        <v>Mercredi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Jeudi</v>
      </c>
      <c r="D55" s="444">
        <f>$D53+1</f>
        <v>46226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16.600000000000001</v>
      </c>
      <c r="M55" s="447"/>
      <c r="N55" s="441">
        <v>0.26319444444444401</v>
      </c>
      <c r="O55" s="447"/>
      <c r="P55" s="446" t="str">
        <f>IF(OR(R53="",R55=""),"",IF(R55&gt;R53,"»",IF(R55&lt;R53,"¼","¹º")))</f>
        <v>¼</v>
      </c>
      <c r="Q55" s="447"/>
      <c r="R55" s="448">
        <v>30.7</v>
      </c>
      <c r="S55" s="447"/>
      <c r="T55" s="441">
        <v>0.75972222222222197</v>
      </c>
      <c r="U55" s="217"/>
      <c r="V55" s="221"/>
      <c r="W55" s="466"/>
      <c r="X55" s="443" t="str">
        <f>$C55</f>
        <v>Jeudi</v>
      </c>
      <c r="Y55" s="444">
        <f>$D55</f>
        <v>46226</v>
      </c>
      <c r="Z55" s="440"/>
      <c r="AA55" s="452">
        <v>31</v>
      </c>
      <c r="AB55" s="440"/>
      <c r="AC55" s="441">
        <v>0.46527777777777801</v>
      </c>
      <c r="AD55" s="469"/>
      <c r="AE55" s="221"/>
      <c r="AF55" s="466"/>
      <c r="AG55" s="443" t="str">
        <f>$C55</f>
        <v>Jeudi</v>
      </c>
      <c r="AH55" s="444">
        <f>$D55</f>
        <v>46226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Jeudi</v>
      </c>
      <c r="AY55" s="444">
        <f>$D55</f>
        <v>46226</v>
      </c>
      <c r="AZ55" s="440"/>
      <c r="BA55" s="441">
        <v>0.56874999999999998</v>
      </c>
      <c r="BB55" s="470"/>
      <c r="BC55" s="221"/>
      <c r="BD55" s="19"/>
      <c r="BE55" s="220">
        <f>D55</f>
        <v>46226</v>
      </c>
      <c r="BF55" s="219" t="str">
        <f>$C55</f>
        <v>Jeudi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Vendredi</v>
      </c>
      <c r="D57" s="444">
        <f>$D55+1</f>
        <v>46227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16.100000000000001</v>
      </c>
      <c r="M57" s="447"/>
      <c r="N57" s="441">
        <v>0.29444444444444401</v>
      </c>
      <c r="O57" s="447"/>
      <c r="P57" s="446" t="str">
        <f>IF(OR(R55="",R57=""),"",IF(R57&gt;R55,"»",IF(R57&lt;R55,"¼","¹º")))</f>
        <v>»</v>
      </c>
      <c r="Q57" s="447"/>
      <c r="R57" s="448">
        <v>33</v>
      </c>
      <c r="S57" s="447"/>
      <c r="T57" s="441">
        <v>0.70902777777777803</v>
      </c>
      <c r="U57" s="217"/>
      <c r="V57" s="221"/>
      <c r="W57" s="466"/>
      <c r="X57" s="443" t="str">
        <f>$C57</f>
        <v>Vendredi</v>
      </c>
      <c r="Y57" s="444">
        <f>$D57</f>
        <v>46227</v>
      </c>
      <c r="Z57" s="440"/>
      <c r="AA57" s="452">
        <v>31.3</v>
      </c>
      <c r="AB57" s="440"/>
      <c r="AC57" s="441">
        <v>0.57291666666666696</v>
      </c>
      <c r="AD57" s="469"/>
      <c r="AE57" s="221"/>
      <c r="AF57" s="466"/>
      <c r="AG57" s="443" t="str">
        <f>$C57</f>
        <v>Vendredi</v>
      </c>
      <c r="AH57" s="444">
        <f>$D57</f>
        <v>46227</v>
      </c>
      <c r="AI57" s="440"/>
      <c r="AJ57" s="439">
        <v>0</v>
      </c>
      <c r="AK57" s="440"/>
      <c r="AL57" s="441">
        <v>0</v>
      </c>
      <c r="AM57" s="440"/>
      <c r="AN57" s="441">
        <v>0</v>
      </c>
      <c r="AO57" s="440"/>
      <c r="AP57" s="441">
        <v>0</v>
      </c>
      <c r="AQ57" s="440"/>
      <c r="AR57" s="441">
        <v>0</v>
      </c>
      <c r="AS57" s="440"/>
      <c r="AT57" s="441">
        <v>0</v>
      </c>
      <c r="AU57" s="470"/>
      <c r="AV57" s="216"/>
      <c r="AW57" s="466"/>
      <c r="AX57" s="443" t="str">
        <f>$C57</f>
        <v>Vendredi</v>
      </c>
      <c r="AY57" s="444">
        <f>$D57</f>
        <v>46227</v>
      </c>
      <c r="AZ57" s="440"/>
      <c r="BA57" s="441">
        <v>0.54305555555555551</v>
      </c>
      <c r="BB57" s="470"/>
      <c r="BC57" s="221"/>
      <c r="BD57" s="19"/>
      <c r="BE57" s="220">
        <f>D57</f>
        <v>46227</v>
      </c>
      <c r="BF57" s="219" t="str">
        <f>$C57</f>
        <v>Vendredi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Samedi</v>
      </c>
      <c r="D59" s="444">
        <f>$D57+1</f>
        <v>46228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18.3</v>
      </c>
      <c r="M59" s="447"/>
      <c r="N59" s="441">
        <v>0.30972222222222201</v>
      </c>
      <c r="O59" s="447"/>
      <c r="P59" s="446" t="str">
        <f>IF(OR(R57="",R59=""),"",IF(R59&gt;R57,"»",IF(R59&lt;R57,"¼","¹º")))</f>
        <v>¼</v>
      </c>
      <c r="Q59" s="447"/>
      <c r="R59" s="448">
        <v>29.1</v>
      </c>
      <c r="S59" s="447"/>
      <c r="T59" s="441">
        <v>0.54236111111111096</v>
      </c>
      <c r="U59" s="217"/>
      <c r="V59" s="221"/>
      <c r="W59" s="466"/>
      <c r="X59" s="443" t="str">
        <f>$C59</f>
        <v>Samedi</v>
      </c>
      <c r="Y59" s="444">
        <f>$D59</f>
        <v>46228</v>
      </c>
      <c r="Z59" s="440"/>
      <c r="AA59" s="452">
        <v>26.6</v>
      </c>
      <c r="AB59" s="440"/>
      <c r="AC59" s="441">
        <v>0.81805555555555598</v>
      </c>
      <c r="AD59" s="469"/>
      <c r="AE59" s="221"/>
      <c r="AF59" s="466"/>
      <c r="AG59" s="443" t="str">
        <f>$C59</f>
        <v>Samedi</v>
      </c>
      <c r="AH59" s="444">
        <f>$D59</f>
        <v>46228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Samedi</v>
      </c>
      <c r="AY59" s="444">
        <f>$D59</f>
        <v>46228</v>
      </c>
      <c r="AZ59" s="440"/>
      <c r="BA59" s="441">
        <v>0.52847222222222223</v>
      </c>
      <c r="BB59" s="470"/>
      <c r="BC59" s="221"/>
      <c r="BD59" s="19"/>
      <c r="BE59" s="220">
        <f>D59</f>
        <v>46228</v>
      </c>
      <c r="BF59" s="219" t="str">
        <f>$C59</f>
        <v>Samedi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8"/>
      <c r="BF60" s="227"/>
    </row>
    <row r="61" spans="1:58" ht="27" customHeight="1">
      <c r="A61" s="213"/>
      <c r="B61" s="466"/>
      <c r="C61" s="443" t="str">
        <f>PROPER(TEXT(D61,"JJJJ"))</f>
        <v>Dimanche</v>
      </c>
      <c r="D61" s="444">
        <f>$D59+1</f>
        <v>46229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Dimanche</v>
      </c>
      <c r="Y61" s="444">
        <f>$D61</f>
        <v>46229</v>
      </c>
      <c r="Z61" s="440"/>
      <c r="AA61" s="452"/>
      <c r="AB61" s="440"/>
      <c r="AC61" s="441"/>
      <c r="AD61" s="469"/>
      <c r="AE61" s="221"/>
      <c r="AF61" s="466"/>
      <c r="AG61" s="443" t="str">
        <f>$C61</f>
        <v>Dimanche</v>
      </c>
      <c r="AH61" s="444">
        <f>$D61</f>
        <v>46229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Dimanche</v>
      </c>
      <c r="AY61" s="444">
        <f>$D61</f>
        <v>46229</v>
      </c>
      <c r="AZ61" s="440"/>
      <c r="BA61" s="441"/>
      <c r="BB61" s="470"/>
      <c r="BC61" s="221"/>
      <c r="BD61" s="19"/>
      <c r="BE61" s="220">
        <f>D61</f>
        <v>46229</v>
      </c>
      <c r="BF61" s="219" t="str">
        <f>$C61</f>
        <v>Dimanche</v>
      </c>
    </row>
    <row r="62" spans="1:58" ht="22.5" customHeight="1">
      <c r="A62" s="213"/>
      <c r="B62" s="466"/>
      <c r="C62" s="445"/>
      <c r="D62" s="440"/>
      <c r="E62" s="467"/>
      <c r="F62" s="222"/>
      <c r="G62" s="222"/>
      <c r="H62" s="222"/>
      <c r="I62" s="222"/>
      <c r="J62" s="449"/>
      <c r="K62" s="447"/>
      <c r="L62" s="447"/>
      <c r="M62" s="447"/>
      <c r="N62" s="447"/>
      <c r="O62" s="447"/>
      <c r="P62" s="449"/>
      <c r="Q62" s="447"/>
      <c r="R62" s="447"/>
      <c r="S62" s="447"/>
      <c r="T62" s="447"/>
      <c r="U62" s="217"/>
      <c r="V62" s="215"/>
      <c r="W62" s="466"/>
      <c r="X62" s="445"/>
      <c r="Y62" s="440"/>
      <c r="Z62" s="440"/>
      <c r="AA62" s="440"/>
      <c r="AB62" s="440"/>
      <c r="AC62" s="453"/>
      <c r="AD62" s="469"/>
      <c r="AE62" s="215"/>
      <c r="AF62" s="466"/>
      <c r="AG62" s="445"/>
      <c r="AH62" s="440"/>
      <c r="AI62" s="440"/>
      <c r="AJ62" s="442"/>
      <c r="AK62" s="440"/>
      <c r="AL62" s="453"/>
      <c r="AM62" s="440"/>
      <c r="AN62" s="453"/>
      <c r="AO62" s="440"/>
      <c r="AP62" s="453"/>
      <c r="AQ62" s="440"/>
      <c r="AR62" s="453"/>
      <c r="AS62" s="440"/>
      <c r="AT62" s="453"/>
      <c r="AU62" s="470"/>
      <c r="AV62" s="216"/>
      <c r="AW62" s="466"/>
      <c r="AX62" s="445"/>
      <c r="AY62" s="440"/>
      <c r="AZ62" s="440"/>
      <c r="BA62" s="453"/>
      <c r="BB62" s="470"/>
      <c r="BC62" s="215"/>
      <c r="BD62" s="19"/>
      <c r="BE62" s="230"/>
      <c r="BF62" s="229"/>
    </row>
    <row r="63" spans="1:58" ht="27" customHeight="1">
      <c r="A63" s="213"/>
      <c r="B63" s="466"/>
      <c r="C63" s="443" t="str">
        <f>PROPER(TEXT(D63,"JJJJ"))</f>
        <v>Lundi</v>
      </c>
      <c r="D63" s="444">
        <f>$D61+1</f>
        <v>46230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Lundi</v>
      </c>
      <c r="Y63" s="444">
        <f>$D63</f>
        <v>46230</v>
      </c>
      <c r="Z63" s="440"/>
      <c r="AA63" s="452"/>
      <c r="AB63" s="440"/>
      <c r="AC63" s="441"/>
      <c r="AD63" s="469"/>
      <c r="AE63" s="221"/>
      <c r="AF63" s="466"/>
      <c r="AG63" s="443" t="str">
        <f>$C63</f>
        <v>Lundi</v>
      </c>
      <c r="AH63" s="444">
        <f>$D63</f>
        <v>46230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Lundi</v>
      </c>
      <c r="AY63" s="444">
        <f>$D63</f>
        <v>46230</v>
      </c>
      <c r="AZ63" s="440"/>
      <c r="BA63" s="441"/>
      <c r="BB63" s="470"/>
      <c r="BC63" s="221"/>
      <c r="BD63" s="19"/>
      <c r="BE63" s="220">
        <f>D63</f>
        <v>46230</v>
      </c>
      <c r="BF63" s="219" t="str">
        <f>$C63</f>
        <v>Lundi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Mardi</v>
      </c>
      <c r="D65" s="444">
        <f>$D63+1</f>
        <v>46231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Mardi</v>
      </c>
      <c r="Y65" s="444">
        <f>$D65</f>
        <v>46231</v>
      </c>
      <c r="Z65" s="440"/>
      <c r="AA65" s="452"/>
      <c r="AB65" s="440"/>
      <c r="AC65" s="441"/>
      <c r="AD65" s="469"/>
      <c r="AE65" s="221"/>
      <c r="AF65" s="466"/>
      <c r="AG65" s="443" t="str">
        <f>$C65</f>
        <v>Mardi</v>
      </c>
      <c r="AH65" s="444">
        <f>$D65</f>
        <v>46231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Mardi</v>
      </c>
      <c r="AY65" s="444">
        <f>$D65</f>
        <v>46231</v>
      </c>
      <c r="AZ65" s="440"/>
      <c r="BA65" s="441"/>
      <c r="BB65" s="470"/>
      <c r="BC65" s="221"/>
      <c r="BD65" s="19"/>
      <c r="BE65" s="220">
        <f>D65</f>
        <v>46231</v>
      </c>
      <c r="BF65" s="219" t="str">
        <f>$C65</f>
        <v>Mardi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Mercredi</v>
      </c>
      <c r="D67" s="444">
        <f>$D65+1</f>
        <v>46232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Mercredi</v>
      </c>
      <c r="Y67" s="444">
        <f>$D67</f>
        <v>46232</v>
      </c>
      <c r="Z67" s="440"/>
      <c r="AA67" s="452"/>
      <c r="AB67" s="440"/>
      <c r="AC67" s="441"/>
      <c r="AD67" s="469"/>
      <c r="AE67" s="221"/>
      <c r="AF67" s="466"/>
      <c r="AG67" s="443" t="str">
        <f>$C67</f>
        <v>Mercredi</v>
      </c>
      <c r="AH67" s="444">
        <f>$D67</f>
        <v>46232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Mercredi</v>
      </c>
      <c r="AY67" s="444">
        <f>$D67</f>
        <v>46232</v>
      </c>
      <c r="AZ67" s="440"/>
      <c r="BA67" s="441"/>
      <c r="BB67" s="470"/>
      <c r="BC67" s="221"/>
      <c r="BD67" s="19"/>
      <c r="BE67" s="220">
        <f>D67</f>
        <v>46232</v>
      </c>
      <c r="BF67" s="219" t="str">
        <f>$C67</f>
        <v>Mercredi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Jeudi</v>
      </c>
      <c r="D69" s="444">
        <f>$D67+1</f>
        <v>46233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Jeudi</v>
      </c>
      <c r="Y69" s="444">
        <f>$D69</f>
        <v>46233</v>
      </c>
      <c r="Z69" s="440"/>
      <c r="AA69" s="452"/>
      <c r="AB69" s="440"/>
      <c r="AC69" s="441"/>
      <c r="AD69" s="469"/>
      <c r="AE69" s="221"/>
      <c r="AF69" s="466"/>
      <c r="AG69" s="443" t="str">
        <f>$C69</f>
        <v>Jeudi</v>
      </c>
      <c r="AH69" s="444">
        <f>$D69</f>
        <v>46233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Jeudi</v>
      </c>
      <c r="AY69" s="444">
        <f>$D69</f>
        <v>46233</v>
      </c>
      <c r="AZ69" s="440"/>
      <c r="BA69" s="441"/>
      <c r="BB69" s="470"/>
      <c r="BC69" s="221"/>
      <c r="BD69" s="19"/>
      <c r="BE69" s="220">
        <f>D69</f>
        <v>46233</v>
      </c>
      <c r="BF69" s="219" t="str">
        <f>$C69</f>
        <v>Jeudi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Vendredi</v>
      </c>
      <c r="D71" s="444">
        <f>$D69+1</f>
        <v>46234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Vendredi</v>
      </c>
      <c r="Y71" s="444">
        <f>$D71</f>
        <v>46234</v>
      </c>
      <c r="Z71" s="440"/>
      <c r="AA71" s="452"/>
      <c r="AB71" s="440"/>
      <c r="AC71" s="441"/>
      <c r="AD71" s="469"/>
      <c r="AE71" s="221"/>
      <c r="AF71" s="466"/>
      <c r="AG71" s="443" t="str">
        <f>$C71</f>
        <v>Vendredi</v>
      </c>
      <c r="AH71" s="444">
        <f>$D71</f>
        <v>46234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Vendredi</v>
      </c>
      <c r="AY71" s="444">
        <f>$D71</f>
        <v>46234</v>
      </c>
      <c r="AZ71" s="440"/>
      <c r="BA71" s="441"/>
      <c r="BB71" s="470"/>
      <c r="BC71" s="221"/>
      <c r="BD71" s="19"/>
      <c r="BE71" s="220">
        <f>D71</f>
        <v>46234</v>
      </c>
      <c r="BF71" s="219" t="str">
        <f>$C71</f>
        <v>Vendredi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195.14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292.70999999999998</v>
      </c>
      <c r="BP79" s="198">
        <f>SUM(BP83:BP103)</f>
        <v>17.047222222222221</v>
      </c>
      <c r="BQ79"/>
      <c r="BR79" s="196">
        <f>SUM(BR83:BR103)</f>
        <v>70.103472222222209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16.668749999999996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223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222</v>
      </c>
      <c r="BI85" s="193" t="s">
        <v>225</v>
      </c>
      <c r="BJ85" s="189" t="s">
        <v>222</v>
      </c>
      <c r="BK85" s="193" t="s">
        <v>226</v>
      </c>
      <c r="BL85" s="189" t="s">
        <v>222</v>
      </c>
      <c r="BM85" s="191" t="s">
        <v>227</v>
      </c>
      <c r="BN85" s="189" t="s">
        <v>222</v>
      </c>
      <c r="BO85" s="190">
        <v>42.3</v>
      </c>
      <c r="BP85" s="188" t="s">
        <v>228</v>
      </c>
      <c r="BQ85" s="189" t="s">
        <v>222</v>
      </c>
      <c r="BR85" s="188" t="s">
        <v>229</v>
      </c>
    </row>
    <row r="86" spans="3:70">
      <c r="C86" s="195" t="s">
        <v>97</v>
      </c>
      <c r="D86" s="194"/>
      <c r="E86" s="194"/>
      <c r="BG86"/>
      <c r="BH86" s="13" t="s">
        <v>224</v>
      </c>
      <c r="BI86" s="193">
        <v>4.7</v>
      </c>
      <c r="BJ86" s="189" t="s">
        <v>224</v>
      </c>
      <c r="BK86" s="193">
        <v>26.2</v>
      </c>
      <c r="BL86" s="189" t="s">
        <v>224</v>
      </c>
      <c r="BM86" s="191">
        <v>47.5</v>
      </c>
      <c r="BN86" s="189" t="s">
        <v>224</v>
      </c>
      <c r="BO86" s="190">
        <v>7.5</v>
      </c>
      <c r="BP86" s="188">
        <v>0.82152777777777775</v>
      </c>
      <c r="BQ86" s="189" t="s">
        <v>224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234</v>
      </c>
      <c r="BI87" s="193">
        <v>5.3</v>
      </c>
      <c r="BJ87" s="189" t="s">
        <v>234</v>
      </c>
      <c r="BK87" s="193">
        <v>36.1</v>
      </c>
      <c r="BL87" s="189" t="s">
        <v>234</v>
      </c>
      <c r="BM87" s="191">
        <v>52.9</v>
      </c>
      <c r="BN87" s="189" t="s">
        <v>234</v>
      </c>
      <c r="BO87" s="190">
        <v>31.400000000000002</v>
      </c>
      <c r="BP87" s="188">
        <v>2.0111111111111111</v>
      </c>
      <c r="BQ87" s="189" t="s">
        <v>234</v>
      </c>
      <c r="BR87" s="188">
        <v>15.647916666666667</v>
      </c>
    </row>
    <row r="88" spans="3:70">
      <c r="BG88"/>
      <c r="BH88" s="13" t="s">
        <v>326</v>
      </c>
      <c r="BI88" s="193">
        <v>10.199999999999999</v>
      </c>
      <c r="BJ88" s="189" t="s">
        <v>326</v>
      </c>
      <c r="BK88" s="193">
        <v>42.8</v>
      </c>
      <c r="BL88" s="189" t="s">
        <v>326</v>
      </c>
      <c r="BM88" s="191">
        <v>46.8</v>
      </c>
      <c r="BN88" s="189" t="s">
        <v>326</v>
      </c>
      <c r="BO88" s="190">
        <v>25</v>
      </c>
      <c r="BP88" s="188">
        <v>0.84930555555555542</v>
      </c>
      <c r="BQ88" s="189" t="s">
        <v>326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330</v>
      </c>
      <c r="BI89" s="193">
        <f>$L$7</f>
        <v>14.6</v>
      </c>
      <c r="BJ89" s="189" t="str">
        <f>BH89</f>
        <v>Juillet</v>
      </c>
      <c r="BK89" s="193">
        <f>$R$7</f>
        <v>38.6</v>
      </c>
      <c r="BL89" s="189" t="str">
        <f>BH89</f>
        <v>Juillet</v>
      </c>
      <c r="BM89" s="191">
        <f>$AA$9</f>
        <v>40.299999999999997</v>
      </c>
      <c r="BN89" s="189" t="str">
        <f>BH89</f>
        <v>Juillet</v>
      </c>
      <c r="BO89" s="190">
        <f>$AJ$5</f>
        <v>5</v>
      </c>
      <c r="BP89" s="188">
        <f>$AL$5</f>
        <v>0.29375000000000001</v>
      </c>
      <c r="BQ89" s="189" t="str">
        <f>BH89</f>
        <v>Juillet</v>
      </c>
      <c r="BR89" s="188">
        <f>$BA$5</f>
        <v>13.64722222222222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7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4" operator="equal">
      <formula>"»"</formula>
    </cfRule>
    <cfRule type="cellIs" dxfId="11" priority="15" operator="equal">
      <formula>"¼"</formula>
    </cfRule>
    <cfRule type="cellIs" dxfId="10" priority="16" operator="equal">
      <formula>"¹º"</formula>
    </cfRule>
  </conditionalFormatting>
  <conditionalFormatting sqref="X11:Y51 AG11:AH51 AX11:AY51 C11:D51 X53:Y65 AG53:AH65 AX53:AY65 C53:D65 X67:Y71 AG67:AH71 AX67:AY71 C67:D71">
    <cfRule type="expression" dxfId="9" priority="11">
      <formula>OR($C11="Samedi",$C11="Dimanche")</formula>
    </cfRule>
  </conditionalFormatting>
  <conditionalFormatting sqref="R11:R75 L11:L75">
    <cfRule type="cellIs" dxfId="8" priority="10" operator="lessThan">
      <formula>0</formula>
    </cfRule>
  </conditionalFormatting>
  <conditionalFormatting sqref="AL11:AL71">
    <cfRule type="dataBar" priority="9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51 AN53:AT65 AN67:AT71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8" operator="between">
      <formula>23</formula>
      <formula>26.9</formula>
    </cfRule>
  </conditionalFormatting>
  <conditionalFormatting sqref="L11:L71 R11:R71">
    <cfRule type="cellIs" dxfId="6" priority="5" operator="between">
      <formula>20</formula>
      <formula>22.9</formula>
    </cfRule>
    <cfRule type="cellIs" dxfId="5" priority="6" operator="greaterThan">
      <formula>27</formula>
    </cfRule>
  </conditionalFormatting>
  <conditionalFormatting sqref="X52:Y52 AG52:AH52 AX52:AY52 C52:D52">
    <cfRule type="expression" dxfId="4" priority="4">
      <formula>OR($C52="Samedi",$C52="Dimanche")</formula>
    </cfRule>
  </conditionalFormatting>
  <conditionalFormatting sqref="AN52:AT5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3" priority="2">
      <formula>OR($C66="Samedi",$C66="Dimanche")</formula>
    </cfRule>
  </conditionalFormatting>
  <conditionalFormatting sqref="AN66:AT66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AN11:AT51 AN53:AT65 AN67:AT71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AN52:AT52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330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235</v>
      </c>
      <c r="AE1" s="361"/>
      <c r="AF1" s="361"/>
      <c r="AH1" t="s">
        <v>327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37</v>
      </c>
      <c r="S2" s="517" t="s">
        <v>191</v>
      </c>
      <c r="T2" s="519" t="str">
        <f ca="1">OFFSET($S$1,$W$2+MATCH("Haute",INDIRECT("S" &amp; $W$2 &amp;":S" &amp; $W$2+5),0)-1,0)</f>
        <v>03h06</v>
      </c>
      <c r="U2" s="522" t="str">
        <f ca="1">OFFSET($S$1,$W$2+MATCH("Basse",INDIRECT("S" &amp; $W$2 &amp;":S" &amp; $W$2+5),0)-1,0)</f>
        <v>08h37</v>
      </c>
      <c r="V2" s="524">
        <f ca="1">IF(ISNUMBER(OFFSET($S$1,$W$2+7,0)),OFFSET($S$1,$W$2+7,0),"-")</f>
        <v>37</v>
      </c>
      <c r="W2" s="551">
        <f>MATCH(TEXT(DATEVALUE($S$4&amp;$W$1&amp;$S$1),"jjjj j"),S5:S533,0)+3</f>
        <v>353</v>
      </c>
      <c r="X2" s="395" t="s">
        <v>32</v>
      </c>
      <c r="Y2" s="406"/>
      <c r="Z2" s="405" t="s">
        <v>179</v>
      </c>
      <c r="AA2" s="436">
        <f>Relevés!N5+Juillet_2026!AJ5</f>
        <v>5</v>
      </c>
      <c r="AB2" t="s">
        <v>232</v>
      </c>
      <c r="AH2" t="s">
        <v>582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15h20</v>
      </c>
      <c r="U3" s="522" t="str">
        <f ca="1">IFERROR(OFFSET($S$1,$W$2+8+MATCH("Basse",INDIRECT("S" &amp; $W$2+8 &amp;":S" &amp; $W$3),0)-1,0),"*****")</f>
        <v>21h07</v>
      </c>
      <c r="V3" s="524">
        <f ca="1">IF(ISNUMBER(OFFSET($S$1,$W$3-1,0)),OFFSET($S$1,$W$3-1,0),"*****")</f>
        <v>40</v>
      </c>
      <c r="W3" s="518">
        <f>IFERROR(MATCH(TEXT(DATEVALUE($S$4&amp;$W$1&amp;$S$1)+1,"jjjj j"),S5:S519,0)+3,COUNTA(S:S))</f>
        <v>368</v>
      </c>
      <c r="X3" s="388">
        <v>160</v>
      </c>
      <c r="Y3"/>
      <c r="Z3" s="404" t="s">
        <v>178</v>
      </c>
      <c r="AA3" s="436">
        <f>Juillet_2026!AG9</f>
        <v>292.70999999999998</v>
      </c>
      <c r="AB3" t="s">
        <v>233</v>
      </c>
      <c r="AD3" s="403"/>
      <c r="AH3" t="s">
        <v>239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15h20</v>
      </c>
      <c r="S4" s="606">
        <v>25</v>
      </c>
      <c r="T4" s="2"/>
      <c r="U4" s="554"/>
      <c r="V4" s="548"/>
      <c r="W4" s="548"/>
      <c r="X4" s="402">
        <f>Juillet_2026!X9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4.98m</v>
      </c>
      <c r="S5" s="607" t="s">
        <v>361</v>
      </c>
      <c r="V5" s="547"/>
      <c r="W5" s="547"/>
      <c r="X5" s="388">
        <v>2.5</v>
      </c>
      <c r="Z5" s="586" t="s">
        <v>177</v>
      </c>
      <c r="AA5" s="588">
        <f>LOOKUP(9^9,Relevés!B:B)</f>
        <v>22.3</v>
      </c>
      <c r="AB5" s="379" t="s">
        <v>202</v>
      </c>
      <c r="AH5" t="s">
        <v>583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8" t="s">
        <v>192</v>
      </c>
      <c r="V6" s="618"/>
      <c r="X6" s="620">
        <f>X3-X4-X5</f>
        <v>95.6</v>
      </c>
      <c r="Z6" s="587" t="s">
        <v>166</v>
      </c>
      <c r="AA6" s="591">
        <f>LOOKUP(9^9,Relevés!C:C)/100</f>
        <v>0.7</v>
      </c>
      <c r="AB6" s="379" t="s">
        <v>203</v>
      </c>
      <c r="AH6" t="s">
        <v>240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21h07</v>
      </c>
      <c r="S7" s="608" t="s">
        <v>362</v>
      </c>
      <c r="V7" s="18"/>
      <c r="W7" s="18"/>
      <c r="X7" s="210"/>
      <c r="Z7" s="401" t="s">
        <v>176</v>
      </c>
      <c r="AA7" s="589">
        <f>LOOKUP(9^9,Relevés!F:G)</f>
        <v>4.7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2.59m</v>
      </c>
      <c r="S8" s="608" t="s">
        <v>363</v>
      </c>
      <c r="X8" s="395" t="s">
        <v>33</v>
      </c>
      <c r="AH8" s="357" t="s">
        <v>241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40</v>
      </c>
      <c r="S9" s="608" t="s">
        <v>193</v>
      </c>
      <c r="W9" s="619"/>
      <c r="X9" s="388">
        <v>160</v>
      </c>
      <c r="Z9" s="399" t="s">
        <v>175</v>
      </c>
      <c r="AA9" s="400">
        <f>LOOKUP(9^9,Relevés!D:D)</f>
        <v>16.600000000000001</v>
      </c>
      <c r="AB9" s="397" t="s">
        <v>174</v>
      </c>
      <c r="AC9" t="s">
        <v>236</v>
      </c>
      <c r="AH9" s="352" t="s">
        <v>584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dimanche 26</v>
      </c>
      <c r="S10" s="608" t="s">
        <v>364</v>
      </c>
      <c r="W10" s="548"/>
      <c r="X10" s="621">
        <f>Juillet_2026!AA9</f>
        <v>40.299999999999997</v>
      </c>
      <c r="Z10" s="399" t="s">
        <v>175</v>
      </c>
      <c r="AA10" s="398">
        <f>243.04*(LN(AA6)+17.625*AA5/(243.04+AA5))/(17.625-(LN(AA6)+17.625*AA5/(243.04+AA5)))</f>
        <v>16.564378845480451</v>
      </c>
      <c r="AB10" s="397" t="s">
        <v>174</v>
      </c>
      <c r="AC10" t="s">
        <v>173</v>
      </c>
      <c r="AH10" s="352" t="s">
        <v>242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8" t="s">
        <v>365</v>
      </c>
      <c r="W11" s="619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03h56</v>
      </c>
      <c r="S12" s="609">
        <v>70</v>
      </c>
      <c r="W12" s="548"/>
      <c r="X12" s="620">
        <f>X9-X10-X11</f>
        <v>116.7</v>
      </c>
      <c r="AH12" s="352" t="s">
        <v>585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0.27708333333333335</v>
      </c>
      <c r="Q13" s="541"/>
      <c r="R13" s="556" t="str">
        <v>4.85m</v>
      </c>
      <c r="S13" s="609" t="s">
        <v>192</v>
      </c>
      <c r="V13" s="619"/>
      <c r="W13" s="619"/>
      <c r="Z13" s="370" t="s">
        <v>172</v>
      </c>
      <c r="AA13" s="385">
        <v>10.4</v>
      </c>
      <c r="AB13" s="17" t="s">
        <v>205</v>
      </c>
      <c r="AH13" s="352" t="s">
        <v>243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20</v>
      </c>
      <c r="E14" s="525" t="s">
        <v>237</v>
      </c>
      <c r="F14" s="633">
        <f>AA9</f>
        <v>16.600000000000001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0.90694444444444444</v>
      </c>
      <c r="Q14" s="542"/>
      <c r="R14" s="4" t="str">
        <v>Basse</v>
      </c>
      <c r="S14" s="610" t="s">
        <v>366</v>
      </c>
      <c r="T14"/>
      <c r="V14"/>
      <c r="X14" s="622" t="s">
        <v>35</v>
      </c>
      <c r="Y14" s="536"/>
      <c r="Z14" s="370" t="s">
        <v>172</v>
      </c>
      <c r="AA14" s="385">
        <f>IF(AA7&lt;5,AA5,(13.12+0.6215*AA5)-(11.37*AA7^0.16)+(0.3965*AA5*AA7^0.16))</f>
        <v>22.3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238</v>
      </c>
      <c r="F15" s="634" t="s">
        <v>640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0.62986111111111109</v>
      </c>
      <c r="Q15" s="365"/>
      <c r="R15" s="577" t="str">
        <v>09h36</v>
      </c>
      <c r="S15" s="611" t="s">
        <v>367</v>
      </c>
      <c r="W15" s="619"/>
      <c r="X15" s="388">
        <v>160</v>
      </c>
      <c r="Z15" s="537" t="s">
        <v>170</v>
      </c>
      <c r="AA15" s="538"/>
      <c r="AB15" s="186"/>
      <c r="AC15" s="186"/>
      <c r="AH15" t="s">
        <v>244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2.51m</v>
      </c>
      <c r="S16" s="608" t="s">
        <v>193</v>
      </c>
      <c r="X16" s="623">
        <f>Juillet_2026!AA3</f>
        <v>23</v>
      </c>
      <c r="Z16" s="394" t="s">
        <v>35</v>
      </c>
      <c r="AA16" s="393">
        <v>24</v>
      </c>
      <c r="AH16" t="s">
        <v>586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608" t="s">
        <v>368</v>
      </c>
      <c r="X17" s="388">
        <v>5</v>
      </c>
      <c r="Z17" s="390" t="s">
        <v>33</v>
      </c>
      <c r="AA17" s="386">
        <v>130</v>
      </c>
      <c r="AB17" s="18"/>
      <c r="AH17" t="s">
        <v>245</v>
      </c>
    </row>
    <row r="18" spans="1:34" ht="15.75">
      <c r="A18" s="213"/>
      <c r="B18" s="373"/>
      <c r="C18" s="371"/>
      <c r="D18" s="662" t="s">
        <v>220</v>
      </c>
      <c r="E18" s="662"/>
      <c r="F18" s="662"/>
      <c r="G18" s="371"/>
      <c r="H18" s="664" t="s">
        <v>207</v>
      </c>
      <c r="I18" s="665"/>
      <c r="J18" s="665"/>
      <c r="K18" s="665"/>
      <c r="L18" s="582"/>
      <c r="M18" s="662" t="s">
        <v>221</v>
      </c>
      <c r="N18" s="662"/>
      <c r="O18" s="662"/>
      <c r="P18" s="583"/>
      <c r="Q18" s="541"/>
      <c r="R18" s="635" t="s">
        <v>641</v>
      </c>
      <c r="S18" s="612" t="s">
        <v>369</v>
      </c>
      <c r="W18" s="548"/>
      <c r="X18" s="620">
        <f>X15-X16-X17</f>
        <v>132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5</v>
      </c>
      <c r="J19" s="530"/>
      <c r="K19" s="575">
        <f>AA3</f>
        <v>292.70999999999998</v>
      </c>
      <c r="L19" s="371"/>
      <c r="M19" s="371"/>
      <c r="N19" s="371"/>
      <c r="O19" s="371"/>
      <c r="P19" s="371"/>
      <c r="Q19" s="541"/>
      <c r="R19" s="635" t="s">
        <v>642</v>
      </c>
      <c r="S19" s="613">
        <v>71</v>
      </c>
      <c r="V19" s="619"/>
      <c r="W19" s="619"/>
      <c r="Z19" s="13" t="s">
        <v>169</v>
      </c>
      <c r="AA19" s="385">
        <v>2</v>
      </c>
      <c r="AD19" s="321"/>
      <c r="AH19" t="s">
        <v>587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5" t="s">
        <v>643</v>
      </c>
      <c r="S20" s="394" t="s">
        <v>331</v>
      </c>
      <c r="V20" s="548"/>
      <c r="X20" s="624" t="s">
        <v>168</v>
      </c>
      <c r="Z20" s="13" t="s">
        <v>41</v>
      </c>
      <c r="AA20" s="384">
        <v>0</v>
      </c>
      <c r="AC20" s="321"/>
      <c r="AD20" s="321"/>
      <c r="AH20" t="s">
        <v>246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5" t="s">
        <v>644</v>
      </c>
      <c r="S21" s="608" t="s">
        <v>192</v>
      </c>
      <c r="V21" s="619"/>
      <c r="X21" s="625">
        <v>1030</v>
      </c>
      <c r="Z21" s="13" t="s">
        <v>166</v>
      </c>
      <c r="AA21" s="383">
        <f>AA6</f>
        <v>0.7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5"/>
      <c r="S22" s="612" t="s">
        <v>370</v>
      </c>
      <c r="V22" s="548"/>
      <c r="W22" s="548"/>
      <c r="X22" s="626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247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5"/>
      <c r="S23" s="608" t="s">
        <v>371</v>
      </c>
      <c r="V23" s="619"/>
      <c r="X23" s="625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588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5" t="s">
        <v>219</v>
      </c>
      <c r="S24" s="610" t="s">
        <v>193</v>
      </c>
      <c r="V24" s="548"/>
      <c r="X24" s="627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248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5"/>
      <c r="S25" s="608" t="s">
        <v>372</v>
      </c>
      <c r="V25" s="619"/>
      <c r="W25" s="619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2" t="s">
        <v>373</v>
      </c>
      <c r="V26" s="548"/>
      <c r="W26" s="548"/>
      <c r="X26" s="628" t="s">
        <v>166</v>
      </c>
      <c r="AD26" s="321"/>
      <c r="AH26" t="s">
        <v>589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8">
        <v>71</v>
      </c>
      <c r="V27" s="619"/>
      <c r="X27" s="629">
        <v>132</v>
      </c>
      <c r="AD27" s="321"/>
      <c r="AH27" t="s">
        <v>249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11" t="s">
        <v>192</v>
      </c>
      <c r="V28" s="548"/>
      <c r="X28" s="625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11" t="s">
        <v>374</v>
      </c>
      <c r="V29" s="619"/>
      <c r="W29" s="619"/>
      <c r="X29" s="630">
        <f>AA6*100</f>
        <v>70</v>
      </c>
      <c r="Y29"/>
      <c r="AC29" s="321"/>
      <c r="AD29" s="321"/>
      <c r="AH29" t="s">
        <v>250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11" t="s">
        <v>375</v>
      </c>
      <c r="V30" s="548"/>
      <c r="X30" s="625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590</v>
      </c>
    </row>
    <row r="31" spans="1:34" ht="16.5" thickBot="1">
      <c r="A31" s="213"/>
      <c r="B31" s="373"/>
      <c r="C31" s="371"/>
      <c r="D31" s="544" t="str">
        <f ca="1">T2</f>
        <v>03h06</v>
      </c>
      <c r="E31" s="540">
        <f ca="1">V2</f>
        <v>37</v>
      </c>
      <c r="F31" s="544" t="str">
        <f ca="1">U2</f>
        <v>08h37</v>
      </c>
      <c r="G31" s="552"/>
      <c r="H31" s="553">
        <f>Relevés!R5+Relevés!V5</f>
        <v>0</v>
      </c>
      <c r="I31" s="666">
        <f>Juillet_2026!AL5+Relevés!R5</f>
        <v>0.29375000000000001</v>
      </c>
      <c r="J31" s="666"/>
      <c r="K31" s="529">
        <f>Juillet_2026!BP81+Relevés!R5</f>
        <v>6.5888888888888895</v>
      </c>
      <c r="L31" s="371"/>
      <c r="M31" s="544" t="str">
        <f ca="1">T3</f>
        <v>15h20</v>
      </c>
      <c r="N31" s="540">
        <f ca="1">V3</f>
        <v>40</v>
      </c>
      <c r="O31" s="544" t="str">
        <f ca="1">U3</f>
        <v>21h07</v>
      </c>
      <c r="P31" s="371"/>
      <c r="Q31" s="541"/>
      <c r="S31" s="614" t="s">
        <v>193</v>
      </c>
      <c r="V31" s="547"/>
      <c r="X31" s="627">
        <f>X27-X29-X30</f>
        <v>58</v>
      </c>
      <c r="Z31" s="370" t="s">
        <v>164</v>
      </c>
      <c r="AA31" s="369" t="s">
        <v>159</v>
      </c>
      <c r="AB31" t="s">
        <v>163</v>
      </c>
      <c r="AD31" s="321"/>
      <c r="AH31" t="s">
        <v>251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8" t="s">
        <v>376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11" t="s">
        <v>377</v>
      </c>
      <c r="V33" s="547"/>
      <c r="W33" s="547"/>
      <c r="X33" s="628" t="s">
        <v>101</v>
      </c>
      <c r="Y33"/>
      <c r="AD33" s="321"/>
      <c r="AH33" t="s">
        <v>591</v>
      </c>
    </row>
    <row r="34" spans="1:34" ht="19.5">
      <c r="A34" s="362">
        <v>0.79166666666666663</v>
      </c>
      <c r="B34" s="667">
        <f ca="1">NOW()</f>
        <v>46229.311730787034</v>
      </c>
      <c r="C34" s="667"/>
      <c r="D34" s="667"/>
      <c r="E34" s="667"/>
      <c r="H34" s="534" t="s">
        <v>161</v>
      </c>
      <c r="I34" s="531" t="s">
        <v>174</v>
      </c>
      <c r="K34" s="360"/>
      <c r="L34" s="359"/>
      <c r="M34" s="358"/>
      <c r="N34" s="358"/>
      <c r="R34"/>
      <c r="S34" s="615">
        <v>72</v>
      </c>
      <c r="V34" s="548"/>
      <c r="W34" s="548"/>
      <c r="X34" s="629">
        <v>60</v>
      </c>
      <c r="Z34" s="357" t="s">
        <v>160</v>
      </c>
      <c r="AA34" s="356" t="s">
        <v>159</v>
      </c>
      <c r="AB34" s="355"/>
      <c r="AD34" s="321"/>
      <c r="AH34" t="s">
        <v>252</v>
      </c>
    </row>
    <row r="35" spans="1:34" ht="15" customHeight="1">
      <c r="A35" s="663" t="str">
        <f ca="1">REPT("À demain",AND(NOW()-TODAY()&gt;A34,A34&lt;&gt;""))</f>
        <v/>
      </c>
      <c r="B35" s="663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332</v>
      </c>
      <c r="V35" s="547"/>
      <c r="W35" s="547"/>
      <c r="X35" s="630">
        <f>Relevés!H5</f>
        <v>19.8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8" t="s">
        <v>192</v>
      </c>
      <c r="V36" s="548"/>
      <c r="W36" s="548"/>
      <c r="X36" s="625">
        <v>1.5</v>
      </c>
      <c r="Z36" s="38" t="s">
        <v>154</v>
      </c>
      <c r="AA36" s="347" t="s">
        <v>153</v>
      </c>
      <c r="AH36" t="s">
        <v>253</v>
      </c>
    </row>
    <row r="37" spans="1:34" ht="15" customHeight="1">
      <c r="A37" s="590" t="s">
        <v>231</v>
      </c>
      <c r="S37" s="608" t="s">
        <v>378</v>
      </c>
      <c r="V37" s="547"/>
      <c r="W37" s="547"/>
      <c r="X37" s="627">
        <f>X34-X35-X36</f>
        <v>38.700000000000003</v>
      </c>
      <c r="Z37" t="s">
        <v>152</v>
      </c>
      <c r="AA37" s="346"/>
      <c r="AH37" t="s">
        <v>592</v>
      </c>
    </row>
    <row r="38" spans="1:34" ht="15" customHeight="1" thickBot="1">
      <c r="S38" s="612" t="s">
        <v>379</v>
      </c>
      <c r="V38" s="548"/>
      <c r="W38" s="548"/>
      <c r="AH38" t="s">
        <v>254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11" t="s">
        <v>193</v>
      </c>
      <c r="V39" s="547"/>
      <c r="W39" s="547"/>
      <c r="X39" s="628" t="s">
        <v>102</v>
      </c>
      <c r="AH39">
        <v>54</v>
      </c>
    </row>
    <row r="40" spans="1:34" ht="15.75">
      <c r="B40" s="337"/>
      <c r="N40" s="329"/>
      <c r="S40" s="608" t="s">
        <v>380</v>
      </c>
      <c r="V40" s="548"/>
      <c r="W40" s="548"/>
      <c r="X40" s="629">
        <v>60</v>
      </c>
      <c r="AH40" t="s">
        <v>593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97.5</v>
      </c>
      <c r="H41" s="339">
        <v>48</v>
      </c>
      <c r="I41" s="338">
        <v>200</v>
      </c>
      <c r="J41" s="333"/>
      <c r="K41" s="340">
        <f>100*(1-(AA3/M41))</f>
        <v>73.39</v>
      </c>
      <c r="L41" s="339">
        <v>50</v>
      </c>
      <c r="M41" s="338">
        <v>1100</v>
      </c>
      <c r="N41" s="329"/>
      <c r="S41" s="611" t="s">
        <v>381</v>
      </c>
      <c r="V41" s="547"/>
      <c r="W41" s="547"/>
      <c r="X41" s="630">
        <f>Relevés!E5</f>
        <v>17.7</v>
      </c>
      <c r="Z41" s="264" t="s">
        <v>150</v>
      </c>
      <c r="AH41" t="s">
        <v>255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19.5</v>
      </c>
      <c r="I42" s="330" t="s">
        <v>148</v>
      </c>
      <c r="J42" s="333"/>
      <c r="K42" s="332" t="s">
        <v>147</v>
      </c>
      <c r="L42" s="331">
        <f>20*K41/100</f>
        <v>14.677999999999999</v>
      </c>
      <c r="M42" s="330" t="s">
        <v>146</v>
      </c>
      <c r="N42" s="329"/>
      <c r="S42" s="608">
        <v>72</v>
      </c>
      <c r="V42" s="548"/>
      <c r="W42" s="548"/>
      <c r="X42" s="625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11" t="s">
        <v>192</v>
      </c>
      <c r="V43" s="547"/>
      <c r="W43" s="547"/>
      <c r="X43" s="627">
        <f>X40-X41-X42</f>
        <v>40.799999999999997</v>
      </c>
      <c r="AH43" t="s">
        <v>256</v>
      </c>
    </row>
    <row r="44" spans="1:34" ht="15.75">
      <c r="A44" s="322"/>
      <c r="B44" s="322"/>
      <c r="C44" s="322"/>
      <c r="D44" s="322"/>
      <c r="E44" s="322"/>
      <c r="F44" s="322"/>
      <c r="G44" s="322"/>
      <c r="S44" s="608" t="s">
        <v>382</v>
      </c>
      <c r="V44" s="548"/>
      <c r="W44" s="548"/>
      <c r="AH44" t="s">
        <v>594</v>
      </c>
    </row>
    <row r="45" spans="1:34" ht="15.75">
      <c r="S45" s="611" t="s">
        <v>367</v>
      </c>
      <c r="V45" s="547"/>
      <c r="W45" s="547"/>
      <c r="AH45" t="s">
        <v>257</v>
      </c>
    </row>
    <row r="46" spans="1:34" ht="15.75">
      <c r="S46" s="608" t="s">
        <v>193</v>
      </c>
      <c r="V46" s="548"/>
      <c r="W46" s="548"/>
      <c r="AH46">
        <v>50</v>
      </c>
    </row>
    <row r="47" spans="1:34">
      <c r="S47" s="608" t="s">
        <v>383</v>
      </c>
      <c r="V47" s="547"/>
      <c r="W47" s="547"/>
      <c r="AH47" t="s">
        <v>595</v>
      </c>
    </row>
    <row r="48" spans="1:34" ht="15.75">
      <c r="C48" s="195" t="s">
        <v>97</v>
      </c>
      <c r="S48" s="612" t="s">
        <v>384</v>
      </c>
      <c r="V48" s="548"/>
      <c r="W48" s="548"/>
      <c r="AH48" t="s">
        <v>258</v>
      </c>
    </row>
    <row r="49" spans="1:34" ht="15.75">
      <c r="A49" s="2"/>
      <c r="B49" s="2"/>
      <c r="C49" s="195" t="s">
        <v>98</v>
      </c>
      <c r="S49" s="615">
        <v>71</v>
      </c>
      <c r="V49" s="547"/>
      <c r="W49" s="547"/>
      <c r="AH49">
        <v>48</v>
      </c>
    </row>
    <row r="50" spans="1:34" ht="15.75">
      <c r="A50" s="2"/>
      <c r="B50" s="2"/>
      <c r="C50" s="194"/>
      <c r="S50" s="616" t="s">
        <v>333</v>
      </c>
      <c r="V50" s="548"/>
      <c r="W50" s="548"/>
      <c r="AH50" t="s">
        <v>259</v>
      </c>
    </row>
    <row r="51" spans="1:34">
      <c r="S51" s="608" t="s">
        <v>192</v>
      </c>
      <c r="V51" s="547"/>
      <c r="W51" s="547"/>
      <c r="AH51" t="s">
        <v>596</v>
      </c>
    </row>
    <row r="52" spans="1:34" ht="15.75">
      <c r="C52" s="195"/>
      <c r="S52" s="611" t="s">
        <v>385</v>
      </c>
      <c r="V52" s="548"/>
      <c r="W52" s="548"/>
      <c r="AH52" t="s">
        <v>260</v>
      </c>
    </row>
    <row r="53" spans="1:34" ht="15.75">
      <c r="S53" s="611" t="s">
        <v>386</v>
      </c>
      <c r="V53" s="547"/>
      <c r="W53" s="547"/>
      <c r="AH53">
        <v>47</v>
      </c>
    </row>
    <row r="54" spans="1:34" ht="15.75">
      <c r="S54" s="611" t="s">
        <v>193</v>
      </c>
      <c r="V54" s="548"/>
      <c r="W54" s="548"/>
      <c r="AH54" t="s">
        <v>597</v>
      </c>
    </row>
    <row r="55" spans="1:34">
      <c r="S55" s="608" t="s">
        <v>387</v>
      </c>
      <c r="V55" s="547"/>
      <c r="W55" s="547"/>
      <c r="AH55" t="s">
        <v>261</v>
      </c>
    </row>
    <row r="56" spans="1:34" ht="15.75">
      <c r="S56" s="612" t="s">
        <v>388</v>
      </c>
      <c r="V56" s="548"/>
      <c r="W56" s="548"/>
      <c r="AH56">
        <v>47</v>
      </c>
    </row>
    <row r="57" spans="1:34">
      <c r="S57" s="608">
        <v>70</v>
      </c>
      <c r="V57" s="547"/>
      <c r="W57" s="547"/>
      <c r="AH57" t="s">
        <v>262</v>
      </c>
    </row>
    <row r="58" spans="1:34" ht="15.75">
      <c r="S58" s="611" t="s">
        <v>192</v>
      </c>
      <c r="V58" s="548"/>
      <c r="W58" s="548"/>
      <c r="AH58" t="s">
        <v>598</v>
      </c>
    </row>
    <row r="59" spans="1:34" ht="15.75">
      <c r="S59" s="611" t="s">
        <v>389</v>
      </c>
      <c r="V59" s="547"/>
      <c r="W59" s="547"/>
      <c r="AH59" t="s">
        <v>263</v>
      </c>
    </row>
    <row r="60" spans="1:34" ht="15.75">
      <c r="S60" s="612" t="s">
        <v>390</v>
      </c>
      <c r="V60" s="548"/>
      <c r="W60" s="548"/>
      <c r="AH60">
        <v>47</v>
      </c>
    </row>
    <row r="61" spans="1:34">
      <c r="S61" s="608" t="s">
        <v>193</v>
      </c>
      <c r="U61" s="547"/>
      <c r="V61" s="547"/>
      <c r="W61" s="547"/>
      <c r="AH61" t="s">
        <v>599</v>
      </c>
    </row>
    <row r="62" spans="1:34" ht="15.75">
      <c r="S62" s="612" t="s">
        <v>391</v>
      </c>
      <c r="V62" s="548"/>
      <c r="W62" s="548"/>
      <c r="AH62" t="s">
        <v>264</v>
      </c>
    </row>
    <row r="63" spans="1:34">
      <c r="S63" s="609" t="s">
        <v>392</v>
      </c>
      <c r="V63" s="547"/>
      <c r="W63" s="547"/>
      <c r="AH63" t="s">
        <v>265</v>
      </c>
    </row>
    <row r="64" spans="1:34" ht="15.75">
      <c r="S64" s="615">
        <v>69</v>
      </c>
      <c r="V64" s="548"/>
      <c r="W64" s="548"/>
      <c r="AH64" t="s">
        <v>600</v>
      </c>
    </row>
    <row r="65" spans="19:34">
      <c r="S65" s="394" t="s">
        <v>334</v>
      </c>
      <c r="V65" s="547"/>
      <c r="W65" s="547"/>
      <c r="AH65">
        <v>49</v>
      </c>
    </row>
    <row r="66" spans="19:34" ht="15.75">
      <c r="S66" s="608" t="s">
        <v>192</v>
      </c>
      <c r="V66" s="548"/>
      <c r="W66" s="548"/>
      <c r="AH66" t="s">
        <v>266</v>
      </c>
    </row>
    <row r="67" spans="19:34">
      <c r="S67" s="608" t="s">
        <v>393</v>
      </c>
      <c r="V67" s="547"/>
      <c r="W67" s="547"/>
      <c r="AH67" t="s">
        <v>601</v>
      </c>
    </row>
    <row r="68" spans="19:34" ht="15.75">
      <c r="S68" s="608" t="s">
        <v>394</v>
      </c>
      <c r="V68" s="548"/>
      <c r="W68" s="548"/>
      <c r="AH68">
        <v>52</v>
      </c>
    </row>
    <row r="69" spans="19:34">
      <c r="S69" s="608" t="s">
        <v>193</v>
      </c>
      <c r="V69" s="547"/>
      <c r="W69" s="547"/>
      <c r="AH69" t="s">
        <v>267</v>
      </c>
    </row>
    <row r="70" spans="19:34" ht="15.75">
      <c r="S70" s="611" t="s">
        <v>395</v>
      </c>
      <c r="V70" s="548"/>
      <c r="W70" s="548"/>
      <c r="AH70" t="s">
        <v>268</v>
      </c>
    </row>
    <row r="71" spans="19:34" ht="15.75">
      <c r="S71" s="611" t="s">
        <v>396</v>
      </c>
      <c r="V71" s="547"/>
      <c r="W71" s="547"/>
      <c r="AH71" t="s">
        <v>602</v>
      </c>
    </row>
    <row r="72" spans="19:34" ht="15.75">
      <c r="S72" s="611">
        <v>68</v>
      </c>
      <c r="V72" s="548"/>
      <c r="W72" s="548"/>
      <c r="AH72">
        <v>55</v>
      </c>
    </row>
    <row r="73" spans="19:34" ht="15.75">
      <c r="S73" s="611" t="s">
        <v>192</v>
      </c>
      <c r="V73" s="547"/>
      <c r="W73" s="547"/>
      <c r="AH73" t="s">
        <v>269</v>
      </c>
    </row>
    <row r="74" spans="19:34" ht="15.75">
      <c r="S74" s="608" t="s">
        <v>397</v>
      </c>
      <c r="V74" s="548"/>
      <c r="W74" s="548"/>
      <c r="AH74" t="s">
        <v>603</v>
      </c>
    </row>
    <row r="75" spans="19:34">
      <c r="S75" s="608" t="s">
        <v>398</v>
      </c>
      <c r="V75" s="547"/>
      <c r="W75" s="547"/>
      <c r="AH75">
        <v>60</v>
      </c>
    </row>
    <row r="76" spans="19:34" ht="15.75">
      <c r="S76" s="612" t="s">
        <v>193</v>
      </c>
      <c r="V76" s="548"/>
      <c r="W76" s="548"/>
      <c r="AH76" t="s">
        <v>270</v>
      </c>
    </row>
    <row r="77" spans="19:34" ht="15.75">
      <c r="S77" s="612" t="s">
        <v>399</v>
      </c>
      <c r="V77" s="547"/>
      <c r="W77" s="547"/>
      <c r="AH77" t="s">
        <v>271</v>
      </c>
    </row>
    <row r="78" spans="19:34" ht="15.75">
      <c r="S78" s="612" t="s">
        <v>400</v>
      </c>
      <c r="V78" s="548"/>
      <c r="W78" s="548"/>
      <c r="AH78" t="s">
        <v>604</v>
      </c>
    </row>
    <row r="79" spans="19:34" ht="15.75">
      <c r="S79" s="612">
        <v>66</v>
      </c>
      <c r="V79" s="547"/>
      <c r="W79" s="547"/>
      <c r="AH79">
        <v>64</v>
      </c>
    </row>
    <row r="80" spans="19:34" ht="15.75">
      <c r="S80" s="608" t="s">
        <v>335</v>
      </c>
      <c r="V80" s="548"/>
      <c r="W80" s="548"/>
      <c r="AH80" t="s">
        <v>272</v>
      </c>
    </row>
    <row r="81" spans="19:34">
      <c r="S81" s="608" t="s">
        <v>192</v>
      </c>
      <c r="V81" s="547"/>
      <c r="W81" s="547"/>
      <c r="AH81" t="s">
        <v>605</v>
      </c>
    </row>
    <row r="82" spans="19:34" ht="15.75">
      <c r="S82" s="608" t="s">
        <v>401</v>
      </c>
      <c r="V82" s="548"/>
      <c r="W82" s="548"/>
      <c r="AH82">
        <v>69</v>
      </c>
    </row>
    <row r="83" spans="19:34" ht="15.75">
      <c r="S83" s="615" t="s">
        <v>402</v>
      </c>
      <c r="V83" s="547"/>
      <c r="W83" s="547"/>
      <c r="AH83" t="s">
        <v>273</v>
      </c>
    </row>
    <row r="84" spans="19:34" ht="15.75">
      <c r="S84" s="616" t="s">
        <v>193</v>
      </c>
      <c r="V84" s="548"/>
      <c r="W84" s="548"/>
      <c r="AH84" t="s">
        <v>274</v>
      </c>
    </row>
    <row r="85" spans="19:34">
      <c r="S85" s="608" t="s">
        <v>403</v>
      </c>
      <c r="V85" s="547"/>
      <c r="W85" s="547"/>
      <c r="AH85" t="s">
        <v>606</v>
      </c>
    </row>
    <row r="86" spans="19:34" ht="15.75">
      <c r="S86" s="608" t="s">
        <v>404</v>
      </c>
      <c r="V86" s="548"/>
      <c r="W86" s="548"/>
      <c r="AH86">
        <v>74</v>
      </c>
    </row>
    <row r="87" spans="19:34">
      <c r="S87" s="608">
        <v>64</v>
      </c>
      <c r="V87" s="547"/>
      <c r="W87" s="547"/>
      <c r="AH87" t="s">
        <v>275</v>
      </c>
    </row>
    <row r="88" spans="19:34" ht="15.75">
      <c r="S88" s="608" t="s">
        <v>192</v>
      </c>
      <c r="V88" s="548"/>
      <c r="W88" s="548"/>
      <c r="AH88" t="s">
        <v>607</v>
      </c>
    </row>
    <row r="89" spans="19:34">
      <c r="S89" s="608" t="s">
        <v>405</v>
      </c>
      <c r="V89" s="547"/>
      <c r="W89" s="547"/>
      <c r="AH89">
        <v>79</v>
      </c>
    </row>
    <row r="90" spans="19:34" ht="15.75">
      <c r="S90" s="608" t="s">
        <v>406</v>
      </c>
      <c r="V90" s="548"/>
      <c r="W90" s="548"/>
      <c r="AH90" t="s">
        <v>276</v>
      </c>
    </row>
    <row r="91" spans="19:34">
      <c r="S91" s="608" t="s">
        <v>193</v>
      </c>
      <c r="V91" s="547"/>
      <c r="W91" s="547"/>
      <c r="AH91" t="s">
        <v>277</v>
      </c>
    </row>
    <row r="92" spans="19:34" ht="15.75">
      <c r="S92" s="608" t="s">
        <v>407</v>
      </c>
      <c r="V92" s="548"/>
      <c r="W92" s="548"/>
      <c r="AH92" t="s">
        <v>608</v>
      </c>
    </row>
    <row r="93" spans="19:34">
      <c r="S93" s="608" t="s">
        <v>408</v>
      </c>
      <c r="V93" s="547"/>
      <c r="W93" s="547"/>
      <c r="AH93">
        <v>83</v>
      </c>
    </row>
    <row r="94" spans="19:34" ht="15.75">
      <c r="S94" s="608">
        <v>61</v>
      </c>
      <c r="V94" s="548"/>
      <c r="W94" s="548"/>
      <c r="AH94" t="s">
        <v>278</v>
      </c>
    </row>
    <row r="95" spans="19:34">
      <c r="S95" s="608" t="s">
        <v>336</v>
      </c>
      <c r="V95" s="547"/>
      <c r="W95" s="547"/>
      <c r="AH95" t="s">
        <v>609</v>
      </c>
    </row>
    <row r="96" spans="19:34" ht="15.75">
      <c r="S96" s="608" t="s">
        <v>192</v>
      </c>
      <c r="V96" s="548"/>
      <c r="W96" s="548"/>
      <c r="AH96">
        <v>87</v>
      </c>
    </row>
    <row r="97" spans="19:34">
      <c r="S97" s="608" t="s">
        <v>409</v>
      </c>
      <c r="V97" s="547"/>
      <c r="W97" s="547"/>
      <c r="AH97" t="s">
        <v>279</v>
      </c>
    </row>
    <row r="98" spans="19:34" ht="15.75">
      <c r="S98" s="617" t="s">
        <v>410</v>
      </c>
      <c r="V98" s="548"/>
      <c r="W98" s="548"/>
      <c r="AH98" t="s">
        <v>280</v>
      </c>
    </row>
    <row r="99" spans="19:34">
      <c r="S99" s="394" t="s">
        <v>193</v>
      </c>
      <c r="V99" s="547"/>
      <c r="W99" s="547"/>
      <c r="AH99" t="s">
        <v>610</v>
      </c>
    </row>
    <row r="100" spans="19:34" ht="15.75">
      <c r="S100" s="608" t="s">
        <v>411</v>
      </c>
      <c r="V100" s="548"/>
      <c r="W100" s="548"/>
      <c r="AH100">
        <v>90</v>
      </c>
    </row>
    <row r="101" spans="19:34">
      <c r="S101" s="608" t="s">
        <v>412</v>
      </c>
      <c r="V101" s="547"/>
      <c r="W101" s="547"/>
      <c r="AH101" t="s">
        <v>281</v>
      </c>
    </row>
    <row r="102" spans="19:34" ht="15.75">
      <c r="S102" s="608">
        <v>59</v>
      </c>
      <c r="V102" s="548"/>
      <c r="W102" s="548"/>
      <c r="AH102" t="s">
        <v>611</v>
      </c>
    </row>
    <row r="103" spans="19:34">
      <c r="S103" s="608" t="s">
        <v>192</v>
      </c>
      <c r="V103" s="547"/>
      <c r="W103" s="547"/>
      <c r="AH103">
        <v>93</v>
      </c>
    </row>
    <row r="104" spans="19:34" ht="15.75">
      <c r="S104" s="608" t="s">
        <v>413</v>
      </c>
      <c r="V104" s="548"/>
      <c r="W104" s="548"/>
      <c r="AH104" t="s">
        <v>282</v>
      </c>
    </row>
    <row r="105" spans="19:34">
      <c r="S105" s="608" t="s">
        <v>414</v>
      </c>
      <c r="V105" s="547"/>
      <c r="W105" s="547"/>
      <c r="AH105" t="s">
        <v>283</v>
      </c>
    </row>
    <row r="106" spans="19:34" ht="15.75">
      <c r="S106" s="608" t="s">
        <v>193</v>
      </c>
      <c r="V106" s="548"/>
      <c r="W106" s="548"/>
      <c r="AH106" t="s">
        <v>612</v>
      </c>
    </row>
    <row r="107" spans="19:34">
      <c r="S107" s="608" t="s">
        <v>415</v>
      </c>
      <c r="V107" s="547"/>
      <c r="W107" s="547"/>
      <c r="AH107">
        <v>94</v>
      </c>
    </row>
    <row r="108" spans="19:34" ht="15.75">
      <c r="S108" s="608" t="s">
        <v>416</v>
      </c>
      <c r="V108" s="548"/>
      <c r="W108" s="548"/>
      <c r="AH108" t="s">
        <v>284</v>
      </c>
    </row>
    <row r="109" spans="19:34">
      <c r="S109" s="608">
        <v>56</v>
      </c>
      <c r="V109" s="547"/>
      <c r="W109" s="547"/>
      <c r="AH109">
        <v>95</v>
      </c>
    </row>
    <row r="110" spans="19:34" ht="15.75">
      <c r="S110" s="608" t="s">
        <v>337</v>
      </c>
      <c r="V110" s="548"/>
      <c r="W110" s="548"/>
      <c r="AH110" t="s">
        <v>285</v>
      </c>
    </row>
    <row r="111" spans="19:34">
      <c r="S111" s="608" t="s">
        <v>192</v>
      </c>
      <c r="V111" s="547"/>
      <c r="W111" s="547"/>
      <c r="AH111" t="s">
        <v>613</v>
      </c>
    </row>
    <row r="112" spans="19:34" ht="15.75">
      <c r="S112" s="608" t="s">
        <v>417</v>
      </c>
      <c r="V112" s="548"/>
      <c r="W112" s="548"/>
      <c r="AH112" t="s">
        <v>286</v>
      </c>
    </row>
    <row r="113" spans="19:34">
      <c r="S113" s="617" t="s">
        <v>418</v>
      </c>
      <c r="V113" s="547"/>
      <c r="W113" s="547"/>
      <c r="AH113">
        <v>94</v>
      </c>
    </row>
    <row r="114" spans="19:34" ht="15.75">
      <c r="S114" s="394" t="s">
        <v>193</v>
      </c>
      <c r="V114" s="548"/>
      <c r="W114" s="548"/>
      <c r="AH114" t="s">
        <v>614</v>
      </c>
    </row>
    <row r="115" spans="19:34">
      <c r="S115" s="608" t="s">
        <v>419</v>
      </c>
      <c r="V115" s="547"/>
      <c r="W115" s="547"/>
      <c r="AH115" t="s">
        <v>287</v>
      </c>
    </row>
    <row r="116" spans="19:34" ht="15.75">
      <c r="S116" s="608" t="s">
        <v>420</v>
      </c>
      <c r="V116" s="548"/>
      <c r="W116" s="548"/>
      <c r="AH116">
        <v>93</v>
      </c>
    </row>
    <row r="117" spans="19:34">
      <c r="S117" s="608">
        <v>54</v>
      </c>
      <c r="V117" s="547"/>
      <c r="W117" s="547"/>
      <c r="AH117" t="s">
        <v>288</v>
      </c>
    </row>
    <row r="118" spans="19:34" ht="15.75">
      <c r="S118" s="608" t="s">
        <v>192</v>
      </c>
      <c r="V118" s="548"/>
      <c r="W118" s="548"/>
      <c r="AH118" t="s">
        <v>615</v>
      </c>
    </row>
    <row r="119" spans="19:34">
      <c r="S119" s="608" t="s">
        <v>421</v>
      </c>
      <c r="V119" s="547"/>
      <c r="W119" s="547"/>
      <c r="AH119" t="s">
        <v>289</v>
      </c>
    </row>
    <row r="120" spans="19:34" ht="15.75">
      <c r="S120" s="608" t="s">
        <v>422</v>
      </c>
      <c r="V120" s="548"/>
      <c r="W120" s="548"/>
      <c r="AH120">
        <v>90</v>
      </c>
    </row>
    <row r="121" spans="19:34">
      <c r="S121" s="608" t="s">
        <v>338</v>
      </c>
      <c r="V121" s="547"/>
      <c r="W121" s="547"/>
      <c r="AH121" t="s">
        <v>616</v>
      </c>
    </row>
    <row r="122" spans="19:34" ht="15.75">
      <c r="S122" s="608" t="s">
        <v>193</v>
      </c>
      <c r="V122" s="548"/>
      <c r="W122" s="548"/>
      <c r="AH122" t="s">
        <v>290</v>
      </c>
    </row>
    <row r="123" spans="19:34">
      <c r="S123" s="608" t="s">
        <v>423</v>
      </c>
      <c r="V123" s="547"/>
      <c r="W123" s="547"/>
      <c r="AH123">
        <v>87</v>
      </c>
    </row>
    <row r="124" spans="19:34" ht="15.75">
      <c r="S124" s="608" t="s">
        <v>424</v>
      </c>
      <c r="V124" s="548"/>
      <c r="W124" s="548"/>
      <c r="AH124" t="s">
        <v>291</v>
      </c>
    </row>
    <row r="125" spans="19:34">
      <c r="S125" s="608" t="s">
        <v>192</v>
      </c>
      <c r="V125" s="547"/>
      <c r="W125" s="547"/>
      <c r="AH125" t="s">
        <v>617</v>
      </c>
    </row>
    <row r="126" spans="19:34" ht="15.75">
      <c r="S126" s="608" t="s">
        <v>425</v>
      </c>
      <c r="V126" s="548"/>
      <c r="W126" s="548"/>
      <c r="AH126" t="s">
        <v>292</v>
      </c>
    </row>
    <row r="127" spans="19:34">
      <c r="S127" s="608" t="s">
        <v>426</v>
      </c>
      <c r="V127" s="547"/>
      <c r="W127" s="547"/>
      <c r="AH127">
        <v>83</v>
      </c>
    </row>
    <row r="128" spans="19:34" ht="15.75">
      <c r="S128" s="617">
        <v>52</v>
      </c>
      <c r="V128" s="548"/>
      <c r="W128" s="548"/>
      <c r="AH128" t="s">
        <v>618</v>
      </c>
    </row>
    <row r="129" spans="19:34">
      <c r="S129" s="394" t="s">
        <v>193</v>
      </c>
      <c r="V129" s="547"/>
      <c r="W129" s="547"/>
      <c r="AH129" t="s">
        <v>293</v>
      </c>
    </row>
    <row r="130" spans="19:34" ht="15.75">
      <c r="S130" s="608" t="s">
        <v>427</v>
      </c>
      <c r="V130" s="548"/>
      <c r="W130" s="548"/>
      <c r="AH130">
        <v>79</v>
      </c>
    </row>
    <row r="131" spans="19:34">
      <c r="S131" s="608" t="s">
        <v>428</v>
      </c>
      <c r="V131" s="547"/>
      <c r="W131" s="547"/>
      <c r="AH131" t="s">
        <v>294</v>
      </c>
    </row>
    <row r="132" spans="19:34" ht="15.75">
      <c r="S132" s="608" t="s">
        <v>192</v>
      </c>
      <c r="V132" s="548"/>
      <c r="W132" s="548"/>
      <c r="AH132" t="s">
        <v>619</v>
      </c>
    </row>
    <row r="133" spans="19:34">
      <c r="S133" s="608" t="s">
        <v>429</v>
      </c>
      <c r="V133" s="547"/>
      <c r="W133" s="547"/>
      <c r="AH133" t="s">
        <v>295</v>
      </c>
    </row>
    <row r="134" spans="19:34" ht="15.75">
      <c r="S134" s="608" t="s">
        <v>430</v>
      </c>
      <c r="V134" s="548"/>
      <c r="W134" s="548"/>
      <c r="AH134">
        <v>74</v>
      </c>
    </row>
    <row r="135" spans="19:34">
      <c r="S135" s="608">
        <v>52</v>
      </c>
      <c r="V135" s="547"/>
      <c r="W135" s="547"/>
      <c r="AH135" t="s">
        <v>620</v>
      </c>
    </row>
    <row r="136" spans="19:34" ht="15.75">
      <c r="S136" s="608" t="s">
        <v>339</v>
      </c>
      <c r="V136" s="548"/>
      <c r="W136" s="548"/>
      <c r="AH136" t="s">
        <v>296</v>
      </c>
    </row>
    <row r="137" spans="19:34">
      <c r="S137" s="608" t="s">
        <v>193</v>
      </c>
      <c r="V137" s="547"/>
      <c r="W137" s="547"/>
      <c r="AH137">
        <v>69</v>
      </c>
    </row>
    <row r="138" spans="19:34" ht="15.75">
      <c r="S138" s="608" t="s">
        <v>431</v>
      </c>
      <c r="V138" s="548"/>
      <c r="W138" s="548"/>
      <c r="AH138" t="s">
        <v>297</v>
      </c>
    </row>
    <row r="139" spans="19:34">
      <c r="S139" s="617" t="s">
        <v>432</v>
      </c>
      <c r="V139" s="547"/>
      <c r="W139" s="547"/>
      <c r="AH139" t="s">
        <v>621</v>
      </c>
    </row>
    <row r="140" spans="19:34" ht="15.75">
      <c r="S140" s="608" t="s">
        <v>192</v>
      </c>
      <c r="V140" s="548"/>
      <c r="W140" s="548"/>
      <c r="AH140" t="s">
        <v>298</v>
      </c>
    </row>
    <row r="141" spans="19:34">
      <c r="S141" s="608" t="s">
        <v>433</v>
      </c>
      <c r="V141" s="547"/>
      <c r="W141" s="547"/>
      <c r="AH141">
        <v>64</v>
      </c>
    </row>
    <row r="142" spans="19:34" ht="15.75">
      <c r="S142" s="608" t="s">
        <v>414</v>
      </c>
      <c r="V142" s="548"/>
      <c r="W142" s="548"/>
      <c r="AH142" t="s">
        <v>622</v>
      </c>
    </row>
    <row r="143" spans="19:34">
      <c r="S143" s="608">
        <v>52</v>
      </c>
      <c r="V143" s="547"/>
      <c r="W143" s="547"/>
      <c r="AH143" t="s">
        <v>299</v>
      </c>
    </row>
    <row r="144" spans="19:34" ht="15.75">
      <c r="S144" s="608" t="s">
        <v>193</v>
      </c>
      <c r="V144" s="548"/>
      <c r="W144" s="548"/>
      <c r="AH144">
        <v>59</v>
      </c>
    </row>
    <row r="145" spans="19:34">
      <c r="S145" s="608" t="s">
        <v>434</v>
      </c>
      <c r="V145" s="547"/>
      <c r="W145" s="547"/>
      <c r="AH145" t="s">
        <v>300</v>
      </c>
    </row>
    <row r="146" spans="19:34" ht="15.75">
      <c r="S146" s="608" t="s">
        <v>435</v>
      </c>
      <c r="V146" s="548"/>
      <c r="W146" s="548"/>
      <c r="AH146" t="s">
        <v>623</v>
      </c>
    </row>
    <row r="147" spans="19:34">
      <c r="S147" s="608" t="s">
        <v>192</v>
      </c>
      <c r="V147" s="547"/>
      <c r="W147" s="547"/>
      <c r="AH147" t="s">
        <v>301</v>
      </c>
    </row>
    <row r="148" spans="19:34" ht="15.75">
      <c r="S148" s="608" t="s">
        <v>436</v>
      </c>
      <c r="V148" s="548"/>
      <c r="W148" s="548"/>
      <c r="AH148">
        <v>55</v>
      </c>
    </row>
    <row r="149" spans="19:34">
      <c r="S149" s="608" t="s">
        <v>437</v>
      </c>
      <c r="V149" s="547"/>
      <c r="W149" s="547"/>
      <c r="AH149" t="s">
        <v>624</v>
      </c>
    </row>
    <row r="150" spans="19:34" ht="15.75">
      <c r="S150" s="608">
        <v>53</v>
      </c>
      <c r="V150" s="548"/>
      <c r="W150" s="548"/>
      <c r="AH150" t="s">
        <v>302</v>
      </c>
    </row>
    <row r="151" spans="19:34">
      <c r="S151" s="608" t="s">
        <v>340</v>
      </c>
      <c r="V151" s="547"/>
      <c r="W151" s="547"/>
      <c r="AH151" t="s">
        <v>303</v>
      </c>
    </row>
    <row r="152" spans="19:34" ht="15.75">
      <c r="S152" s="608" t="s">
        <v>193</v>
      </c>
      <c r="V152" s="548"/>
      <c r="W152" s="548"/>
      <c r="AH152" t="s">
        <v>625</v>
      </c>
    </row>
    <row r="153" spans="19:34">
      <c r="S153" s="608" t="s">
        <v>438</v>
      </c>
      <c r="V153" s="547"/>
      <c r="W153" s="547"/>
      <c r="AH153">
        <v>51</v>
      </c>
    </row>
    <row r="154" spans="19:34" ht="15.75">
      <c r="S154" s="608" t="s">
        <v>396</v>
      </c>
      <c r="V154" s="548"/>
      <c r="W154" s="548"/>
      <c r="AH154" t="s">
        <v>304</v>
      </c>
    </row>
    <row r="155" spans="19:34">
      <c r="S155" s="394" t="s">
        <v>192</v>
      </c>
      <c r="V155" s="547"/>
      <c r="W155" s="547"/>
      <c r="AH155" t="s">
        <v>626</v>
      </c>
    </row>
    <row r="156" spans="19:34" ht="15.75">
      <c r="S156" s="608" t="s">
        <v>439</v>
      </c>
      <c r="V156" s="548"/>
      <c r="W156" s="548"/>
      <c r="AH156">
        <v>48</v>
      </c>
    </row>
    <row r="157" spans="19:34">
      <c r="S157" s="608" t="s">
        <v>440</v>
      </c>
      <c r="V157" s="547"/>
      <c r="W157" s="547"/>
      <c r="AH157" t="s">
        <v>305</v>
      </c>
    </row>
    <row r="158" spans="19:34" ht="15.75">
      <c r="S158" s="608">
        <v>56</v>
      </c>
      <c r="V158" s="548"/>
      <c r="W158" s="548"/>
      <c r="AH158" t="s">
        <v>306</v>
      </c>
    </row>
    <row r="159" spans="19:34">
      <c r="S159" s="608" t="s">
        <v>193</v>
      </c>
      <c r="V159" s="547"/>
      <c r="W159" s="547"/>
      <c r="AH159" t="s">
        <v>627</v>
      </c>
    </row>
    <row r="160" spans="19:34" ht="15.75">
      <c r="S160" s="608" t="s">
        <v>441</v>
      </c>
      <c r="V160" s="548"/>
      <c r="W160" s="548"/>
      <c r="AH160">
        <v>47</v>
      </c>
    </row>
    <row r="161" spans="19:34">
      <c r="S161" s="608" t="s">
        <v>442</v>
      </c>
      <c r="V161" s="547"/>
      <c r="W161" s="547"/>
      <c r="AH161" t="s">
        <v>307</v>
      </c>
    </row>
    <row r="162" spans="19:34" ht="15.75">
      <c r="S162" s="608" t="s">
        <v>192</v>
      </c>
      <c r="V162" s="548"/>
      <c r="W162" s="548"/>
      <c r="AH162" t="s">
        <v>628</v>
      </c>
    </row>
    <row r="163" spans="19:34">
      <c r="S163" s="608" t="s">
        <v>443</v>
      </c>
      <c r="V163" s="547"/>
      <c r="W163" s="547"/>
      <c r="AH163">
        <v>46</v>
      </c>
    </row>
    <row r="164" spans="19:34" ht="15.75">
      <c r="S164" s="608" t="s">
        <v>390</v>
      </c>
      <c r="V164" s="548"/>
      <c r="W164" s="548"/>
      <c r="AH164" t="s">
        <v>308</v>
      </c>
    </row>
    <row r="165" spans="19:34">
      <c r="S165" s="608">
        <v>60</v>
      </c>
      <c r="V165" s="547"/>
      <c r="W165" s="547"/>
      <c r="AH165" t="s">
        <v>309</v>
      </c>
    </row>
    <row r="166" spans="19:34" ht="15.75">
      <c r="S166" s="608" t="s">
        <v>341</v>
      </c>
      <c r="V166" s="548"/>
      <c r="W166" s="548"/>
      <c r="AH166" t="s">
        <v>629</v>
      </c>
    </row>
    <row r="167" spans="19:34">
      <c r="S167" s="608" t="s">
        <v>193</v>
      </c>
      <c r="V167" s="547"/>
      <c r="W167" s="547"/>
      <c r="AH167">
        <v>46</v>
      </c>
    </row>
    <row r="168" spans="19:34" ht="15.75">
      <c r="S168" s="608" t="s">
        <v>444</v>
      </c>
      <c r="V168" s="548"/>
      <c r="W168" s="548"/>
      <c r="AH168" t="s">
        <v>310</v>
      </c>
    </row>
    <row r="169" spans="19:34">
      <c r="S169" s="617" t="s">
        <v>445</v>
      </c>
      <c r="V169" s="547"/>
      <c r="W169" s="547"/>
      <c r="AH169" t="s">
        <v>630</v>
      </c>
    </row>
    <row r="170" spans="19:34" ht="15.75">
      <c r="S170" s="394" t="s">
        <v>192</v>
      </c>
      <c r="V170" s="548"/>
      <c r="W170" s="548"/>
      <c r="AH170">
        <v>47</v>
      </c>
    </row>
    <row r="171" spans="19:34">
      <c r="S171" s="608" t="s">
        <v>446</v>
      </c>
      <c r="V171" s="547"/>
      <c r="W171" s="547"/>
      <c r="AH171" t="s">
        <v>311</v>
      </c>
    </row>
    <row r="172" spans="19:34" ht="15.75">
      <c r="S172" s="608" t="s">
        <v>402</v>
      </c>
      <c r="V172" s="548"/>
      <c r="W172" s="548"/>
      <c r="AH172" t="s">
        <v>312</v>
      </c>
    </row>
    <row r="173" spans="19:34">
      <c r="S173" s="608">
        <v>65</v>
      </c>
      <c r="V173" s="547"/>
      <c r="W173" s="547"/>
      <c r="AH173" t="s">
        <v>631</v>
      </c>
    </row>
    <row r="174" spans="19:34" ht="15.75">
      <c r="S174" s="608" t="s">
        <v>193</v>
      </c>
      <c r="V174" s="548"/>
      <c r="W174" s="548"/>
      <c r="AH174">
        <v>49</v>
      </c>
    </row>
    <row r="175" spans="19:34">
      <c r="S175" s="608" t="s">
        <v>447</v>
      </c>
      <c r="V175" s="547"/>
      <c r="W175" s="547"/>
      <c r="AH175" t="s">
        <v>313</v>
      </c>
    </row>
    <row r="176" spans="19:34" ht="15.75">
      <c r="S176" s="608" t="s">
        <v>369</v>
      </c>
      <c r="V176" s="548"/>
      <c r="W176" s="548"/>
      <c r="AH176" t="s">
        <v>632</v>
      </c>
    </row>
    <row r="177" spans="19:34">
      <c r="S177" s="608" t="s">
        <v>192</v>
      </c>
      <c r="V177" s="547"/>
      <c r="W177" s="547"/>
      <c r="AH177">
        <v>51</v>
      </c>
    </row>
    <row r="178" spans="19:34" ht="15.75">
      <c r="S178" s="608" t="s">
        <v>448</v>
      </c>
      <c r="V178" s="548"/>
      <c r="W178" s="548"/>
      <c r="AH178" t="s">
        <v>314</v>
      </c>
    </row>
    <row r="179" spans="19:34">
      <c r="S179" s="608" t="s">
        <v>449</v>
      </c>
      <c r="V179" s="547"/>
      <c r="W179" s="547"/>
      <c r="AH179" t="s">
        <v>315</v>
      </c>
    </row>
    <row r="180" spans="19:34" ht="15.75">
      <c r="S180" s="608">
        <v>70</v>
      </c>
      <c r="V180" s="548"/>
      <c r="W180" s="548"/>
      <c r="AH180" t="s">
        <v>633</v>
      </c>
    </row>
    <row r="181" spans="19:34">
      <c r="S181" s="608" t="s">
        <v>342</v>
      </c>
      <c r="V181" s="547"/>
      <c r="W181" s="547"/>
      <c r="AH181">
        <v>54</v>
      </c>
    </row>
    <row r="182" spans="19:34" ht="15.75">
      <c r="S182" s="608" t="s">
        <v>193</v>
      </c>
      <c r="V182" s="548"/>
      <c r="W182" s="548"/>
      <c r="AH182" t="s">
        <v>316</v>
      </c>
    </row>
    <row r="183" spans="19:34">
      <c r="S183" s="608" t="s">
        <v>450</v>
      </c>
      <c r="V183" s="547"/>
      <c r="W183" s="547"/>
      <c r="AH183" t="s">
        <v>634</v>
      </c>
    </row>
    <row r="184" spans="19:34" ht="15.75">
      <c r="S184" s="617" t="s">
        <v>451</v>
      </c>
      <c r="V184" s="548"/>
      <c r="W184" s="548"/>
      <c r="AH184">
        <v>56</v>
      </c>
    </row>
    <row r="185" spans="19:34">
      <c r="S185" s="394" t="s">
        <v>192</v>
      </c>
      <c r="V185" s="547"/>
      <c r="W185" s="547"/>
      <c r="AH185" t="s">
        <v>317</v>
      </c>
    </row>
    <row r="186" spans="19:34" ht="15.75">
      <c r="S186" s="608" t="s">
        <v>452</v>
      </c>
      <c r="V186" s="548"/>
      <c r="W186" s="548"/>
      <c r="AH186" t="s">
        <v>318</v>
      </c>
    </row>
    <row r="187" spans="19:34">
      <c r="S187" s="608" t="s">
        <v>453</v>
      </c>
      <c r="V187" s="547"/>
      <c r="W187" s="547"/>
      <c r="AH187" t="s">
        <v>635</v>
      </c>
    </row>
    <row r="188" spans="19:34" ht="15.75">
      <c r="S188" s="608">
        <v>76</v>
      </c>
      <c r="V188" s="548"/>
      <c r="W188" s="548"/>
      <c r="AH188">
        <v>59</v>
      </c>
    </row>
    <row r="189" spans="19:34">
      <c r="S189" s="608" t="s">
        <v>193</v>
      </c>
      <c r="V189" s="547"/>
      <c r="W189" s="547"/>
      <c r="AH189" t="s">
        <v>319</v>
      </c>
    </row>
    <row r="190" spans="19:34" ht="15.75">
      <c r="S190" s="608" t="s">
        <v>454</v>
      </c>
      <c r="V190" s="548"/>
      <c r="W190" s="548"/>
      <c r="AH190" t="s">
        <v>636</v>
      </c>
    </row>
    <row r="191" spans="19:34">
      <c r="S191" s="608" t="s">
        <v>455</v>
      </c>
      <c r="V191" s="547"/>
      <c r="W191" s="547"/>
      <c r="AH191">
        <v>61</v>
      </c>
    </row>
    <row r="192" spans="19:34" ht="15.75">
      <c r="S192" s="608" t="s">
        <v>192</v>
      </c>
      <c r="V192" s="548"/>
      <c r="W192" s="548"/>
      <c r="AH192" t="s">
        <v>320</v>
      </c>
    </row>
    <row r="193" spans="19:34">
      <c r="S193" s="608" t="s">
        <v>456</v>
      </c>
      <c r="V193" s="547"/>
      <c r="W193" s="547"/>
      <c r="AH193" t="s">
        <v>321</v>
      </c>
    </row>
    <row r="194" spans="19:34" ht="15.75">
      <c r="S194" s="608" t="s">
        <v>457</v>
      </c>
      <c r="V194" s="548"/>
      <c r="W194" s="548"/>
      <c r="AH194" t="s">
        <v>637</v>
      </c>
    </row>
    <row r="195" spans="19:34">
      <c r="S195" s="608">
        <v>81</v>
      </c>
      <c r="V195" s="547"/>
      <c r="W195" s="547"/>
      <c r="AH195">
        <v>63</v>
      </c>
    </row>
    <row r="196" spans="19:34" ht="15.75">
      <c r="S196" s="608" t="s">
        <v>343</v>
      </c>
      <c r="V196" s="548"/>
      <c r="W196" s="548"/>
      <c r="AH196" t="s">
        <v>322</v>
      </c>
    </row>
    <row r="197" spans="19:34">
      <c r="S197" s="608" t="s">
        <v>193</v>
      </c>
      <c r="V197" s="547"/>
      <c r="W197" s="547"/>
      <c r="AH197" t="s">
        <v>638</v>
      </c>
    </row>
    <row r="198" spans="19:34" ht="15.75">
      <c r="S198" s="608" t="s">
        <v>458</v>
      </c>
      <c r="V198" s="548"/>
      <c r="W198" s="548"/>
      <c r="AH198">
        <v>65</v>
      </c>
    </row>
    <row r="199" spans="19:34">
      <c r="S199" s="617" t="s">
        <v>459</v>
      </c>
      <c r="V199" s="547"/>
      <c r="W199" s="547"/>
      <c r="AH199" t="s">
        <v>323</v>
      </c>
    </row>
    <row r="200" spans="19:34" ht="15.75">
      <c r="S200" s="394" t="s">
        <v>192</v>
      </c>
      <c r="V200" s="548"/>
      <c r="W200" s="548"/>
      <c r="AH200" t="s">
        <v>324</v>
      </c>
    </row>
    <row r="201" spans="19:34">
      <c r="S201" s="608" t="s">
        <v>460</v>
      </c>
      <c r="V201" s="547"/>
      <c r="W201" s="547"/>
      <c r="AH201" t="s">
        <v>639</v>
      </c>
    </row>
    <row r="202" spans="19:34" ht="15.75">
      <c r="S202" s="608" t="s">
        <v>461</v>
      </c>
      <c r="V202" s="548"/>
      <c r="W202" s="548"/>
      <c r="AH202">
        <v>67</v>
      </c>
    </row>
    <row r="203" spans="19:34">
      <c r="S203" s="608">
        <v>86</v>
      </c>
      <c r="V203" s="547"/>
      <c r="W203" s="547"/>
      <c r="AH203" t="s">
        <v>325</v>
      </c>
    </row>
    <row r="204" spans="19:34" ht="15.75">
      <c r="S204" s="608" t="s">
        <v>193</v>
      </c>
      <c r="V204" s="548"/>
      <c r="W204" s="548"/>
      <c r="AH204">
        <v>69</v>
      </c>
    </row>
    <row r="205" spans="19:34">
      <c r="S205" s="608" t="s">
        <v>462</v>
      </c>
      <c r="V205" s="547"/>
      <c r="W205" s="547"/>
    </row>
    <row r="206" spans="19:34" ht="15.75">
      <c r="S206" s="608" t="s">
        <v>463</v>
      </c>
      <c r="V206" s="548"/>
      <c r="W206" s="548"/>
    </row>
    <row r="207" spans="19:34">
      <c r="S207" s="608" t="s">
        <v>192</v>
      </c>
      <c r="V207" s="547"/>
      <c r="W207" s="547"/>
    </row>
    <row r="208" spans="19:34" ht="15.75">
      <c r="S208" s="608" t="s">
        <v>464</v>
      </c>
      <c r="T208" s="18"/>
      <c r="V208" s="548"/>
      <c r="W208" s="548"/>
    </row>
    <row r="209" spans="19:23">
      <c r="S209" s="608" t="s">
        <v>465</v>
      </c>
      <c r="T209" s="18"/>
      <c r="U209" s="547"/>
      <c r="V209" s="547"/>
      <c r="W209" s="547"/>
    </row>
    <row r="210" spans="19:23" ht="15.75">
      <c r="S210" s="608">
        <v>90</v>
      </c>
      <c r="U210" s="548"/>
      <c r="V210" s="548"/>
      <c r="W210" s="548"/>
    </row>
    <row r="211" spans="19:23">
      <c r="S211" s="608" t="s">
        <v>344</v>
      </c>
      <c r="U211" s="547"/>
      <c r="V211" s="547"/>
      <c r="W211" s="547"/>
    </row>
    <row r="212" spans="19:23" ht="15.75">
      <c r="S212" s="608" t="s">
        <v>193</v>
      </c>
      <c r="U212" s="548"/>
      <c r="V212" s="548"/>
      <c r="W212" s="548"/>
    </row>
    <row r="213" spans="19:23">
      <c r="S213" s="608" t="s">
        <v>364</v>
      </c>
      <c r="U213" s="547"/>
      <c r="V213" s="547"/>
      <c r="W213" s="547"/>
    </row>
    <row r="214" spans="19:23" ht="15.75">
      <c r="S214" s="617" t="s">
        <v>466</v>
      </c>
      <c r="U214" s="548"/>
      <c r="V214" s="548"/>
      <c r="W214" s="548"/>
    </row>
    <row r="215" spans="19:23">
      <c r="S215" s="18" t="s">
        <v>192</v>
      </c>
      <c r="U215" s="547"/>
      <c r="V215" s="547"/>
      <c r="W215" s="547"/>
    </row>
    <row r="216" spans="19:23" ht="15.75">
      <c r="S216" s="394" t="s">
        <v>467</v>
      </c>
      <c r="U216" s="548"/>
      <c r="V216" s="548"/>
      <c r="W216" s="548"/>
    </row>
    <row r="217" spans="19:23">
      <c r="S217" s="608" t="s">
        <v>468</v>
      </c>
      <c r="U217" s="547"/>
      <c r="V217" s="547"/>
      <c r="W217" s="547"/>
    </row>
    <row r="218" spans="19:23" ht="15.75">
      <c r="S218" s="608">
        <v>94</v>
      </c>
      <c r="U218" s="548"/>
      <c r="V218" s="548"/>
      <c r="W218" s="548"/>
    </row>
    <row r="219" spans="19:23">
      <c r="S219" s="608" t="s">
        <v>193</v>
      </c>
      <c r="U219" s="547"/>
      <c r="V219" s="547"/>
      <c r="W219" s="547"/>
    </row>
    <row r="220" spans="19:23" ht="15.75">
      <c r="S220" s="608" t="s">
        <v>469</v>
      </c>
      <c r="U220" s="548"/>
      <c r="V220" s="548"/>
      <c r="W220" s="548"/>
    </row>
    <row r="221" spans="19:23">
      <c r="S221" s="608" t="s">
        <v>470</v>
      </c>
      <c r="U221" s="547"/>
      <c r="V221" s="547"/>
      <c r="W221" s="547"/>
    </row>
    <row r="222" spans="19:23" ht="15.75">
      <c r="S222" s="608">
        <v>96</v>
      </c>
      <c r="U222" s="548"/>
      <c r="V222" s="548"/>
      <c r="W222" s="548"/>
    </row>
    <row r="223" spans="19:23">
      <c r="S223" s="608" t="s">
        <v>345</v>
      </c>
      <c r="U223" s="547"/>
      <c r="V223" s="547"/>
      <c r="W223" s="547"/>
    </row>
    <row r="224" spans="19:23" ht="15.75">
      <c r="S224" s="608" t="s">
        <v>192</v>
      </c>
      <c r="U224" s="548"/>
      <c r="V224" s="548"/>
      <c r="W224" s="548"/>
    </row>
    <row r="225" spans="19:23">
      <c r="S225" s="608" t="s">
        <v>471</v>
      </c>
      <c r="U225" s="547"/>
      <c r="V225" s="547"/>
      <c r="W225" s="547"/>
    </row>
    <row r="226" spans="19:23" ht="15.75">
      <c r="S226" s="608" t="s">
        <v>472</v>
      </c>
      <c r="U226" s="548"/>
      <c r="V226" s="548"/>
      <c r="W226" s="548"/>
    </row>
    <row r="227" spans="19:23">
      <c r="S227" s="608" t="s">
        <v>193</v>
      </c>
      <c r="U227" s="547"/>
      <c r="V227" s="547"/>
      <c r="W227" s="547"/>
    </row>
    <row r="228" spans="19:23" ht="15.75">
      <c r="S228" s="608" t="s">
        <v>473</v>
      </c>
      <c r="U228" s="548"/>
      <c r="V228" s="548"/>
      <c r="W228" s="548"/>
    </row>
    <row r="229" spans="19:23">
      <c r="S229" s="617" t="s">
        <v>466</v>
      </c>
      <c r="U229" s="547"/>
      <c r="V229" s="547"/>
      <c r="W229" s="547"/>
    </row>
    <row r="230" spans="19:23" ht="15.75">
      <c r="S230" s="394">
        <v>98</v>
      </c>
      <c r="U230" s="548"/>
      <c r="V230" s="548"/>
      <c r="W230" s="548"/>
    </row>
    <row r="231" spans="19:23">
      <c r="S231" s="608" t="s">
        <v>192</v>
      </c>
      <c r="U231" s="547"/>
      <c r="V231" s="547"/>
      <c r="W231" s="547"/>
    </row>
    <row r="232" spans="19:23" ht="15.75">
      <c r="S232" s="608" t="s">
        <v>427</v>
      </c>
      <c r="U232" s="548"/>
      <c r="V232" s="548"/>
      <c r="W232" s="548"/>
    </row>
    <row r="233" spans="19:23">
      <c r="S233" s="608" t="s">
        <v>474</v>
      </c>
      <c r="U233" s="547"/>
      <c r="V233" s="547"/>
      <c r="W233" s="547"/>
    </row>
    <row r="234" spans="19:23" ht="15.75">
      <c r="S234" s="608" t="s">
        <v>193</v>
      </c>
      <c r="U234" s="548"/>
      <c r="V234" s="548"/>
      <c r="W234" s="548"/>
    </row>
    <row r="235" spans="19:23">
      <c r="S235" s="608" t="s">
        <v>475</v>
      </c>
      <c r="U235" s="547"/>
      <c r="V235" s="547"/>
      <c r="W235" s="547"/>
    </row>
    <row r="236" spans="19:23" ht="15.75">
      <c r="S236" s="608" t="s">
        <v>476</v>
      </c>
      <c r="U236" s="548"/>
      <c r="V236" s="548"/>
      <c r="W236" s="548"/>
    </row>
    <row r="237" spans="19:23">
      <c r="S237" s="608">
        <v>98</v>
      </c>
      <c r="U237" s="547"/>
      <c r="V237" s="547"/>
      <c r="W237" s="547"/>
    </row>
    <row r="238" spans="19:23" ht="15.75">
      <c r="S238" s="608" t="s">
        <v>346</v>
      </c>
      <c r="U238" s="548"/>
      <c r="V238" s="548"/>
      <c r="W238" s="548"/>
    </row>
    <row r="239" spans="19:23">
      <c r="S239" s="608" t="s">
        <v>192</v>
      </c>
      <c r="U239" s="547"/>
      <c r="V239" s="547"/>
      <c r="W239" s="547"/>
    </row>
    <row r="240" spans="19:23" ht="15.75">
      <c r="S240" s="608" t="s">
        <v>477</v>
      </c>
      <c r="U240" s="548"/>
      <c r="V240" s="548"/>
      <c r="W240" s="548"/>
    </row>
    <row r="241" spans="19:23">
      <c r="S241" s="608" t="s">
        <v>478</v>
      </c>
      <c r="U241" s="547"/>
      <c r="V241" s="547"/>
      <c r="W241" s="547"/>
    </row>
    <row r="242" spans="19:23" ht="15.75">
      <c r="S242" s="608" t="s">
        <v>193</v>
      </c>
      <c r="U242" s="548"/>
      <c r="V242" s="548"/>
      <c r="W242" s="548"/>
    </row>
    <row r="243" spans="19:23">
      <c r="S243" s="608" t="s">
        <v>479</v>
      </c>
      <c r="U243" s="547"/>
      <c r="V243" s="547"/>
      <c r="W243" s="547"/>
    </row>
    <row r="244" spans="19:23" ht="15.75">
      <c r="S244" s="617" t="s">
        <v>459</v>
      </c>
      <c r="U244" s="548"/>
      <c r="V244" s="548"/>
      <c r="W244" s="548"/>
    </row>
    <row r="245" spans="19:23">
      <c r="S245" s="18">
        <v>97</v>
      </c>
      <c r="U245" s="547"/>
      <c r="V245" s="547"/>
      <c r="W245" s="547"/>
    </row>
    <row r="246" spans="19:23" ht="15.75">
      <c r="S246" s="18" t="s">
        <v>192</v>
      </c>
      <c r="U246" s="548"/>
      <c r="V246" s="548"/>
      <c r="W246" s="548"/>
    </row>
    <row r="247" spans="19:23">
      <c r="S247" s="18" t="s">
        <v>480</v>
      </c>
      <c r="U247" s="547"/>
      <c r="V247" s="547"/>
      <c r="W247" s="547"/>
    </row>
    <row r="248" spans="19:23" ht="15.75">
      <c r="S248" s="18" t="s">
        <v>481</v>
      </c>
      <c r="U248" s="548"/>
      <c r="V248" s="548"/>
      <c r="W248" s="548"/>
    </row>
    <row r="249" spans="19:23">
      <c r="S249" s="18" t="s">
        <v>193</v>
      </c>
      <c r="U249" s="547"/>
      <c r="V249" s="547"/>
      <c r="W249" s="547"/>
    </row>
    <row r="250" spans="19:23" ht="15.75">
      <c r="S250" s="18" t="s">
        <v>482</v>
      </c>
      <c r="U250" s="548"/>
      <c r="V250" s="548"/>
      <c r="W250" s="548"/>
    </row>
    <row r="251" spans="19:23">
      <c r="S251" s="18" t="s">
        <v>483</v>
      </c>
      <c r="U251" s="547"/>
      <c r="V251" s="547"/>
      <c r="W251" s="547"/>
    </row>
    <row r="252" spans="19:23" ht="15.75">
      <c r="S252" s="18">
        <v>94</v>
      </c>
      <c r="U252" s="548"/>
      <c r="V252" s="548"/>
      <c r="W252" s="548"/>
    </row>
    <row r="253" spans="19:23">
      <c r="S253" s="18" t="s">
        <v>347</v>
      </c>
      <c r="U253" s="547"/>
      <c r="V253" s="547"/>
      <c r="W253" s="547"/>
    </row>
    <row r="254" spans="19:23" ht="15.75">
      <c r="S254" s="18" t="s">
        <v>192</v>
      </c>
      <c r="U254" s="548"/>
      <c r="V254" s="548"/>
      <c r="W254" s="548"/>
    </row>
    <row r="255" spans="19:23">
      <c r="S255" s="18" t="s">
        <v>484</v>
      </c>
      <c r="U255" s="547"/>
      <c r="V255" s="547"/>
      <c r="W255" s="547"/>
    </row>
    <row r="256" spans="19:23" ht="15.75">
      <c r="S256" s="18" t="s">
        <v>485</v>
      </c>
      <c r="U256" s="548"/>
      <c r="V256" s="548"/>
      <c r="W256" s="548"/>
    </row>
    <row r="257" spans="19:23">
      <c r="S257" s="18" t="s">
        <v>193</v>
      </c>
      <c r="U257" s="547"/>
      <c r="V257" s="547"/>
      <c r="W257" s="547"/>
    </row>
    <row r="258" spans="19:23" ht="15.75">
      <c r="S258" s="18" t="s">
        <v>486</v>
      </c>
      <c r="U258" s="548"/>
      <c r="V258" s="548"/>
      <c r="W258" s="548"/>
    </row>
    <row r="259" spans="19:23">
      <c r="S259" s="18" t="s">
        <v>487</v>
      </c>
      <c r="U259" s="547"/>
      <c r="V259" s="547"/>
      <c r="W259" s="547"/>
    </row>
    <row r="260" spans="19:23" ht="15.75">
      <c r="S260" s="18">
        <v>91</v>
      </c>
      <c r="U260" s="548"/>
      <c r="V260" s="548"/>
      <c r="W260" s="548"/>
    </row>
    <row r="261" spans="19:23">
      <c r="S261" s="18" t="s">
        <v>192</v>
      </c>
      <c r="U261" s="547"/>
      <c r="V261" s="547"/>
      <c r="W261" s="547"/>
    </row>
    <row r="262" spans="19:23" ht="15.75">
      <c r="S262" s="18" t="s">
        <v>488</v>
      </c>
      <c r="U262" s="548"/>
      <c r="V262" s="548"/>
      <c r="W262" s="548"/>
    </row>
    <row r="263" spans="19:23">
      <c r="S263" s="18" t="s">
        <v>489</v>
      </c>
      <c r="U263" s="547"/>
      <c r="V263" s="547"/>
      <c r="W263" s="547"/>
    </row>
    <row r="264" spans="19:23" ht="15.75">
      <c r="S264" s="18" t="s">
        <v>193</v>
      </c>
      <c r="U264" s="548"/>
      <c r="V264" s="548"/>
      <c r="W264" s="548"/>
    </row>
    <row r="265" spans="19:23">
      <c r="S265" s="18" t="s">
        <v>490</v>
      </c>
      <c r="U265" s="547"/>
      <c r="V265" s="547"/>
      <c r="W265" s="547"/>
    </row>
    <row r="266" spans="19:23" ht="15.75">
      <c r="S266" s="18" t="s">
        <v>491</v>
      </c>
      <c r="U266" s="548"/>
      <c r="V266" s="548"/>
      <c r="W266" s="548"/>
    </row>
    <row r="267" spans="19:23">
      <c r="S267" s="18">
        <v>86</v>
      </c>
      <c r="U267" s="547"/>
      <c r="V267" s="547"/>
      <c r="W267" s="547"/>
    </row>
    <row r="268" spans="19:23" ht="15.75">
      <c r="S268" s="18" t="s">
        <v>348</v>
      </c>
      <c r="U268" s="548"/>
      <c r="V268" s="548"/>
      <c r="W268" s="548"/>
    </row>
    <row r="269" spans="19:23">
      <c r="S269" s="18" t="s">
        <v>192</v>
      </c>
      <c r="U269" s="547"/>
      <c r="V269" s="547"/>
      <c r="W269" s="547"/>
    </row>
    <row r="270" spans="19:23" ht="15.75">
      <c r="S270" s="18" t="s">
        <v>492</v>
      </c>
      <c r="U270" s="548"/>
      <c r="V270" s="548"/>
      <c r="W270" s="548"/>
    </row>
    <row r="271" spans="19:23">
      <c r="S271" s="18" t="s">
        <v>493</v>
      </c>
      <c r="U271" s="547"/>
      <c r="V271" s="547"/>
      <c r="W271" s="547"/>
    </row>
    <row r="272" spans="19:23" ht="15.75">
      <c r="S272" s="18" t="s">
        <v>193</v>
      </c>
      <c r="U272" s="548"/>
      <c r="V272" s="548"/>
      <c r="W272" s="548"/>
    </row>
    <row r="273" spans="19:23">
      <c r="S273" s="18" t="s">
        <v>494</v>
      </c>
      <c r="U273" s="547"/>
      <c r="V273" s="547"/>
      <c r="W273" s="547"/>
    </row>
    <row r="274" spans="19:23" ht="15.75">
      <c r="S274" s="18" t="s">
        <v>495</v>
      </c>
      <c r="U274" s="548"/>
      <c r="V274" s="548"/>
      <c r="W274" s="548"/>
    </row>
    <row r="275" spans="19:23">
      <c r="S275" s="18">
        <v>81</v>
      </c>
      <c r="U275" s="547"/>
      <c r="V275" s="547"/>
      <c r="W275" s="547"/>
    </row>
    <row r="276" spans="19:23" ht="15.75">
      <c r="S276" s="18" t="s">
        <v>192</v>
      </c>
      <c r="U276" s="548"/>
      <c r="V276" s="548"/>
      <c r="W276" s="548"/>
    </row>
    <row r="277" spans="19:23">
      <c r="S277" s="18" t="s">
        <v>496</v>
      </c>
      <c r="U277" s="547"/>
      <c r="V277" s="547"/>
      <c r="W277" s="547"/>
    </row>
    <row r="278" spans="19:23" ht="15.75">
      <c r="S278" s="18" t="s">
        <v>497</v>
      </c>
      <c r="U278" s="548"/>
      <c r="V278" s="548"/>
      <c r="W278" s="548"/>
    </row>
    <row r="279" spans="19:23">
      <c r="S279" s="18" t="s">
        <v>193</v>
      </c>
      <c r="U279" s="547"/>
      <c r="V279" s="547"/>
      <c r="W279" s="547"/>
    </row>
    <row r="280" spans="19:23" ht="15.75">
      <c r="S280" s="18" t="s">
        <v>498</v>
      </c>
      <c r="U280" s="548"/>
      <c r="V280" s="548"/>
      <c r="W280" s="548"/>
    </row>
    <row r="281" spans="19:23">
      <c r="S281" s="18" t="s">
        <v>499</v>
      </c>
      <c r="U281" s="547"/>
      <c r="V281" s="547"/>
      <c r="W281" s="547"/>
    </row>
    <row r="282" spans="19:23" ht="15.75">
      <c r="S282" s="18">
        <v>75</v>
      </c>
      <c r="U282" s="548"/>
      <c r="V282" s="548"/>
      <c r="W282" s="548"/>
    </row>
    <row r="283" spans="19:23">
      <c r="S283" s="18" t="s">
        <v>349</v>
      </c>
      <c r="U283" s="547"/>
      <c r="V283" s="547"/>
      <c r="W283" s="547"/>
    </row>
    <row r="284" spans="19:23" ht="15.75">
      <c r="S284" s="18" t="s">
        <v>192</v>
      </c>
      <c r="U284" s="548"/>
      <c r="V284" s="548"/>
      <c r="W284" s="548"/>
    </row>
    <row r="285" spans="19:23">
      <c r="S285" s="18" t="s">
        <v>500</v>
      </c>
      <c r="U285" s="547"/>
      <c r="V285" s="547"/>
      <c r="W285" s="547"/>
    </row>
    <row r="286" spans="19:23" ht="15.75">
      <c r="S286" s="18" t="s">
        <v>501</v>
      </c>
      <c r="U286" s="548"/>
      <c r="V286" s="548"/>
      <c r="W286" s="548"/>
    </row>
    <row r="287" spans="19:23">
      <c r="S287" s="18" t="s">
        <v>193</v>
      </c>
      <c r="U287" s="547"/>
      <c r="V287" s="547"/>
      <c r="W287" s="547"/>
    </row>
    <row r="288" spans="19:23" ht="15.75">
      <c r="S288" s="18" t="s">
        <v>502</v>
      </c>
      <c r="U288" s="548"/>
      <c r="V288" s="548"/>
      <c r="W288" s="548"/>
    </row>
    <row r="289" spans="19:23">
      <c r="S289" s="18" t="s">
        <v>503</v>
      </c>
      <c r="U289" s="547"/>
      <c r="V289" s="547"/>
      <c r="W289" s="547"/>
    </row>
    <row r="290" spans="19:23" ht="15.75">
      <c r="S290" s="18">
        <v>69</v>
      </c>
      <c r="U290" s="548"/>
      <c r="V290" s="548"/>
      <c r="W290" s="548"/>
    </row>
    <row r="291" spans="19:23">
      <c r="S291" s="18" t="s">
        <v>192</v>
      </c>
      <c r="U291" s="547"/>
      <c r="V291" s="547"/>
      <c r="W291" s="547"/>
    </row>
    <row r="292" spans="19:23" ht="15.75">
      <c r="S292" s="18" t="s">
        <v>504</v>
      </c>
      <c r="U292" s="548"/>
      <c r="V292" s="548"/>
      <c r="W292" s="548"/>
    </row>
    <row r="293" spans="19:23">
      <c r="S293" s="18" t="s">
        <v>363</v>
      </c>
      <c r="U293" s="547"/>
      <c r="V293" s="547"/>
      <c r="W293" s="547"/>
    </row>
    <row r="294" spans="19:23" ht="15.75">
      <c r="S294" s="18" t="s">
        <v>193</v>
      </c>
      <c r="U294" s="548"/>
      <c r="V294" s="548"/>
      <c r="W294" s="548"/>
    </row>
    <row r="295" spans="19:23">
      <c r="S295" s="18" t="s">
        <v>505</v>
      </c>
      <c r="U295" s="547"/>
      <c r="V295" s="547"/>
      <c r="W295" s="547"/>
    </row>
    <row r="296" spans="19:23" ht="15.75">
      <c r="S296" s="18" t="s">
        <v>506</v>
      </c>
      <c r="U296" s="548"/>
      <c r="V296" s="548"/>
      <c r="W296" s="548"/>
    </row>
    <row r="297" spans="19:23">
      <c r="S297" s="18">
        <v>63</v>
      </c>
      <c r="U297" s="547"/>
      <c r="V297" s="547"/>
      <c r="W297" s="547"/>
    </row>
    <row r="298" spans="19:23" ht="15.75">
      <c r="S298" s="18" t="s">
        <v>350</v>
      </c>
      <c r="U298" s="548"/>
      <c r="V298" s="548"/>
      <c r="W298" s="548"/>
    </row>
    <row r="299" spans="19:23">
      <c r="S299" s="18" t="s">
        <v>192</v>
      </c>
      <c r="U299" s="547"/>
      <c r="V299" s="547"/>
      <c r="W299" s="547"/>
    </row>
    <row r="300" spans="19:23" ht="15.75">
      <c r="S300" s="18" t="s">
        <v>507</v>
      </c>
      <c r="U300" s="548"/>
      <c r="V300" s="548"/>
      <c r="W300" s="548"/>
    </row>
    <row r="301" spans="19:23">
      <c r="S301" s="18" t="s">
        <v>508</v>
      </c>
      <c r="U301" s="547"/>
      <c r="V301" s="547"/>
      <c r="W301" s="547"/>
    </row>
    <row r="302" spans="19:23" ht="15.75">
      <c r="S302" s="18" t="s">
        <v>193</v>
      </c>
      <c r="U302" s="548"/>
      <c r="V302" s="548"/>
      <c r="W302" s="548"/>
    </row>
    <row r="303" spans="19:23">
      <c r="S303" s="18" t="s">
        <v>509</v>
      </c>
      <c r="U303" s="547"/>
      <c r="V303" s="547"/>
      <c r="W303" s="547"/>
    </row>
    <row r="304" spans="19:23" ht="15.75">
      <c r="S304" s="18" t="s">
        <v>510</v>
      </c>
      <c r="U304" s="548"/>
      <c r="V304" s="548"/>
      <c r="W304" s="548"/>
    </row>
    <row r="305" spans="19:23">
      <c r="S305" s="18">
        <v>57</v>
      </c>
      <c r="U305" s="547"/>
      <c r="V305" s="547"/>
      <c r="W305" s="547"/>
    </row>
    <row r="306" spans="19:23" ht="15.75">
      <c r="S306" s="18" t="s">
        <v>192</v>
      </c>
      <c r="U306" s="548"/>
      <c r="V306" s="548"/>
      <c r="W306" s="548"/>
    </row>
    <row r="307" spans="19:23">
      <c r="S307" s="18" t="s">
        <v>511</v>
      </c>
      <c r="U307" s="547"/>
      <c r="V307" s="547"/>
      <c r="W307" s="547"/>
    </row>
    <row r="308" spans="19:23" ht="15.75">
      <c r="S308" s="18" t="s">
        <v>512</v>
      </c>
      <c r="U308" s="548"/>
      <c r="V308" s="548"/>
      <c r="W308" s="548"/>
    </row>
    <row r="309" spans="19:23">
      <c r="S309" s="18" t="s">
        <v>193</v>
      </c>
      <c r="U309" s="547"/>
      <c r="V309" s="547"/>
      <c r="W309" s="547"/>
    </row>
    <row r="310" spans="19:23" ht="15.75">
      <c r="S310" s="18" t="s">
        <v>513</v>
      </c>
      <c r="U310" s="548"/>
      <c r="V310" s="548"/>
      <c r="W310" s="548"/>
    </row>
    <row r="311" spans="19:23">
      <c r="S311" s="18" t="s">
        <v>514</v>
      </c>
      <c r="U311" s="547"/>
      <c r="V311" s="547"/>
      <c r="W311" s="547"/>
    </row>
    <row r="312" spans="19:23" ht="15.75">
      <c r="S312" s="18">
        <v>50</v>
      </c>
      <c r="U312" s="548"/>
      <c r="V312" s="548"/>
      <c r="W312" s="548"/>
    </row>
    <row r="313" spans="19:23">
      <c r="S313" s="18" t="s">
        <v>351</v>
      </c>
      <c r="U313" s="547"/>
      <c r="V313" s="547"/>
      <c r="W313" s="547"/>
    </row>
    <row r="314" spans="19:23" ht="15.75">
      <c r="S314" s="18" t="s">
        <v>192</v>
      </c>
      <c r="U314" s="548"/>
      <c r="V314" s="548"/>
      <c r="W314" s="548"/>
    </row>
    <row r="315" spans="19:23">
      <c r="S315" s="18" t="s">
        <v>515</v>
      </c>
      <c r="U315" s="547"/>
      <c r="V315" s="547"/>
      <c r="W315" s="547"/>
    </row>
    <row r="316" spans="19:23" ht="15.75">
      <c r="S316" s="18" t="s">
        <v>516</v>
      </c>
      <c r="U316" s="548"/>
      <c r="V316" s="548"/>
      <c r="W316" s="548"/>
    </row>
    <row r="317" spans="19:23">
      <c r="S317" s="18" t="s">
        <v>193</v>
      </c>
      <c r="U317" s="547"/>
      <c r="V317" s="547"/>
      <c r="W317" s="547"/>
    </row>
    <row r="318" spans="19:23" ht="15.75">
      <c r="S318" s="18" t="s">
        <v>517</v>
      </c>
      <c r="U318" s="548"/>
      <c r="V318" s="548"/>
      <c r="W318" s="548"/>
    </row>
    <row r="319" spans="19:23">
      <c r="S319" s="18" t="s">
        <v>518</v>
      </c>
      <c r="U319" s="547"/>
      <c r="V319" s="547"/>
      <c r="W319" s="547"/>
    </row>
    <row r="320" spans="19:23" ht="15.75">
      <c r="S320" s="18">
        <v>45</v>
      </c>
      <c r="U320" s="548"/>
      <c r="V320" s="548"/>
      <c r="W320" s="548"/>
    </row>
    <row r="321" spans="19:23">
      <c r="S321" s="18" t="s">
        <v>192</v>
      </c>
      <c r="U321" s="547"/>
      <c r="V321" s="547"/>
      <c r="W321" s="547"/>
    </row>
    <row r="322" spans="19:23" ht="15.75">
      <c r="S322" s="18" t="s">
        <v>519</v>
      </c>
      <c r="U322" s="548"/>
      <c r="V322" s="548"/>
      <c r="W322" s="548"/>
    </row>
    <row r="323" spans="19:23">
      <c r="S323" s="18" t="s">
        <v>520</v>
      </c>
      <c r="U323" s="547"/>
      <c r="V323" s="547"/>
      <c r="W323" s="547"/>
    </row>
    <row r="324" spans="19:23" ht="15.75">
      <c r="S324" s="18" t="s">
        <v>193</v>
      </c>
      <c r="U324" s="548"/>
      <c r="V324" s="548"/>
      <c r="W324" s="548"/>
    </row>
    <row r="325" spans="19:23">
      <c r="S325" s="18" t="s">
        <v>521</v>
      </c>
      <c r="U325" s="547"/>
      <c r="V325" s="547"/>
      <c r="W325" s="547"/>
    </row>
    <row r="326" spans="19:23" ht="15.75">
      <c r="S326" s="18" t="s">
        <v>522</v>
      </c>
      <c r="U326" s="548"/>
      <c r="V326" s="548"/>
      <c r="W326" s="548"/>
    </row>
    <row r="327" spans="19:23">
      <c r="S327" s="18">
        <v>40</v>
      </c>
      <c r="U327" s="547"/>
      <c r="V327" s="547"/>
      <c r="W327" s="547"/>
    </row>
    <row r="328" spans="19:23" ht="15.75">
      <c r="S328" s="18" t="s">
        <v>352</v>
      </c>
      <c r="U328" s="548"/>
      <c r="V328" s="548"/>
      <c r="W328" s="548"/>
    </row>
    <row r="329" spans="19:23">
      <c r="S329" s="18" t="s">
        <v>192</v>
      </c>
      <c r="U329" s="547"/>
      <c r="V329" s="547"/>
      <c r="W329" s="547"/>
    </row>
    <row r="330" spans="19:23" ht="15.75">
      <c r="S330" s="18" t="s">
        <v>523</v>
      </c>
      <c r="U330" s="548"/>
      <c r="V330" s="548"/>
      <c r="W330" s="548"/>
    </row>
    <row r="331" spans="19:23">
      <c r="S331" s="18" t="s">
        <v>524</v>
      </c>
      <c r="U331" s="547"/>
      <c r="V331" s="547"/>
      <c r="W331" s="547"/>
    </row>
    <row r="332" spans="19:23" ht="15.75">
      <c r="S332" s="18" t="s">
        <v>193</v>
      </c>
      <c r="U332" s="548"/>
      <c r="V332" s="548"/>
      <c r="W332" s="548"/>
    </row>
    <row r="333" spans="19:23">
      <c r="S333" s="18" t="s">
        <v>525</v>
      </c>
      <c r="U333" s="547"/>
      <c r="V333" s="547"/>
      <c r="W333" s="547"/>
    </row>
    <row r="334" spans="19:23" ht="15.75">
      <c r="S334" s="18" t="s">
        <v>526</v>
      </c>
      <c r="U334" s="548"/>
      <c r="V334" s="548"/>
      <c r="W334" s="548"/>
    </row>
    <row r="335" spans="19:23">
      <c r="S335" s="18">
        <v>37</v>
      </c>
      <c r="U335" s="547"/>
      <c r="V335" s="547"/>
      <c r="W335" s="547"/>
    </row>
    <row r="336" spans="19:23" ht="15.75">
      <c r="S336" s="18" t="s">
        <v>192</v>
      </c>
      <c r="U336" s="548"/>
      <c r="V336" s="548"/>
      <c r="W336" s="548"/>
    </row>
    <row r="337" spans="19:23">
      <c r="S337" s="18" t="s">
        <v>527</v>
      </c>
      <c r="U337" s="547"/>
      <c r="V337" s="547"/>
      <c r="W337" s="547"/>
    </row>
    <row r="338" spans="19:23" ht="15.75">
      <c r="S338" s="18" t="s">
        <v>528</v>
      </c>
      <c r="U338" s="548"/>
      <c r="V338" s="548"/>
      <c r="W338" s="548"/>
    </row>
    <row r="339" spans="19:23">
      <c r="S339" s="18" t="s">
        <v>353</v>
      </c>
      <c r="U339" s="547"/>
      <c r="V339" s="547"/>
      <c r="W339" s="547"/>
    </row>
    <row r="340" spans="19:23" ht="15.75">
      <c r="S340" s="18" t="s">
        <v>193</v>
      </c>
      <c r="U340" s="548"/>
      <c r="V340" s="548"/>
      <c r="W340" s="548"/>
    </row>
    <row r="341" spans="19:23">
      <c r="S341" s="18" t="s">
        <v>529</v>
      </c>
      <c r="U341" s="547"/>
      <c r="V341" s="547"/>
      <c r="W341" s="547"/>
    </row>
    <row r="342" spans="19:23" ht="15.75">
      <c r="S342" s="18" t="s">
        <v>530</v>
      </c>
      <c r="U342" s="548"/>
      <c r="V342" s="548"/>
      <c r="W342" s="548"/>
    </row>
    <row r="343" spans="19:23">
      <c r="S343" s="18" t="s">
        <v>192</v>
      </c>
      <c r="U343" s="547"/>
      <c r="V343" s="547"/>
      <c r="W343" s="547"/>
    </row>
    <row r="344" spans="19:23" ht="15.75">
      <c r="S344" s="18" t="s">
        <v>531</v>
      </c>
      <c r="U344" s="548"/>
      <c r="V344" s="548"/>
      <c r="W344" s="548"/>
    </row>
    <row r="345" spans="19:23">
      <c r="S345" s="18" t="s">
        <v>532</v>
      </c>
      <c r="U345" s="547"/>
      <c r="V345" s="547"/>
      <c r="W345" s="547"/>
    </row>
    <row r="346" spans="19:23" ht="15.75">
      <c r="S346" s="18">
        <v>35</v>
      </c>
      <c r="U346" s="548"/>
      <c r="V346" s="548"/>
      <c r="W346" s="548"/>
    </row>
    <row r="347" spans="19:23">
      <c r="S347" s="18" t="s">
        <v>193</v>
      </c>
      <c r="U347" s="547"/>
      <c r="V347" s="547"/>
      <c r="W347" s="547"/>
    </row>
    <row r="348" spans="19:23" ht="15.75">
      <c r="S348" s="18" t="s">
        <v>533</v>
      </c>
      <c r="U348" s="548"/>
      <c r="V348" s="548"/>
      <c r="W348" s="548"/>
    </row>
    <row r="349" spans="19:23">
      <c r="S349" s="18" t="s">
        <v>534</v>
      </c>
      <c r="U349" s="547"/>
      <c r="V349" s="547"/>
      <c r="W349" s="547"/>
    </row>
    <row r="350" spans="19:23" ht="15.75">
      <c r="S350" s="18" t="s">
        <v>192</v>
      </c>
      <c r="U350" s="548"/>
      <c r="V350" s="548"/>
      <c r="W350" s="548"/>
    </row>
    <row r="351" spans="19:23">
      <c r="S351" s="18" t="s">
        <v>535</v>
      </c>
      <c r="U351" s="547"/>
      <c r="V351" s="547"/>
      <c r="W351" s="547"/>
    </row>
    <row r="352" spans="19:23" ht="15.75">
      <c r="S352" s="18" t="s">
        <v>536</v>
      </c>
      <c r="U352" s="548"/>
      <c r="V352" s="548"/>
      <c r="W352" s="548"/>
    </row>
    <row r="353" spans="19:23">
      <c r="S353" s="18">
        <v>35</v>
      </c>
      <c r="U353" s="547"/>
      <c r="V353" s="547"/>
      <c r="W353" s="547"/>
    </row>
    <row r="354" spans="19:23" ht="15.75">
      <c r="S354" s="18" t="s">
        <v>354</v>
      </c>
      <c r="U354" s="548"/>
      <c r="V354" s="548"/>
      <c r="W354" s="548"/>
    </row>
    <row r="355" spans="19:23">
      <c r="S355" s="18" t="s">
        <v>193</v>
      </c>
      <c r="U355" s="547"/>
      <c r="V355" s="547"/>
      <c r="W355" s="547"/>
    </row>
    <row r="356" spans="19:23" ht="15.75">
      <c r="S356" s="18" t="s">
        <v>537</v>
      </c>
      <c r="U356" s="548"/>
      <c r="V356" s="548"/>
      <c r="W356" s="548"/>
    </row>
    <row r="357" spans="19:23">
      <c r="S357" s="18" t="s">
        <v>526</v>
      </c>
      <c r="U357" s="547"/>
      <c r="V357" s="547"/>
      <c r="W357" s="547"/>
    </row>
    <row r="358" spans="19:23" ht="15.75">
      <c r="S358" s="18" t="s">
        <v>192</v>
      </c>
      <c r="U358" s="548"/>
      <c r="V358" s="548"/>
      <c r="W358" s="548"/>
    </row>
    <row r="359" spans="19:23">
      <c r="S359" s="18" t="s">
        <v>538</v>
      </c>
      <c r="U359" s="547"/>
      <c r="V359" s="547"/>
      <c r="W359" s="547"/>
    </row>
    <row r="360" spans="19:23" ht="15.75">
      <c r="S360" s="18" t="s">
        <v>539</v>
      </c>
      <c r="U360" s="548"/>
      <c r="V360" s="548"/>
      <c r="W360" s="548"/>
    </row>
    <row r="361" spans="19:23">
      <c r="S361" s="18">
        <v>37</v>
      </c>
      <c r="U361" s="547"/>
      <c r="V361" s="547"/>
      <c r="W361" s="547"/>
    </row>
    <row r="362" spans="19:23" ht="15.75">
      <c r="S362" s="18" t="s">
        <v>193</v>
      </c>
      <c r="U362" s="548"/>
      <c r="V362" s="548"/>
      <c r="W362" s="548"/>
    </row>
    <row r="363" spans="19:23">
      <c r="S363" s="18" t="s">
        <v>540</v>
      </c>
      <c r="U363" s="547"/>
      <c r="V363" s="547"/>
      <c r="W363" s="547"/>
    </row>
    <row r="364" spans="19:23" ht="15.75">
      <c r="S364" s="18" t="s">
        <v>541</v>
      </c>
      <c r="U364" s="548"/>
      <c r="V364" s="548"/>
      <c r="W364" s="548"/>
    </row>
    <row r="365" spans="19:23">
      <c r="S365" s="18" t="s">
        <v>192</v>
      </c>
      <c r="U365" s="547"/>
      <c r="V365" s="547"/>
      <c r="W365" s="547"/>
    </row>
    <row r="366" spans="19:23" ht="15.75">
      <c r="S366" s="18" t="s">
        <v>542</v>
      </c>
      <c r="U366" s="548"/>
      <c r="V366" s="548"/>
      <c r="W366" s="548"/>
    </row>
    <row r="367" spans="19:23">
      <c r="S367" s="18" t="s">
        <v>524</v>
      </c>
      <c r="U367" s="547"/>
      <c r="V367" s="547"/>
      <c r="W367" s="547"/>
    </row>
    <row r="368" spans="19:23" ht="15.75">
      <c r="S368" s="18">
        <v>40</v>
      </c>
      <c r="U368" s="548"/>
      <c r="V368" s="548"/>
      <c r="W368" s="548"/>
    </row>
    <row r="369" spans="19:23">
      <c r="S369" s="18" t="s">
        <v>355</v>
      </c>
      <c r="U369" s="547"/>
      <c r="V369" s="547"/>
      <c r="W369" s="547"/>
    </row>
    <row r="370" spans="19:23" ht="15.75">
      <c r="S370" s="18" t="s">
        <v>193</v>
      </c>
      <c r="U370" s="548"/>
      <c r="V370" s="548"/>
      <c r="W370" s="548"/>
    </row>
    <row r="371" spans="19:23">
      <c r="S371" s="18" t="s">
        <v>543</v>
      </c>
      <c r="U371" s="547"/>
      <c r="V371" s="547"/>
      <c r="W371" s="547"/>
    </row>
    <row r="372" spans="19:23" ht="15.75">
      <c r="S372" s="18" t="s">
        <v>544</v>
      </c>
      <c r="U372" s="548"/>
      <c r="V372" s="548"/>
      <c r="W372" s="548"/>
    </row>
    <row r="373" spans="19:23">
      <c r="S373" s="18" t="s">
        <v>192</v>
      </c>
      <c r="U373" s="547"/>
      <c r="V373" s="547"/>
      <c r="W373" s="547"/>
    </row>
    <row r="374" spans="19:23" ht="15.75">
      <c r="S374" s="18" t="s">
        <v>545</v>
      </c>
      <c r="U374" s="548"/>
      <c r="V374" s="548"/>
      <c r="W374" s="548"/>
    </row>
    <row r="375" spans="19:23">
      <c r="S375" s="18" t="s">
        <v>546</v>
      </c>
      <c r="U375" s="547"/>
      <c r="V375" s="547"/>
      <c r="W375" s="547"/>
    </row>
    <row r="376" spans="19:23" ht="15.75">
      <c r="S376" s="18">
        <v>44</v>
      </c>
      <c r="U376" s="548"/>
      <c r="V376" s="548"/>
      <c r="W376" s="548"/>
    </row>
    <row r="377" spans="19:23">
      <c r="S377" s="18" t="s">
        <v>193</v>
      </c>
      <c r="U377" s="547"/>
      <c r="V377" s="547"/>
      <c r="W377" s="547"/>
    </row>
    <row r="378" spans="19:23" ht="15.75">
      <c r="S378" s="18" t="s">
        <v>547</v>
      </c>
      <c r="U378" s="548"/>
      <c r="V378" s="548"/>
      <c r="W378" s="548"/>
    </row>
    <row r="379" spans="19:23">
      <c r="S379" s="18" t="s">
        <v>503</v>
      </c>
      <c r="U379" s="547"/>
      <c r="V379" s="547"/>
      <c r="W379" s="547"/>
    </row>
    <row r="380" spans="19:23" ht="15.75">
      <c r="S380" s="18" t="s">
        <v>192</v>
      </c>
      <c r="U380" s="548"/>
      <c r="V380" s="548"/>
      <c r="W380" s="548"/>
    </row>
    <row r="381" spans="19:23">
      <c r="S381" s="18" t="s">
        <v>548</v>
      </c>
      <c r="U381" s="547"/>
      <c r="V381" s="547"/>
      <c r="W381" s="547"/>
    </row>
    <row r="382" spans="19:23" ht="15.75">
      <c r="S382" s="18" t="s">
        <v>549</v>
      </c>
      <c r="U382" s="548"/>
      <c r="V382" s="548"/>
      <c r="W382" s="548"/>
    </row>
    <row r="383" spans="19:23">
      <c r="S383" s="18">
        <v>48</v>
      </c>
      <c r="U383" s="547"/>
      <c r="V383" s="547"/>
      <c r="W383" s="547"/>
    </row>
    <row r="384" spans="19:23" ht="15.75">
      <c r="S384" s="18" t="s">
        <v>356</v>
      </c>
      <c r="U384" s="548"/>
      <c r="V384" s="548"/>
      <c r="W384" s="548"/>
    </row>
    <row r="385" spans="19:23">
      <c r="S385" s="18" t="s">
        <v>193</v>
      </c>
      <c r="U385" s="547"/>
      <c r="V385" s="547"/>
      <c r="W385" s="547"/>
    </row>
    <row r="386" spans="19:23" ht="15.75">
      <c r="S386" s="18" t="s">
        <v>550</v>
      </c>
      <c r="U386" s="548"/>
      <c r="V386" s="548"/>
      <c r="W386" s="548"/>
    </row>
    <row r="387" spans="19:23">
      <c r="S387" s="18" t="s">
        <v>551</v>
      </c>
      <c r="U387" s="547"/>
      <c r="V387" s="547"/>
      <c r="W387" s="547"/>
    </row>
    <row r="388" spans="19:23" ht="15.75">
      <c r="S388" s="18" t="s">
        <v>192</v>
      </c>
      <c r="U388" s="548"/>
      <c r="V388" s="548"/>
      <c r="W388" s="548"/>
    </row>
    <row r="389" spans="19:23">
      <c r="S389" s="18" t="s">
        <v>552</v>
      </c>
      <c r="U389" s="547"/>
      <c r="V389" s="547"/>
      <c r="W389" s="547"/>
    </row>
    <row r="390" spans="19:23" ht="15.75">
      <c r="S390" s="18" t="s">
        <v>553</v>
      </c>
      <c r="U390" s="548"/>
      <c r="V390" s="548"/>
      <c r="W390" s="548"/>
    </row>
    <row r="391" spans="19:23">
      <c r="S391" s="18">
        <v>53</v>
      </c>
      <c r="U391" s="547"/>
      <c r="V391" s="547"/>
      <c r="W391" s="547"/>
    </row>
    <row r="392" spans="19:23" ht="15.75">
      <c r="S392" s="18" t="s">
        <v>193</v>
      </c>
      <c r="U392" s="548"/>
      <c r="V392" s="548"/>
      <c r="W392" s="548"/>
    </row>
    <row r="393" spans="19:23">
      <c r="S393" s="18" t="s">
        <v>554</v>
      </c>
      <c r="U393" s="547"/>
      <c r="V393" s="547"/>
      <c r="W393" s="547"/>
    </row>
    <row r="394" spans="19:23" ht="15.75">
      <c r="S394" s="18" t="s">
        <v>373</v>
      </c>
      <c r="U394" s="548"/>
      <c r="V394" s="548"/>
      <c r="W394" s="548"/>
    </row>
    <row r="395" spans="19:23">
      <c r="S395" s="18" t="s">
        <v>192</v>
      </c>
      <c r="U395" s="547"/>
      <c r="V395" s="547"/>
      <c r="W395" s="547"/>
    </row>
    <row r="396" spans="19:23" ht="15.75">
      <c r="S396" s="18" t="s">
        <v>555</v>
      </c>
      <c r="U396" s="548"/>
      <c r="V396" s="548"/>
      <c r="W396" s="548"/>
    </row>
    <row r="397" spans="19:23">
      <c r="S397" s="18" t="s">
        <v>556</v>
      </c>
      <c r="U397" s="547"/>
      <c r="V397" s="547"/>
      <c r="W397" s="547"/>
    </row>
    <row r="398" spans="19:23" ht="15.75">
      <c r="S398" s="18">
        <v>57</v>
      </c>
      <c r="U398" s="548"/>
      <c r="V398" s="548"/>
      <c r="W398" s="548"/>
    </row>
    <row r="399" spans="19:23">
      <c r="S399" s="18" t="s">
        <v>357</v>
      </c>
      <c r="U399" s="547"/>
      <c r="V399" s="547"/>
      <c r="W399" s="547"/>
    </row>
    <row r="400" spans="19:23" ht="15.75">
      <c r="S400" s="18" t="s">
        <v>193</v>
      </c>
      <c r="U400" s="548"/>
      <c r="V400" s="548"/>
      <c r="W400" s="548"/>
    </row>
    <row r="401" spans="19:23">
      <c r="S401" s="18" t="s">
        <v>557</v>
      </c>
      <c r="U401" s="547"/>
      <c r="V401" s="547"/>
      <c r="W401" s="547"/>
    </row>
    <row r="402" spans="19:23" ht="15.75">
      <c r="S402" s="18" t="s">
        <v>558</v>
      </c>
      <c r="U402" s="548"/>
      <c r="V402" s="548"/>
      <c r="W402" s="548"/>
    </row>
    <row r="403" spans="19:23">
      <c r="S403" s="18" t="s">
        <v>192</v>
      </c>
      <c r="U403" s="547"/>
      <c r="V403" s="547"/>
      <c r="W403" s="547"/>
    </row>
    <row r="404" spans="19:23" ht="15.75">
      <c r="S404" s="18" t="s">
        <v>559</v>
      </c>
      <c r="U404" s="548"/>
      <c r="V404" s="548"/>
      <c r="W404" s="548"/>
    </row>
    <row r="405" spans="19:23">
      <c r="S405" s="18" t="s">
        <v>440</v>
      </c>
      <c r="U405" s="547"/>
      <c r="V405" s="547"/>
      <c r="W405" s="547"/>
    </row>
    <row r="406" spans="19:23" ht="15.75">
      <c r="S406" s="18">
        <v>61</v>
      </c>
      <c r="U406" s="548"/>
      <c r="V406" s="548"/>
      <c r="W406" s="548"/>
    </row>
    <row r="407" spans="19:23">
      <c r="S407" s="18" t="s">
        <v>193</v>
      </c>
      <c r="U407" s="547"/>
      <c r="V407" s="547"/>
      <c r="W407" s="547"/>
    </row>
    <row r="408" spans="19:23" ht="15.75">
      <c r="S408" s="18" t="s">
        <v>560</v>
      </c>
      <c r="U408" s="548"/>
      <c r="V408" s="548"/>
      <c r="W408" s="548"/>
    </row>
    <row r="409" spans="19:23">
      <c r="S409" s="18" t="s">
        <v>561</v>
      </c>
      <c r="U409" s="547"/>
      <c r="V409" s="547"/>
      <c r="W409" s="547"/>
    </row>
    <row r="410" spans="19:23" ht="15.75">
      <c r="S410" s="18" t="s">
        <v>192</v>
      </c>
      <c r="U410" s="548"/>
      <c r="V410" s="548"/>
      <c r="W410" s="548"/>
    </row>
    <row r="411" spans="19:23">
      <c r="S411" s="18" t="s">
        <v>562</v>
      </c>
      <c r="U411" s="547"/>
      <c r="V411" s="547"/>
      <c r="W411" s="547"/>
    </row>
    <row r="412" spans="19:23" ht="15.75">
      <c r="S412" s="18" t="s">
        <v>563</v>
      </c>
      <c r="U412" s="548"/>
      <c r="V412" s="548"/>
      <c r="W412" s="548"/>
    </row>
    <row r="413" spans="19:23">
      <c r="S413" s="18">
        <v>65</v>
      </c>
      <c r="U413" s="547"/>
      <c r="V413" s="547"/>
      <c r="W413" s="547"/>
    </row>
    <row r="414" spans="19:23" ht="15.75">
      <c r="S414" s="18" t="s">
        <v>358</v>
      </c>
      <c r="U414" s="548"/>
      <c r="V414" s="548"/>
      <c r="W414" s="548"/>
    </row>
    <row r="415" spans="19:23">
      <c r="S415" s="18" t="s">
        <v>193</v>
      </c>
      <c r="U415" s="547"/>
      <c r="V415" s="547"/>
      <c r="W415" s="547"/>
    </row>
    <row r="416" spans="19:23" ht="15.75">
      <c r="S416" s="18" t="s">
        <v>564</v>
      </c>
      <c r="U416" s="548"/>
      <c r="V416" s="548"/>
      <c r="W416" s="548"/>
    </row>
    <row r="417" spans="19:23">
      <c r="S417" s="18" t="s">
        <v>373</v>
      </c>
      <c r="U417" s="547"/>
      <c r="V417" s="547"/>
      <c r="W417" s="547"/>
    </row>
    <row r="418" spans="19:23" ht="15.75">
      <c r="S418" s="18" t="s">
        <v>192</v>
      </c>
      <c r="U418" s="548"/>
      <c r="V418" s="548"/>
      <c r="W418" s="548"/>
    </row>
    <row r="419" spans="19:23">
      <c r="S419" s="18" t="s">
        <v>565</v>
      </c>
      <c r="U419" s="547"/>
      <c r="V419" s="547"/>
      <c r="W419" s="547"/>
    </row>
    <row r="420" spans="19:23" ht="15.75">
      <c r="S420" s="18" t="s">
        <v>375</v>
      </c>
      <c r="U420" s="548"/>
      <c r="V420" s="548"/>
      <c r="W420" s="548"/>
    </row>
    <row r="421" spans="19:23">
      <c r="S421" s="18">
        <v>69</v>
      </c>
      <c r="U421" s="547"/>
      <c r="V421" s="547"/>
      <c r="W421" s="547"/>
    </row>
    <row r="422" spans="19:23" ht="15.75">
      <c r="S422" s="18" t="s">
        <v>193</v>
      </c>
      <c r="U422" s="548"/>
      <c r="V422" s="548"/>
      <c r="W422" s="548"/>
    </row>
    <row r="423" spans="19:23">
      <c r="S423" s="18" t="s">
        <v>519</v>
      </c>
      <c r="U423" s="547"/>
      <c r="V423" s="547"/>
      <c r="W423" s="547"/>
    </row>
    <row r="424" spans="19:23" ht="15.75">
      <c r="S424" s="18" t="s">
        <v>566</v>
      </c>
      <c r="U424" s="548"/>
      <c r="V424" s="548"/>
      <c r="W424" s="548"/>
    </row>
    <row r="425" spans="19:23">
      <c r="S425" s="18">
        <v>72</v>
      </c>
      <c r="U425" s="547"/>
      <c r="V425" s="547"/>
      <c r="W425" s="547"/>
    </row>
    <row r="426" spans="19:23" ht="15.75">
      <c r="S426" s="18" t="s">
        <v>359</v>
      </c>
      <c r="U426" s="548"/>
      <c r="V426" s="548"/>
      <c r="W426" s="548"/>
    </row>
    <row r="427" spans="19:23">
      <c r="S427" s="18" t="s">
        <v>192</v>
      </c>
      <c r="U427" s="547"/>
      <c r="V427" s="547"/>
      <c r="W427" s="547"/>
    </row>
    <row r="428" spans="19:23" ht="15.75">
      <c r="S428" s="18" t="s">
        <v>567</v>
      </c>
      <c r="U428" s="548"/>
      <c r="V428" s="548"/>
      <c r="W428" s="548"/>
    </row>
    <row r="429" spans="19:23">
      <c r="S429" s="18" t="s">
        <v>568</v>
      </c>
      <c r="U429" s="547"/>
      <c r="V429" s="547"/>
      <c r="W429" s="547"/>
    </row>
    <row r="430" spans="19:23" ht="15.75">
      <c r="S430" s="18" t="s">
        <v>193</v>
      </c>
      <c r="U430" s="548"/>
      <c r="V430" s="548"/>
      <c r="W430" s="548"/>
    </row>
    <row r="431" spans="19:23">
      <c r="S431" s="18" t="s">
        <v>569</v>
      </c>
      <c r="U431" s="547"/>
      <c r="V431" s="547"/>
      <c r="W431" s="547"/>
    </row>
    <row r="432" spans="19:23" ht="15.75">
      <c r="S432" s="18" t="s">
        <v>570</v>
      </c>
      <c r="U432" s="548"/>
      <c r="V432" s="548"/>
      <c r="W432" s="548"/>
    </row>
    <row r="433" spans="19:23">
      <c r="S433" s="18">
        <v>75</v>
      </c>
      <c r="U433" s="547"/>
      <c r="V433" s="547"/>
      <c r="W433" s="547"/>
    </row>
    <row r="434" spans="19:23" ht="15.75">
      <c r="S434" s="18" t="s">
        <v>192</v>
      </c>
      <c r="U434" s="548"/>
      <c r="V434" s="548"/>
      <c r="W434" s="548"/>
    </row>
    <row r="435" spans="19:23">
      <c r="S435" s="18" t="s">
        <v>571</v>
      </c>
      <c r="U435" s="547"/>
      <c r="V435" s="547"/>
      <c r="W435" s="547"/>
    </row>
    <row r="436" spans="19:23" ht="15.75">
      <c r="S436" s="18" t="s">
        <v>572</v>
      </c>
      <c r="U436" s="548"/>
      <c r="V436" s="548"/>
      <c r="W436" s="548"/>
    </row>
    <row r="437" spans="19:23">
      <c r="S437" s="18" t="s">
        <v>193</v>
      </c>
      <c r="U437" s="547"/>
      <c r="V437" s="547"/>
      <c r="W437" s="547"/>
    </row>
    <row r="438" spans="19:23" ht="15.75">
      <c r="S438" s="18" t="s">
        <v>573</v>
      </c>
      <c r="U438" s="548"/>
      <c r="V438" s="548"/>
      <c r="W438" s="548"/>
    </row>
    <row r="439" spans="19:23">
      <c r="S439" s="18" t="s">
        <v>574</v>
      </c>
      <c r="U439" s="547"/>
      <c r="V439" s="547"/>
      <c r="W439" s="547"/>
    </row>
    <row r="440" spans="19:23" ht="15.75">
      <c r="S440" s="18">
        <v>78</v>
      </c>
      <c r="U440" s="548"/>
      <c r="V440" s="548"/>
      <c r="W440" s="548"/>
    </row>
    <row r="441" spans="19:23">
      <c r="S441" s="18" t="s">
        <v>360</v>
      </c>
      <c r="U441" s="547"/>
      <c r="V441" s="547"/>
      <c r="W441" s="547"/>
    </row>
    <row r="442" spans="19:23" ht="15.75">
      <c r="S442" s="18" t="s">
        <v>192</v>
      </c>
      <c r="U442" s="548"/>
      <c r="V442" s="548"/>
      <c r="W442" s="548"/>
    </row>
    <row r="443" spans="19:23">
      <c r="S443" s="18" t="s">
        <v>575</v>
      </c>
      <c r="U443" s="547"/>
      <c r="V443" s="547"/>
      <c r="W443" s="547"/>
    </row>
    <row r="444" spans="19:23" ht="15.75">
      <c r="S444" s="18" t="s">
        <v>576</v>
      </c>
      <c r="U444" s="548"/>
      <c r="V444" s="548"/>
      <c r="W444" s="548"/>
    </row>
    <row r="445" spans="19:23">
      <c r="S445" s="18" t="s">
        <v>193</v>
      </c>
      <c r="U445" s="547"/>
      <c r="V445" s="547"/>
      <c r="W445" s="547"/>
    </row>
    <row r="446" spans="19:23" ht="15.75">
      <c r="S446" s="18" t="s">
        <v>577</v>
      </c>
      <c r="U446" s="548"/>
      <c r="V446" s="548"/>
      <c r="W446" s="548"/>
    </row>
    <row r="447" spans="19:23">
      <c r="S447" s="18" t="s">
        <v>578</v>
      </c>
      <c r="U447" s="547"/>
      <c r="V447" s="547"/>
      <c r="W447" s="547"/>
    </row>
    <row r="448" spans="19:23" ht="15.75">
      <c r="S448" s="18">
        <v>80</v>
      </c>
      <c r="U448" s="548"/>
      <c r="V448" s="548"/>
      <c r="W448" s="548"/>
    </row>
    <row r="449" spans="19:23">
      <c r="S449" s="18" t="s">
        <v>192</v>
      </c>
      <c r="U449" s="547"/>
      <c r="V449" s="547"/>
      <c r="W449" s="547"/>
    </row>
    <row r="450" spans="19:23" ht="15.75">
      <c r="S450" s="18" t="s">
        <v>579</v>
      </c>
      <c r="U450" s="548"/>
      <c r="V450" s="548"/>
      <c r="W450" s="548"/>
    </row>
    <row r="451" spans="19:23">
      <c r="S451" s="18" t="s">
        <v>453</v>
      </c>
      <c r="U451" s="547"/>
      <c r="V451" s="547"/>
      <c r="W451" s="547"/>
    </row>
    <row r="452" spans="19:23" ht="15.75">
      <c r="S452" s="18" t="s">
        <v>193</v>
      </c>
      <c r="U452" s="548"/>
      <c r="V452" s="548"/>
      <c r="W452" s="548"/>
    </row>
    <row r="453" spans="19:23">
      <c r="S453" s="18" t="s">
        <v>580</v>
      </c>
      <c r="U453" s="547"/>
      <c r="V453" s="547"/>
      <c r="W453" s="547"/>
    </row>
    <row r="454" spans="19:23" ht="15.75">
      <c r="S454" s="18" t="s">
        <v>581</v>
      </c>
      <c r="U454" s="548"/>
      <c r="V454" s="548"/>
      <c r="W454" s="548"/>
    </row>
    <row r="455" spans="19:23">
      <c r="S455" s="18">
        <v>82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46229.311730787034</v>
      </c>
      <c r="E1" s="433" t="s">
        <v>185</v>
      </c>
      <c r="F1" s="432" t="s">
        <v>188</v>
      </c>
      <c r="G1" s="431"/>
      <c r="H1" s="213"/>
      <c r="I1" s="2">
        <f>Juillet_2026!BI81</f>
        <v>-6.9</v>
      </c>
      <c r="J1" s="2">
        <f>Juillet_2026!BK81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230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19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Juillet_2026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2026-07-26T05:28:56Z</dcterms:modified>
</cp:coreProperties>
</file>