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72D716F0-22E3-4DA9-8E90-C4A46909C78F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C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<sst xmlns="http://schemas.openxmlformats.org/spreadsheetml/2006/main" count="425" uniqueCount="252">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</sst>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07:48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36.3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91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91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E3606A0-D59F-4B6D-96A2-46F16468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Z17" sqref="Z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1005.2</v>
      </c>
      <c r="C5" s="335">
        <f>MAX(C9:C1448)/100</f>
        <v>0.88</v>
      </c>
      <c r="D5" s="228">
        <f>VLOOKUP($B5,$H$9:$R$1448,11,0)</f>
        <v>0</v>
      </c>
      <c r="E5" s="232">
        <f>MAX(H9:H1448)</f>
        <v>1007.6</v>
      </c>
      <c r="F5" s="31"/>
      <c r="G5" s="236">
        <f>VLOOKUP($E5,$H$9:$R$1448,11,0)</f>
        <v>0.31874999999999998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9.1999999999999993</v>
      </c>
      <c r="O5" s="33"/>
      <c r="P5" s="255">
        <f>VLOOKUP($N5,$B$9:$R$1448,17,0)</f>
        <v>0.13055555555555601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6.9139913232104098</v>
      </c>
      <c r="V5" s="90" t="s">
        <v>49</v>
      </c>
      <c r="W5" s="281">
        <f>MAX($L$9:$L$1448)</f>
        <v>0.2</v>
      </c>
      <c r="X5" s="219"/>
      <c r="Y5" s="336">
        <f>V1450/60/24</f>
        <v>4.5138888888888888E-2</v>
      </c>
      <c r="Z5" s="85"/>
      <c r="AA5" s="245"/>
      <c r="AB5" s="333">
        <f>AA6+AC6</f>
        <v>4.5138888888888888E-2</v>
      </c>
      <c r="AC5" s="332"/>
      <c r="AD5" s="219"/>
      <c r="AE5" s="245"/>
      <c r="AF5" s="333">
        <f>AE6+AG6</f>
        <v>0</v>
      </c>
      <c r="AG5" s="491">
        <f>AB5+AF5</f>
        <v>4.5138888888888888E-2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0.88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7.7288503253796073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4.5138888888888888E-2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65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36.299999999999997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45664.32515138889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45664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45664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36.299999999999997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0.2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36.299999999999997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36.299999999999997</v>
      </c>
      <c r="Z3" t="s">
        <v>172</v>
      </c>
      <c r="AB3" s="505"/>
      <c r="AC3" s="528"/>
      <c r="AD3" s="636">
        <f ca="1">NOW()</f>
        <v>45664.32515138889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5.3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88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3.2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3.4</v>
      </c>
      <c r="Z9" s="464" t="s">
        <v>112</v>
      </c>
      <c r="AC9" s="527"/>
      <c r="AD9" s="643">
        <f>Relevés!$N$5</f>
        <v>9.1999999999999993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92.361071085915256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5.3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5.3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88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88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1007.3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40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45664.32515138889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9.1999999999999993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49.3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</v>
      </c>
      <c r="D41" s="534">
        <v>44</v>
      </c>
      <c r="E41" s="535">
        <v>20</v>
      </c>
      <c r="F41" s="509"/>
      <c r="G41" s="538">
        <f>100*(1-($Y$2/$I$41))</f>
        <v>84.875</v>
      </c>
      <c r="H41" s="534">
        <v>48</v>
      </c>
      <c r="I41" s="539">
        <v>240</v>
      </c>
      <c r="J41" s="509"/>
      <c r="K41" s="538">
        <f>100*(1-($Y$3/M41))</f>
        <v>96.7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19.8</v>
      </c>
      <c r="E42" s="542" t="s">
        <v>181</v>
      </c>
      <c r="F42" s="509"/>
      <c r="G42" s="540" t="s">
        <v>184</v>
      </c>
      <c r="H42" s="541">
        <f>20*$G$41/100</f>
        <v>16.975000000000001</v>
      </c>
      <c r="I42" s="543" t="s">
        <v>182</v>
      </c>
      <c r="J42" s="509"/>
      <c r="K42" s="540" t="s">
        <v>184</v>
      </c>
      <c r="L42" s="541">
        <f>20*$K$41/100</f>
        <v>19.34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4.5138888888888888E-2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45664.32515138889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2025-01-07T06:49:08Z</dcterms:modified>
</cp:coreProperties>
</file>